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811"/>
  <workbookPr/>
  <mc:AlternateContent xmlns:mc="http://schemas.openxmlformats.org/markup-compatibility/2006">
    <mc:Choice Requires="x15">
      <x15ac:absPath xmlns:x15ac="http://schemas.microsoft.com/office/spreadsheetml/2010/11/ac" url="/Users/todd/eps/eps-us/"/>
    </mc:Choice>
  </mc:AlternateContent>
  <xr:revisionPtr revIDLastSave="0" documentId="13_ncr:1_{C18072F6-1A4D-414B-878F-61A871C8C390}" xr6:coauthVersionLast="47" xr6:coauthVersionMax="47" xr10:uidLastSave="{00000000-0000-0000-0000-000000000000}"/>
  <bookViews>
    <workbookView xWindow="0" yWindow="760" windowWidth="34560" windowHeight="21580" tabRatio="859" activeTab="4"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Targets" sheetId="20" r:id="rId8"/>
    <sheet name="Target Calculations" sheetId="15" r:id="rId9"/>
    <sheet name="MaxBoundCalculations" sheetId="13" r:id="rId10"/>
  </sheets>
  <definedNames>
    <definedName name="_xlnm._FilterDatabase" localSheetId="2" hidden="1">PolicyLevers!$A$1:$R$1493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3" i="20" l="1"/>
  <c r="D3" i="20"/>
  <c r="E2" i="20"/>
  <c r="D2" i="20"/>
  <c r="G115" i="8"/>
  <c r="H115" i="8"/>
  <c r="I115" i="8"/>
  <c r="G116" i="8"/>
  <c r="H116" i="8"/>
  <c r="I116" i="8"/>
  <c r="G117" i="8"/>
  <c r="H117" i="8"/>
  <c r="I117" i="8"/>
  <c r="G118" i="8"/>
  <c r="H118" i="8"/>
  <c r="I118" i="8"/>
  <c r="G119" i="8"/>
  <c r="H119" i="8"/>
  <c r="I119" i="8"/>
  <c r="H114" i="8"/>
  <c r="I114" i="8"/>
  <c r="G114" i="8"/>
  <c r="F119" i="8"/>
  <c r="F118" i="8"/>
  <c r="F117" i="8"/>
  <c r="F116" i="8"/>
  <c r="F115" i="8"/>
  <c r="F114" i="8"/>
  <c r="F113" i="8"/>
  <c r="F112" i="8"/>
  <c r="F111" i="8"/>
  <c r="F110" i="8"/>
  <c r="F109" i="8"/>
  <c r="F108" i="8"/>
  <c r="B17" i="18"/>
  <c r="J259" i="1"/>
  <c r="K259" i="1"/>
  <c r="L259" i="1"/>
  <c r="M259" i="1"/>
  <c r="N259" i="1"/>
  <c r="O259" i="1"/>
  <c r="P259" i="1"/>
  <c r="Q259" i="1"/>
  <c r="R259" i="1"/>
  <c r="A259" i="1"/>
  <c r="B259" i="1"/>
  <c r="C740" i="1"/>
  <c r="N740" i="1" s="1"/>
  <c r="C741" i="1"/>
  <c r="N741" i="1" s="1"/>
  <c r="C742" i="1"/>
  <c r="C743" i="1"/>
  <c r="C744" i="1"/>
  <c r="O744" i="1" s="1"/>
  <c r="C745" i="1"/>
  <c r="J745" i="1" s="1"/>
  <c r="C746" i="1"/>
  <c r="C747" i="1"/>
  <c r="P747" i="1" s="1"/>
  <c r="C748" i="1"/>
  <c r="N748" i="1" s="1"/>
  <c r="C749" i="1"/>
  <c r="K749" i="1" s="1"/>
  <c r="C750" i="1"/>
  <c r="C751" i="1"/>
  <c r="C752" i="1"/>
  <c r="L752" i="1" s="1"/>
  <c r="C753" i="1"/>
  <c r="M753" i="1" s="1"/>
  <c r="C754" i="1"/>
  <c r="C755" i="1"/>
  <c r="A755" i="1" s="1"/>
  <c r="C756" i="1"/>
  <c r="Q756" i="1" s="1"/>
  <c r="C757" i="1"/>
  <c r="K757" i="1" s="1"/>
  <c r="C758" i="1"/>
  <c r="C759" i="1"/>
  <c r="C760" i="1"/>
  <c r="C761" i="1"/>
  <c r="O761" i="1" s="1"/>
  <c r="C762" i="1"/>
  <c r="C763" i="1"/>
  <c r="B763" i="1" s="1"/>
  <c r="C764" i="1"/>
  <c r="Q764" i="1" s="1"/>
  <c r="C765" i="1"/>
  <c r="K765" i="1" s="1"/>
  <c r="C766" i="1"/>
  <c r="C767" i="1"/>
  <c r="C768" i="1"/>
  <c r="C769" i="1"/>
  <c r="C770" i="1"/>
  <c r="C771" i="1"/>
  <c r="O771" i="1" s="1"/>
  <c r="C772" i="1"/>
  <c r="Q772" i="1" s="1"/>
  <c r="C773" i="1"/>
  <c r="C774" i="1"/>
  <c r="C775" i="1"/>
  <c r="C776" i="1"/>
  <c r="C777" i="1"/>
  <c r="C778" i="1"/>
  <c r="C779" i="1"/>
  <c r="O779" i="1" s="1"/>
  <c r="C780" i="1"/>
  <c r="N780" i="1" s="1"/>
  <c r="C781" i="1"/>
  <c r="C782" i="1"/>
  <c r="C783" i="1"/>
  <c r="C784" i="1"/>
  <c r="C785" i="1"/>
  <c r="C786" i="1"/>
  <c r="C787" i="1"/>
  <c r="P787" i="1" s="1"/>
  <c r="C788" i="1"/>
  <c r="N788" i="1" s="1"/>
  <c r="C789" i="1"/>
  <c r="C790" i="1"/>
  <c r="C791" i="1"/>
  <c r="C792" i="1"/>
  <c r="C793" i="1"/>
  <c r="C794" i="1"/>
  <c r="C795" i="1"/>
  <c r="O795" i="1" s="1"/>
  <c r="C796" i="1"/>
  <c r="Q796" i="1" s="1"/>
  <c r="C797" i="1"/>
  <c r="C798" i="1"/>
  <c r="C799" i="1"/>
  <c r="C800" i="1"/>
  <c r="C801" i="1"/>
  <c r="C802" i="1"/>
  <c r="C803" i="1"/>
  <c r="P803" i="1" s="1"/>
  <c r="C804" i="1"/>
  <c r="Q804" i="1" s="1"/>
  <c r="C805" i="1"/>
  <c r="C806" i="1"/>
  <c r="C807" i="1"/>
  <c r="C808" i="1"/>
  <c r="C809" i="1"/>
  <c r="C810" i="1"/>
  <c r="C811" i="1"/>
  <c r="A811" i="1" s="1"/>
  <c r="C812" i="1"/>
  <c r="Q812" i="1" s="1"/>
  <c r="C813" i="1"/>
  <c r="C814" i="1"/>
  <c r="C815" i="1"/>
  <c r="C816" i="1"/>
  <c r="C817" i="1"/>
  <c r="C818" i="1"/>
  <c r="C819" i="1"/>
  <c r="Q819" i="1" s="1"/>
  <c r="C820" i="1"/>
  <c r="Q820" i="1" s="1"/>
  <c r="C821" i="1"/>
  <c r="C822" i="1"/>
  <c r="C823" i="1"/>
  <c r="C824" i="1"/>
  <c r="C825" i="1"/>
  <c r="C826" i="1"/>
  <c r="C827" i="1"/>
  <c r="O827" i="1" s="1"/>
  <c r="C828" i="1"/>
  <c r="Q828" i="1" s="1"/>
  <c r="C829" i="1"/>
  <c r="C830" i="1"/>
  <c r="C831" i="1"/>
  <c r="C832" i="1"/>
  <c r="C833" i="1"/>
  <c r="C834" i="1"/>
  <c r="C835" i="1"/>
  <c r="O835" i="1" s="1"/>
  <c r="C836" i="1"/>
  <c r="Q836" i="1" s="1"/>
  <c r="C837" i="1"/>
  <c r="C838" i="1"/>
  <c r="C839" i="1"/>
  <c r="C840" i="1"/>
  <c r="C841" i="1"/>
  <c r="C842" i="1"/>
  <c r="C843" i="1"/>
  <c r="P843" i="1" s="1"/>
  <c r="C844" i="1"/>
  <c r="Q844" i="1" s="1"/>
  <c r="C845" i="1"/>
  <c r="C846" i="1"/>
  <c r="C847" i="1"/>
  <c r="C848" i="1"/>
  <c r="C849" i="1"/>
  <c r="C850" i="1"/>
  <c r="C851" i="1"/>
  <c r="A851" i="1" s="1"/>
  <c r="C852" i="1"/>
  <c r="Q852" i="1" s="1"/>
  <c r="C853" i="1"/>
  <c r="C854" i="1"/>
  <c r="C855" i="1"/>
  <c r="C856" i="1"/>
  <c r="C857" i="1"/>
  <c r="C858" i="1"/>
  <c r="C859" i="1"/>
  <c r="P859" i="1" s="1"/>
  <c r="C860" i="1"/>
  <c r="Q860" i="1" s="1"/>
  <c r="C861" i="1"/>
  <c r="C862" i="1"/>
  <c r="C863" i="1"/>
  <c r="C864" i="1"/>
  <c r="C865" i="1"/>
  <c r="C866" i="1"/>
  <c r="C867" i="1"/>
  <c r="A867" i="1" s="1"/>
  <c r="C868" i="1"/>
  <c r="Q868" i="1" s="1"/>
  <c r="C869" i="1"/>
  <c r="C870" i="1"/>
  <c r="C871" i="1"/>
  <c r="C872" i="1"/>
  <c r="C873" i="1"/>
  <c r="C874" i="1"/>
  <c r="C875" i="1"/>
  <c r="O875" i="1" s="1"/>
  <c r="C876" i="1"/>
  <c r="Q876" i="1" s="1"/>
  <c r="C877" i="1"/>
  <c r="C878" i="1"/>
  <c r="C879" i="1"/>
  <c r="C880" i="1"/>
  <c r="C881" i="1"/>
  <c r="C882" i="1"/>
  <c r="C883" i="1"/>
  <c r="O883" i="1" s="1"/>
  <c r="C884" i="1"/>
  <c r="Q884" i="1" s="1"/>
  <c r="C885" i="1"/>
  <c r="C886" i="1"/>
  <c r="C887" i="1"/>
  <c r="C888" i="1"/>
  <c r="C889" i="1"/>
  <c r="C890" i="1"/>
  <c r="C891" i="1"/>
  <c r="M891" i="1" s="1"/>
  <c r="C892" i="1"/>
  <c r="O892" i="1" s="1"/>
  <c r="C893" i="1"/>
  <c r="C894" i="1"/>
  <c r="C895" i="1"/>
  <c r="C896" i="1"/>
  <c r="C897" i="1"/>
  <c r="C898" i="1"/>
  <c r="C899" i="1"/>
  <c r="O899" i="1" s="1"/>
  <c r="C900" i="1"/>
  <c r="P900" i="1" s="1"/>
  <c r="C901" i="1"/>
  <c r="C902" i="1"/>
  <c r="C903" i="1"/>
  <c r="C904" i="1"/>
  <c r="C905" i="1"/>
  <c r="C906" i="1"/>
  <c r="C907" i="1"/>
  <c r="Q907" i="1" s="1"/>
  <c r="C908" i="1"/>
  <c r="Q908" i="1" s="1"/>
  <c r="C909" i="1"/>
  <c r="C910" i="1"/>
  <c r="C911" i="1"/>
  <c r="C912" i="1"/>
  <c r="C913" i="1"/>
  <c r="C914" i="1"/>
  <c r="C915" i="1"/>
  <c r="J915" i="1" s="1"/>
  <c r="C916" i="1"/>
  <c r="J916" i="1" s="1"/>
  <c r="C917" i="1"/>
  <c r="C918" i="1"/>
  <c r="C919" i="1"/>
  <c r="C920" i="1"/>
  <c r="C921" i="1"/>
  <c r="C922" i="1"/>
  <c r="C923" i="1"/>
  <c r="J923" i="1" s="1"/>
  <c r="C924" i="1"/>
  <c r="K924" i="1" s="1"/>
  <c r="C925" i="1"/>
  <c r="C926" i="1"/>
  <c r="C927" i="1"/>
  <c r="C928" i="1"/>
  <c r="C929" i="1"/>
  <c r="C930" i="1"/>
  <c r="C931" i="1"/>
  <c r="J931" i="1" s="1"/>
  <c r="C932" i="1"/>
  <c r="L932" i="1" s="1"/>
  <c r="C933" i="1"/>
  <c r="C934" i="1"/>
  <c r="C935" i="1"/>
  <c r="C936" i="1"/>
  <c r="C937" i="1"/>
  <c r="C739" i="1"/>
  <c r="L930" i="1"/>
  <c r="L922" i="1"/>
  <c r="L914" i="1"/>
  <c r="K906" i="1"/>
  <c r="J762" i="1"/>
  <c r="R754" i="1"/>
  <c r="N743" i="1"/>
  <c r="Q740" i="1"/>
  <c r="J738" i="1"/>
  <c r="K738" i="1"/>
  <c r="L738" i="1"/>
  <c r="M738" i="1"/>
  <c r="N738" i="1"/>
  <c r="O738" i="1"/>
  <c r="P738" i="1"/>
  <c r="Q738" i="1"/>
  <c r="R738" i="1"/>
  <c r="P739" i="1"/>
  <c r="M741" i="1"/>
  <c r="P741" i="1"/>
  <c r="Q741" i="1"/>
  <c r="J742" i="1"/>
  <c r="K742" i="1"/>
  <c r="L742" i="1"/>
  <c r="M742" i="1"/>
  <c r="N742" i="1"/>
  <c r="O742" i="1"/>
  <c r="P742" i="1"/>
  <c r="Q742" i="1"/>
  <c r="R742" i="1"/>
  <c r="K743" i="1"/>
  <c r="L743" i="1"/>
  <c r="M743" i="1"/>
  <c r="P743" i="1"/>
  <c r="Q743" i="1"/>
  <c r="J744" i="1"/>
  <c r="L744" i="1"/>
  <c r="M744" i="1"/>
  <c r="N744" i="1"/>
  <c r="Q744" i="1"/>
  <c r="R744" i="1"/>
  <c r="L745" i="1"/>
  <c r="M745" i="1"/>
  <c r="N745" i="1"/>
  <c r="Q746" i="1"/>
  <c r="M749" i="1"/>
  <c r="N749" i="1"/>
  <c r="R749" i="1"/>
  <c r="J750" i="1"/>
  <c r="K750" i="1"/>
  <c r="L750" i="1"/>
  <c r="M750" i="1"/>
  <c r="N750" i="1"/>
  <c r="O750" i="1"/>
  <c r="P750" i="1"/>
  <c r="Q750" i="1"/>
  <c r="R750" i="1"/>
  <c r="J751" i="1"/>
  <c r="K751" i="1"/>
  <c r="L751" i="1"/>
  <c r="M751" i="1"/>
  <c r="N751" i="1"/>
  <c r="O751" i="1"/>
  <c r="P751" i="1"/>
  <c r="Q751" i="1"/>
  <c r="R751" i="1"/>
  <c r="J752" i="1"/>
  <c r="K752" i="1"/>
  <c r="M752" i="1"/>
  <c r="N752" i="1"/>
  <c r="O752" i="1"/>
  <c r="Q752" i="1"/>
  <c r="R752" i="1"/>
  <c r="J753" i="1"/>
  <c r="K753" i="1"/>
  <c r="L753" i="1"/>
  <c r="P753" i="1"/>
  <c r="R753" i="1"/>
  <c r="P756" i="1"/>
  <c r="J757" i="1"/>
  <c r="N757" i="1"/>
  <c r="P757" i="1"/>
  <c r="Q757" i="1"/>
  <c r="R757" i="1"/>
  <c r="J758" i="1"/>
  <c r="K758" i="1"/>
  <c r="L758" i="1"/>
  <c r="M758" i="1"/>
  <c r="N758" i="1"/>
  <c r="O758" i="1"/>
  <c r="P758" i="1"/>
  <c r="Q758" i="1"/>
  <c r="R758" i="1"/>
  <c r="J759" i="1"/>
  <c r="K759" i="1"/>
  <c r="L759" i="1"/>
  <c r="M759" i="1"/>
  <c r="N759" i="1"/>
  <c r="O759" i="1"/>
  <c r="P759" i="1"/>
  <c r="Q759" i="1"/>
  <c r="R759" i="1"/>
  <c r="J760" i="1"/>
  <c r="K760" i="1"/>
  <c r="L760" i="1"/>
  <c r="M760" i="1"/>
  <c r="N760" i="1"/>
  <c r="O760" i="1"/>
  <c r="P760" i="1"/>
  <c r="Q760" i="1"/>
  <c r="R760" i="1"/>
  <c r="J761" i="1"/>
  <c r="L761" i="1"/>
  <c r="M761" i="1"/>
  <c r="N761" i="1"/>
  <c r="Q761" i="1"/>
  <c r="R761" i="1"/>
  <c r="O764" i="1"/>
  <c r="J765" i="1"/>
  <c r="M765" i="1"/>
  <c r="N765" i="1"/>
  <c r="P765" i="1"/>
  <c r="Q765" i="1"/>
  <c r="R765" i="1"/>
  <c r="J766" i="1"/>
  <c r="K766" i="1"/>
  <c r="L766" i="1"/>
  <c r="M766" i="1"/>
  <c r="N766" i="1"/>
  <c r="O766" i="1"/>
  <c r="P766" i="1"/>
  <c r="Q766" i="1"/>
  <c r="R766" i="1"/>
  <c r="J767" i="1"/>
  <c r="K767" i="1"/>
  <c r="L767" i="1"/>
  <c r="M767" i="1"/>
  <c r="N767" i="1"/>
  <c r="O767" i="1"/>
  <c r="P767" i="1"/>
  <c r="Q767" i="1"/>
  <c r="R767" i="1"/>
  <c r="J768" i="1"/>
  <c r="K768" i="1"/>
  <c r="L768" i="1"/>
  <c r="M768" i="1"/>
  <c r="N768" i="1"/>
  <c r="O768" i="1"/>
  <c r="P768" i="1"/>
  <c r="Q768" i="1"/>
  <c r="R768" i="1"/>
  <c r="J769" i="1"/>
  <c r="K769" i="1"/>
  <c r="L769" i="1"/>
  <c r="M769" i="1"/>
  <c r="N769" i="1"/>
  <c r="O769" i="1"/>
  <c r="P769" i="1"/>
  <c r="Q769" i="1"/>
  <c r="R769" i="1"/>
  <c r="J773" i="1"/>
  <c r="K773" i="1"/>
  <c r="L773" i="1"/>
  <c r="M773" i="1"/>
  <c r="N773" i="1"/>
  <c r="O773" i="1"/>
  <c r="P773" i="1"/>
  <c r="Q773" i="1"/>
  <c r="R773" i="1"/>
  <c r="J774" i="1"/>
  <c r="K774" i="1"/>
  <c r="L774" i="1"/>
  <c r="M774" i="1"/>
  <c r="N774" i="1"/>
  <c r="O774" i="1"/>
  <c r="P774" i="1"/>
  <c r="Q774" i="1"/>
  <c r="R774" i="1"/>
  <c r="J775" i="1"/>
  <c r="K775" i="1"/>
  <c r="L775" i="1"/>
  <c r="M775" i="1"/>
  <c r="N775" i="1"/>
  <c r="O775" i="1"/>
  <c r="P775" i="1"/>
  <c r="Q775" i="1"/>
  <c r="R775" i="1"/>
  <c r="J776" i="1"/>
  <c r="K776" i="1"/>
  <c r="L776" i="1"/>
  <c r="M776" i="1"/>
  <c r="N776" i="1"/>
  <c r="O776" i="1"/>
  <c r="P776" i="1"/>
  <c r="Q776" i="1"/>
  <c r="R776" i="1"/>
  <c r="J777" i="1"/>
  <c r="K777" i="1"/>
  <c r="L777" i="1"/>
  <c r="M777" i="1"/>
  <c r="N777" i="1"/>
  <c r="O777" i="1"/>
  <c r="P777" i="1"/>
  <c r="Q777" i="1"/>
  <c r="R777" i="1"/>
  <c r="J781" i="1"/>
  <c r="K781" i="1"/>
  <c r="L781" i="1"/>
  <c r="M781" i="1"/>
  <c r="N781" i="1"/>
  <c r="O781" i="1"/>
  <c r="P781" i="1"/>
  <c r="Q781" i="1"/>
  <c r="R781" i="1"/>
  <c r="J782" i="1"/>
  <c r="K782" i="1"/>
  <c r="L782" i="1"/>
  <c r="M782" i="1"/>
  <c r="N782" i="1"/>
  <c r="O782" i="1"/>
  <c r="P782" i="1"/>
  <c r="Q782" i="1"/>
  <c r="R782" i="1"/>
  <c r="J783" i="1"/>
  <c r="K783" i="1"/>
  <c r="L783" i="1"/>
  <c r="M783" i="1"/>
  <c r="N783" i="1"/>
  <c r="O783" i="1"/>
  <c r="P783" i="1"/>
  <c r="Q783" i="1"/>
  <c r="R783" i="1"/>
  <c r="J784" i="1"/>
  <c r="K784" i="1"/>
  <c r="L784" i="1"/>
  <c r="M784" i="1"/>
  <c r="N784" i="1"/>
  <c r="O784" i="1"/>
  <c r="P784" i="1"/>
  <c r="Q784" i="1"/>
  <c r="R784" i="1"/>
  <c r="J785" i="1"/>
  <c r="K785" i="1"/>
  <c r="L785" i="1"/>
  <c r="M785" i="1"/>
  <c r="N785" i="1"/>
  <c r="O785" i="1"/>
  <c r="P785" i="1"/>
  <c r="Q785" i="1"/>
  <c r="R785" i="1"/>
  <c r="J786" i="1"/>
  <c r="J789" i="1"/>
  <c r="K789" i="1"/>
  <c r="L789" i="1"/>
  <c r="M789" i="1"/>
  <c r="N789" i="1"/>
  <c r="O789" i="1"/>
  <c r="P789" i="1"/>
  <c r="Q789" i="1"/>
  <c r="R789" i="1"/>
  <c r="J790" i="1"/>
  <c r="K790" i="1"/>
  <c r="L790" i="1"/>
  <c r="M790" i="1"/>
  <c r="N790" i="1"/>
  <c r="O790" i="1"/>
  <c r="P790" i="1"/>
  <c r="Q790" i="1"/>
  <c r="R790" i="1"/>
  <c r="J791" i="1"/>
  <c r="K791" i="1"/>
  <c r="L791" i="1"/>
  <c r="M791" i="1"/>
  <c r="N791" i="1"/>
  <c r="O791" i="1"/>
  <c r="P791" i="1"/>
  <c r="Q791" i="1"/>
  <c r="R791" i="1"/>
  <c r="J792" i="1"/>
  <c r="K792" i="1"/>
  <c r="L792" i="1"/>
  <c r="M792" i="1"/>
  <c r="N792" i="1"/>
  <c r="O792" i="1"/>
  <c r="P792" i="1"/>
  <c r="Q792" i="1"/>
  <c r="R792" i="1"/>
  <c r="J793" i="1"/>
  <c r="K793" i="1"/>
  <c r="L793" i="1"/>
  <c r="M793" i="1"/>
  <c r="N793" i="1"/>
  <c r="O793" i="1"/>
  <c r="P793" i="1"/>
  <c r="Q793" i="1"/>
  <c r="R793" i="1"/>
  <c r="P794" i="1"/>
  <c r="J797" i="1"/>
  <c r="K797" i="1"/>
  <c r="L797" i="1"/>
  <c r="M797" i="1"/>
  <c r="N797" i="1"/>
  <c r="O797" i="1"/>
  <c r="P797" i="1"/>
  <c r="Q797" i="1"/>
  <c r="R797" i="1"/>
  <c r="J798" i="1"/>
  <c r="K798" i="1"/>
  <c r="L798" i="1"/>
  <c r="M798" i="1"/>
  <c r="N798" i="1"/>
  <c r="O798" i="1"/>
  <c r="P798" i="1"/>
  <c r="Q798" i="1"/>
  <c r="R798" i="1"/>
  <c r="J799" i="1"/>
  <c r="K799" i="1"/>
  <c r="L799" i="1"/>
  <c r="M799" i="1"/>
  <c r="N799" i="1"/>
  <c r="O799" i="1"/>
  <c r="P799" i="1"/>
  <c r="Q799" i="1"/>
  <c r="R799" i="1"/>
  <c r="J800" i="1"/>
  <c r="K800" i="1"/>
  <c r="L800" i="1"/>
  <c r="M800" i="1"/>
  <c r="N800" i="1"/>
  <c r="O800" i="1"/>
  <c r="P800" i="1"/>
  <c r="Q800" i="1"/>
  <c r="R800" i="1"/>
  <c r="J801" i="1"/>
  <c r="K801" i="1"/>
  <c r="L801" i="1"/>
  <c r="M801" i="1"/>
  <c r="N801" i="1"/>
  <c r="O801" i="1"/>
  <c r="P801" i="1"/>
  <c r="Q801" i="1"/>
  <c r="R801" i="1"/>
  <c r="Q802" i="1"/>
  <c r="J805" i="1"/>
  <c r="K805" i="1"/>
  <c r="L805" i="1"/>
  <c r="M805" i="1"/>
  <c r="N805" i="1"/>
  <c r="O805" i="1"/>
  <c r="P805" i="1"/>
  <c r="Q805" i="1"/>
  <c r="R805" i="1"/>
  <c r="J806" i="1"/>
  <c r="K806" i="1"/>
  <c r="L806" i="1"/>
  <c r="M806" i="1"/>
  <c r="N806" i="1"/>
  <c r="O806" i="1"/>
  <c r="P806" i="1"/>
  <c r="Q806" i="1"/>
  <c r="R806" i="1"/>
  <c r="J807" i="1"/>
  <c r="K807" i="1"/>
  <c r="L807" i="1"/>
  <c r="M807" i="1"/>
  <c r="N807" i="1"/>
  <c r="O807" i="1"/>
  <c r="P807" i="1"/>
  <c r="Q807" i="1"/>
  <c r="R807" i="1"/>
  <c r="J808" i="1"/>
  <c r="K808" i="1"/>
  <c r="L808" i="1"/>
  <c r="M808" i="1"/>
  <c r="N808" i="1"/>
  <c r="O808" i="1"/>
  <c r="P808" i="1"/>
  <c r="Q808" i="1"/>
  <c r="R808" i="1"/>
  <c r="J809" i="1"/>
  <c r="K809" i="1"/>
  <c r="L809" i="1"/>
  <c r="M809" i="1"/>
  <c r="N809" i="1"/>
  <c r="O809" i="1"/>
  <c r="P809" i="1"/>
  <c r="Q809" i="1"/>
  <c r="R809" i="1"/>
  <c r="R810" i="1"/>
  <c r="J813" i="1"/>
  <c r="K813" i="1"/>
  <c r="L813" i="1"/>
  <c r="M813" i="1"/>
  <c r="N813" i="1"/>
  <c r="O813" i="1"/>
  <c r="P813" i="1"/>
  <c r="Q813" i="1"/>
  <c r="R813" i="1"/>
  <c r="J814" i="1"/>
  <c r="K814" i="1"/>
  <c r="L814" i="1"/>
  <c r="M814" i="1"/>
  <c r="N814" i="1"/>
  <c r="O814" i="1"/>
  <c r="P814" i="1"/>
  <c r="Q814" i="1"/>
  <c r="R814" i="1"/>
  <c r="J815" i="1"/>
  <c r="K815" i="1"/>
  <c r="L815" i="1"/>
  <c r="M815" i="1"/>
  <c r="N815" i="1"/>
  <c r="O815" i="1"/>
  <c r="P815" i="1"/>
  <c r="Q815" i="1"/>
  <c r="R815" i="1"/>
  <c r="J816" i="1"/>
  <c r="K816" i="1"/>
  <c r="L816" i="1"/>
  <c r="M816" i="1"/>
  <c r="N816" i="1"/>
  <c r="O816" i="1"/>
  <c r="P816" i="1"/>
  <c r="Q816" i="1"/>
  <c r="R816" i="1"/>
  <c r="J817" i="1"/>
  <c r="K817" i="1"/>
  <c r="L817" i="1"/>
  <c r="M817" i="1"/>
  <c r="N817" i="1"/>
  <c r="O817" i="1"/>
  <c r="P817" i="1"/>
  <c r="Q817" i="1"/>
  <c r="R817" i="1"/>
  <c r="J821" i="1"/>
  <c r="K821" i="1"/>
  <c r="L821" i="1"/>
  <c r="M821" i="1"/>
  <c r="N821" i="1"/>
  <c r="O821" i="1"/>
  <c r="P821" i="1"/>
  <c r="Q821" i="1"/>
  <c r="R821" i="1"/>
  <c r="J822" i="1"/>
  <c r="K822" i="1"/>
  <c r="L822" i="1"/>
  <c r="M822" i="1"/>
  <c r="N822" i="1"/>
  <c r="O822" i="1"/>
  <c r="P822" i="1"/>
  <c r="Q822" i="1"/>
  <c r="R822" i="1"/>
  <c r="J823" i="1"/>
  <c r="K823" i="1"/>
  <c r="L823" i="1"/>
  <c r="M823" i="1"/>
  <c r="N823" i="1"/>
  <c r="O823" i="1"/>
  <c r="P823" i="1"/>
  <c r="Q823" i="1"/>
  <c r="R823" i="1"/>
  <c r="J824" i="1"/>
  <c r="K824" i="1"/>
  <c r="L824" i="1"/>
  <c r="M824" i="1"/>
  <c r="N824" i="1"/>
  <c r="O824" i="1"/>
  <c r="P824" i="1"/>
  <c r="Q824" i="1"/>
  <c r="R824" i="1"/>
  <c r="J825" i="1"/>
  <c r="K825" i="1"/>
  <c r="L825" i="1"/>
  <c r="M825" i="1"/>
  <c r="N825" i="1"/>
  <c r="O825" i="1"/>
  <c r="P825" i="1"/>
  <c r="Q825" i="1"/>
  <c r="R825" i="1"/>
  <c r="J829" i="1"/>
  <c r="K829" i="1"/>
  <c r="L829" i="1"/>
  <c r="M829" i="1"/>
  <c r="N829" i="1"/>
  <c r="O829" i="1"/>
  <c r="P829" i="1"/>
  <c r="Q829" i="1"/>
  <c r="R829" i="1"/>
  <c r="J830" i="1"/>
  <c r="K830" i="1"/>
  <c r="L830" i="1"/>
  <c r="M830" i="1"/>
  <c r="N830" i="1"/>
  <c r="O830" i="1"/>
  <c r="P830" i="1"/>
  <c r="Q830" i="1"/>
  <c r="R830" i="1"/>
  <c r="J831" i="1"/>
  <c r="K831" i="1"/>
  <c r="L831" i="1"/>
  <c r="M831" i="1"/>
  <c r="N831" i="1"/>
  <c r="O831" i="1"/>
  <c r="P831" i="1"/>
  <c r="Q831" i="1"/>
  <c r="R831" i="1"/>
  <c r="J832" i="1"/>
  <c r="K832" i="1"/>
  <c r="L832" i="1"/>
  <c r="M832" i="1"/>
  <c r="N832" i="1"/>
  <c r="O832" i="1"/>
  <c r="P832" i="1"/>
  <c r="Q832" i="1"/>
  <c r="R832" i="1"/>
  <c r="J833" i="1"/>
  <c r="K833" i="1"/>
  <c r="L833" i="1"/>
  <c r="M833" i="1"/>
  <c r="N833" i="1"/>
  <c r="O833" i="1"/>
  <c r="P833" i="1"/>
  <c r="Q833" i="1"/>
  <c r="R833" i="1"/>
  <c r="J837" i="1"/>
  <c r="K837" i="1"/>
  <c r="L837" i="1"/>
  <c r="M837" i="1"/>
  <c r="N837" i="1"/>
  <c r="O837" i="1"/>
  <c r="P837" i="1"/>
  <c r="Q837" i="1"/>
  <c r="R837" i="1"/>
  <c r="J838" i="1"/>
  <c r="K838" i="1"/>
  <c r="L838" i="1"/>
  <c r="M838" i="1"/>
  <c r="N838" i="1"/>
  <c r="O838" i="1"/>
  <c r="P838" i="1"/>
  <c r="Q838" i="1"/>
  <c r="R838" i="1"/>
  <c r="J839" i="1"/>
  <c r="K839" i="1"/>
  <c r="L839" i="1"/>
  <c r="M839" i="1"/>
  <c r="N839" i="1"/>
  <c r="O839" i="1"/>
  <c r="P839" i="1"/>
  <c r="Q839" i="1"/>
  <c r="R839" i="1"/>
  <c r="J840" i="1"/>
  <c r="K840" i="1"/>
  <c r="L840" i="1"/>
  <c r="M840" i="1"/>
  <c r="N840" i="1"/>
  <c r="O840" i="1"/>
  <c r="P840" i="1"/>
  <c r="Q840" i="1"/>
  <c r="R840" i="1"/>
  <c r="J841" i="1"/>
  <c r="K841" i="1"/>
  <c r="L841" i="1"/>
  <c r="M841" i="1"/>
  <c r="N841" i="1"/>
  <c r="O841" i="1"/>
  <c r="P841" i="1"/>
  <c r="Q841" i="1"/>
  <c r="R841" i="1"/>
  <c r="J845" i="1"/>
  <c r="K845" i="1"/>
  <c r="L845" i="1"/>
  <c r="M845" i="1"/>
  <c r="N845" i="1"/>
  <c r="O845" i="1"/>
  <c r="P845" i="1"/>
  <c r="Q845" i="1"/>
  <c r="R845" i="1"/>
  <c r="J846" i="1"/>
  <c r="K846" i="1"/>
  <c r="L846" i="1"/>
  <c r="M846" i="1"/>
  <c r="N846" i="1"/>
  <c r="O846" i="1"/>
  <c r="P846" i="1"/>
  <c r="Q846" i="1"/>
  <c r="R846" i="1"/>
  <c r="J847" i="1"/>
  <c r="K847" i="1"/>
  <c r="L847" i="1"/>
  <c r="M847" i="1"/>
  <c r="N847" i="1"/>
  <c r="O847" i="1"/>
  <c r="P847" i="1"/>
  <c r="Q847" i="1"/>
  <c r="R847" i="1"/>
  <c r="J848" i="1"/>
  <c r="K848" i="1"/>
  <c r="L848" i="1"/>
  <c r="M848" i="1"/>
  <c r="N848" i="1"/>
  <c r="O848" i="1"/>
  <c r="P848" i="1"/>
  <c r="Q848" i="1"/>
  <c r="R848" i="1"/>
  <c r="J849" i="1"/>
  <c r="K849" i="1"/>
  <c r="L849" i="1"/>
  <c r="M849" i="1"/>
  <c r="N849" i="1"/>
  <c r="O849" i="1"/>
  <c r="P849" i="1"/>
  <c r="Q849" i="1"/>
  <c r="R849" i="1"/>
  <c r="J850" i="1"/>
  <c r="P852" i="1"/>
  <c r="J853" i="1"/>
  <c r="K853" i="1"/>
  <c r="L853" i="1"/>
  <c r="M853" i="1"/>
  <c r="N853" i="1"/>
  <c r="O853" i="1"/>
  <c r="P853" i="1"/>
  <c r="Q853" i="1"/>
  <c r="R853" i="1"/>
  <c r="J854" i="1"/>
  <c r="K854" i="1"/>
  <c r="L854" i="1"/>
  <c r="M854" i="1"/>
  <c r="N854" i="1"/>
  <c r="O854" i="1"/>
  <c r="P854" i="1"/>
  <c r="Q854" i="1"/>
  <c r="R854" i="1"/>
  <c r="J855" i="1"/>
  <c r="K855" i="1"/>
  <c r="L855" i="1"/>
  <c r="M855" i="1"/>
  <c r="N855" i="1"/>
  <c r="O855" i="1"/>
  <c r="P855" i="1"/>
  <c r="Q855" i="1"/>
  <c r="R855" i="1"/>
  <c r="J856" i="1"/>
  <c r="K856" i="1"/>
  <c r="L856" i="1"/>
  <c r="M856" i="1"/>
  <c r="N856" i="1"/>
  <c r="O856" i="1"/>
  <c r="P856" i="1"/>
  <c r="Q856" i="1"/>
  <c r="R856" i="1"/>
  <c r="J857" i="1"/>
  <c r="K857" i="1"/>
  <c r="L857" i="1"/>
  <c r="M857" i="1"/>
  <c r="N857" i="1"/>
  <c r="O857" i="1"/>
  <c r="P857" i="1"/>
  <c r="Q857" i="1"/>
  <c r="R857" i="1"/>
  <c r="P858" i="1"/>
  <c r="N860" i="1"/>
  <c r="J861" i="1"/>
  <c r="K861" i="1"/>
  <c r="L861" i="1"/>
  <c r="M861" i="1"/>
  <c r="N861" i="1"/>
  <c r="O861" i="1"/>
  <c r="P861" i="1"/>
  <c r="Q861" i="1"/>
  <c r="R861" i="1"/>
  <c r="J862" i="1"/>
  <c r="K862" i="1"/>
  <c r="L862" i="1"/>
  <c r="M862" i="1"/>
  <c r="N862" i="1"/>
  <c r="O862" i="1"/>
  <c r="P862" i="1"/>
  <c r="Q862" i="1"/>
  <c r="R862" i="1"/>
  <c r="J863" i="1"/>
  <c r="K863" i="1"/>
  <c r="L863" i="1"/>
  <c r="M863" i="1"/>
  <c r="N863" i="1"/>
  <c r="O863" i="1"/>
  <c r="P863" i="1"/>
  <c r="Q863" i="1"/>
  <c r="R863" i="1"/>
  <c r="J864" i="1"/>
  <c r="K864" i="1"/>
  <c r="L864" i="1"/>
  <c r="M864" i="1"/>
  <c r="N864" i="1"/>
  <c r="O864" i="1"/>
  <c r="P864" i="1"/>
  <c r="Q864" i="1"/>
  <c r="R864" i="1"/>
  <c r="J865" i="1"/>
  <c r="K865" i="1"/>
  <c r="L865" i="1"/>
  <c r="M865" i="1"/>
  <c r="N865" i="1"/>
  <c r="O865" i="1"/>
  <c r="P865" i="1"/>
  <c r="Q865" i="1"/>
  <c r="R865" i="1"/>
  <c r="P866" i="1"/>
  <c r="J869" i="1"/>
  <c r="K869" i="1"/>
  <c r="L869" i="1"/>
  <c r="M869" i="1"/>
  <c r="N869" i="1"/>
  <c r="O869" i="1"/>
  <c r="P869" i="1"/>
  <c r="Q869" i="1"/>
  <c r="R869" i="1"/>
  <c r="J870" i="1"/>
  <c r="K870" i="1"/>
  <c r="L870" i="1"/>
  <c r="M870" i="1"/>
  <c r="N870" i="1"/>
  <c r="O870" i="1"/>
  <c r="P870" i="1"/>
  <c r="Q870" i="1"/>
  <c r="R870" i="1"/>
  <c r="J871" i="1"/>
  <c r="K871" i="1"/>
  <c r="L871" i="1"/>
  <c r="M871" i="1"/>
  <c r="N871" i="1"/>
  <c r="O871" i="1"/>
  <c r="P871" i="1"/>
  <c r="Q871" i="1"/>
  <c r="R871" i="1"/>
  <c r="J872" i="1"/>
  <c r="K872" i="1"/>
  <c r="L872" i="1"/>
  <c r="M872" i="1"/>
  <c r="N872" i="1"/>
  <c r="O872" i="1"/>
  <c r="P872" i="1"/>
  <c r="Q872" i="1"/>
  <c r="R872" i="1"/>
  <c r="J873" i="1"/>
  <c r="K873" i="1"/>
  <c r="L873" i="1"/>
  <c r="M873" i="1"/>
  <c r="N873" i="1"/>
  <c r="O873" i="1"/>
  <c r="P873" i="1"/>
  <c r="Q873" i="1"/>
  <c r="R873" i="1"/>
  <c r="P874" i="1"/>
  <c r="J877" i="1"/>
  <c r="K877" i="1"/>
  <c r="L877" i="1"/>
  <c r="M877" i="1"/>
  <c r="N877" i="1"/>
  <c r="O877" i="1"/>
  <c r="P877" i="1"/>
  <c r="Q877" i="1"/>
  <c r="R877" i="1"/>
  <c r="J878" i="1"/>
  <c r="K878" i="1"/>
  <c r="L878" i="1"/>
  <c r="M878" i="1"/>
  <c r="N878" i="1"/>
  <c r="O878" i="1"/>
  <c r="P878" i="1"/>
  <c r="Q878" i="1"/>
  <c r="R878" i="1"/>
  <c r="J879" i="1"/>
  <c r="K879" i="1"/>
  <c r="L879" i="1"/>
  <c r="M879" i="1"/>
  <c r="N879" i="1"/>
  <c r="O879" i="1"/>
  <c r="P879" i="1"/>
  <c r="Q879" i="1"/>
  <c r="R879" i="1"/>
  <c r="J880" i="1"/>
  <c r="K880" i="1"/>
  <c r="L880" i="1"/>
  <c r="M880" i="1"/>
  <c r="N880" i="1"/>
  <c r="O880" i="1"/>
  <c r="P880" i="1"/>
  <c r="Q880" i="1"/>
  <c r="R880" i="1"/>
  <c r="J881" i="1"/>
  <c r="K881" i="1"/>
  <c r="L881" i="1"/>
  <c r="M881" i="1"/>
  <c r="N881" i="1"/>
  <c r="O881" i="1"/>
  <c r="P881" i="1"/>
  <c r="Q881" i="1"/>
  <c r="R881" i="1"/>
  <c r="J882" i="1"/>
  <c r="L884" i="1"/>
  <c r="J885" i="1"/>
  <c r="K885" i="1"/>
  <c r="L885" i="1"/>
  <c r="M885" i="1"/>
  <c r="N885" i="1"/>
  <c r="O885" i="1"/>
  <c r="P885" i="1"/>
  <c r="Q885" i="1"/>
  <c r="R885" i="1"/>
  <c r="J886" i="1"/>
  <c r="K886" i="1"/>
  <c r="L886" i="1"/>
  <c r="M886" i="1"/>
  <c r="N886" i="1"/>
  <c r="O886" i="1"/>
  <c r="P886" i="1"/>
  <c r="Q886" i="1"/>
  <c r="R886" i="1"/>
  <c r="J887" i="1"/>
  <c r="K887" i="1"/>
  <c r="L887" i="1"/>
  <c r="M887" i="1"/>
  <c r="N887" i="1"/>
  <c r="O887" i="1"/>
  <c r="P887" i="1"/>
  <c r="Q887" i="1"/>
  <c r="R887" i="1"/>
  <c r="J888" i="1"/>
  <c r="K888" i="1"/>
  <c r="L888" i="1"/>
  <c r="M888" i="1"/>
  <c r="N888" i="1"/>
  <c r="O888" i="1"/>
  <c r="P888" i="1"/>
  <c r="Q888" i="1"/>
  <c r="R888" i="1"/>
  <c r="J889" i="1"/>
  <c r="K889" i="1"/>
  <c r="L889" i="1"/>
  <c r="M889" i="1"/>
  <c r="N889" i="1"/>
  <c r="O889" i="1"/>
  <c r="P889" i="1"/>
  <c r="Q889" i="1"/>
  <c r="R889" i="1"/>
  <c r="O890" i="1"/>
  <c r="N892" i="1"/>
  <c r="J893" i="1"/>
  <c r="K893" i="1"/>
  <c r="L893" i="1"/>
  <c r="M893" i="1"/>
  <c r="N893" i="1"/>
  <c r="O893" i="1"/>
  <c r="P893" i="1"/>
  <c r="Q893" i="1"/>
  <c r="R893" i="1"/>
  <c r="J894" i="1"/>
  <c r="K894" i="1"/>
  <c r="L894" i="1"/>
  <c r="M894" i="1"/>
  <c r="N894" i="1"/>
  <c r="O894" i="1"/>
  <c r="P894" i="1"/>
  <c r="Q894" i="1"/>
  <c r="R894" i="1"/>
  <c r="J895" i="1"/>
  <c r="K895" i="1"/>
  <c r="L895" i="1"/>
  <c r="M895" i="1"/>
  <c r="N895" i="1"/>
  <c r="O895" i="1"/>
  <c r="P895" i="1"/>
  <c r="Q895" i="1"/>
  <c r="R895" i="1"/>
  <c r="J896" i="1"/>
  <c r="K896" i="1"/>
  <c r="L896" i="1"/>
  <c r="M896" i="1"/>
  <c r="N896" i="1"/>
  <c r="O896" i="1"/>
  <c r="P896" i="1"/>
  <c r="Q896" i="1"/>
  <c r="R896" i="1"/>
  <c r="J897" i="1"/>
  <c r="K897" i="1"/>
  <c r="L897" i="1"/>
  <c r="M897" i="1"/>
  <c r="N897" i="1"/>
  <c r="O897" i="1"/>
  <c r="P897" i="1"/>
  <c r="Q897" i="1"/>
  <c r="R897" i="1"/>
  <c r="L898" i="1"/>
  <c r="O900" i="1"/>
  <c r="J901" i="1"/>
  <c r="K901" i="1"/>
  <c r="L901" i="1"/>
  <c r="M901" i="1"/>
  <c r="N901" i="1"/>
  <c r="O901" i="1"/>
  <c r="P901" i="1"/>
  <c r="Q901" i="1"/>
  <c r="R901" i="1"/>
  <c r="J902" i="1"/>
  <c r="K902" i="1"/>
  <c r="L902" i="1"/>
  <c r="M902" i="1"/>
  <c r="N902" i="1"/>
  <c r="O902" i="1"/>
  <c r="P902" i="1"/>
  <c r="Q902" i="1"/>
  <c r="R902" i="1"/>
  <c r="J903" i="1"/>
  <c r="K903" i="1"/>
  <c r="L903" i="1"/>
  <c r="M903" i="1"/>
  <c r="N903" i="1"/>
  <c r="O903" i="1"/>
  <c r="P903" i="1"/>
  <c r="Q903" i="1"/>
  <c r="R903" i="1"/>
  <c r="J904" i="1"/>
  <c r="K904" i="1"/>
  <c r="L904" i="1"/>
  <c r="M904" i="1"/>
  <c r="N904" i="1"/>
  <c r="O904" i="1"/>
  <c r="P904" i="1"/>
  <c r="Q904" i="1"/>
  <c r="R904" i="1"/>
  <c r="J905" i="1"/>
  <c r="K905" i="1"/>
  <c r="L905" i="1"/>
  <c r="M905" i="1"/>
  <c r="N905" i="1"/>
  <c r="O905" i="1"/>
  <c r="P905" i="1"/>
  <c r="Q905" i="1"/>
  <c r="R905" i="1"/>
  <c r="Q906" i="1"/>
  <c r="P908" i="1"/>
  <c r="J909" i="1"/>
  <c r="K909" i="1"/>
  <c r="L909" i="1"/>
  <c r="M909" i="1"/>
  <c r="N909" i="1"/>
  <c r="O909" i="1"/>
  <c r="P909" i="1"/>
  <c r="Q909" i="1"/>
  <c r="R909" i="1"/>
  <c r="J910" i="1"/>
  <c r="K910" i="1"/>
  <c r="L910" i="1"/>
  <c r="M910" i="1"/>
  <c r="N910" i="1"/>
  <c r="O910" i="1"/>
  <c r="P910" i="1"/>
  <c r="Q910" i="1"/>
  <c r="R910" i="1"/>
  <c r="J911" i="1"/>
  <c r="K911" i="1"/>
  <c r="L911" i="1"/>
  <c r="M911" i="1"/>
  <c r="N911" i="1"/>
  <c r="O911" i="1"/>
  <c r="P911" i="1"/>
  <c r="Q911" i="1"/>
  <c r="R911" i="1"/>
  <c r="J912" i="1"/>
  <c r="K912" i="1"/>
  <c r="L912" i="1"/>
  <c r="M912" i="1"/>
  <c r="N912" i="1"/>
  <c r="O912" i="1"/>
  <c r="P912" i="1"/>
  <c r="Q912" i="1"/>
  <c r="R912" i="1"/>
  <c r="J913" i="1"/>
  <c r="K913" i="1"/>
  <c r="L913" i="1"/>
  <c r="M913" i="1"/>
  <c r="N913" i="1"/>
  <c r="O913" i="1"/>
  <c r="P913" i="1"/>
  <c r="Q913" i="1"/>
  <c r="R913" i="1"/>
  <c r="K914" i="1"/>
  <c r="Q916" i="1"/>
  <c r="J917" i="1"/>
  <c r="K917" i="1"/>
  <c r="L917" i="1"/>
  <c r="M917" i="1"/>
  <c r="N917" i="1"/>
  <c r="O917" i="1"/>
  <c r="P917" i="1"/>
  <c r="Q917" i="1"/>
  <c r="R917" i="1"/>
  <c r="J918" i="1"/>
  <c r="K918" i="1"/>
  <c r="L918" i="1"/>
  <c r="M918" i="1"/>
  <c r="N918" i="1"/>
  <c r="O918" i="1"/>
  <c r="P918" i="1"/>
  <c r="Q918" i="1"/>
  <c r="R918" i="1"/>
  <c r="J919" i="1"/>
  <c r="K919" i="1"/>
  <c r="L919" i="1"/>
  <c r="M919" i="1"/>
  <c r="N919" i="1"/>
  <c r="O919" i="1"/>
  <c r="P919" i="1"/>
  <c r="Q919" i="1"/>
  <c r="R919" i="1"/>
  <c r="J920" i="1"/>
  <c r="K920" i="1"/>
  <c r="L920" i="1"/>
  <c r="M920" i="1"/>
  <c r="N920" i="1"/>
  <c r="O920" i="1"/>
  <c r="P920" i="1"/>
  <c r="Q920" i="1"/>
  <c r="R920" i="1"/>
  <c r="J921" i="1"/>
  <c r="K921" i="1"/>
  <c r="L921" i="1"/>
  <c r="M921" i="1"/>
  <c r="N921" i="1"/>
  <c r="O921" i="1"/>
  <c r="P921" i="1"/>
  <c r="Q921" i="1"/>
  <c r="R921" i="1"/>
  <c r="K922" i="1"/>
  <c r="J924" i="1"/>
  <c r="R924" i="1"/>
  <c r="J925" i="1"/>
  <c r="K925" i="1"/>
  <c r="L925" i="1"/>
  <c r="M925" i="1"/>
  <c r="N925" i="1"/>
  <c r="O925" i="1"/>
  <c r="P925" i="1"/>
  <c r="Q925" i="1"/>
  <c r="R925" i="1"/>
  <c r="J926" i="1"/>
  <c r="K926" i="1"/>
  <c r="L926" i="1"/>
  <c r="M926" i="1"/>
  <c r="N926" i="1"/>
  <c r="O926" i="1"/>
  <c r="P926" i="1"/>
  <c r="Q926" i="1"/>
  <c r="R926" i="1"/>
  <c r="J927" i="1"/>
  <c r="K927" i="1"/>
  <c r="L927" i="1"/>
  <c r="M927" i="1"/>
  <c r="N927" i="1"/>
  <c r="O927" i="1"/>
  <c r="P927" i="1"/>
  <c r="Q927" i="1"/>
  <c r="R927" i="1"/>
  <c r="J928" i="1"/>
  <c r="K928" i="1"/>
  <c r="L928" i="1"/>
  <c r="M928" i="1"/>
  <c r="N928" i="1"/>
  <c r="O928" i="1"/>
  <c r="P928" i="1"/>
  <c r="Q928" i="1"/>
  <c r="R928" i="1"/>
  <c r="J929" i="1"/>
  <c r="K929" i="1"/>
  <c r="L929" i="1"/>
  <c r="M929" i="1"/>
  <c r="N929" i="1"/>
  <c r="O929" i="1"/>
  <c r="P929" i="1"/>
  <c r="Q929" i="1"/>
  <c r="R929" i="1"/>
  <c r="K930" i="1"/>
  <c r="K932" i="1"/>
  <c r="J933" i="1"/>
  <c r="K933" i="1"/>
  <c r="L933" i="1"/>
  <c r="M933" i="1"/>
  <c r="N933" i="1"/>
  <c r="O933" i="1"/>
  <c r="P933" i="1"/>
  <c r="Q933" i="1"/>
  <c r="R933" i="1"/>
  <c r="J934" i="1"/>
  <c r="K934" i="1"/>
  <c r="L934" i="1"/>
  <c r="M934" i="1"/>
  <c r="N934" i="1"/>
  <c r="O934" i="1"/>
  <c r="P934" i="1"/>
  <c r="Q934" i="1"/>
  <c r="R934" i="1"/>
  <c r="J935" i="1"/>
  <c r="K935" i="1"/>
  <c r="L935" i="1"/>
  <c r="M935" i="1"/>
  <c r="N935" i="1"/>
  <c r="O935" i="1"/>
  <c r="P935" i="1"/>
  <c r="Q935" i="1"/>
  <c r="R935" i="1"/>
  <c r="J936" i="1"/>
  <c r="K936" i="1"/>
  <c r="L936" i="1"/>
  <c r="M936" i="1"/>
  <c r="N936" i="1"/>
  <c r="O936" i="1"/>
  <c r="P936" i="1"/>
  <c r="Q936" i="1"/>
  <c r="R936" i="1"/>
  <c r="J937" i="1"/>
  <c r="K937" i="1"/>
  <c r="L937" i="1"/>
  <c r="M937" i="1"/>
  <c r="N937" i="1"/>
  <c r="O937" i="1"/>
  <c r="P937" i="1"/>
  <c r="Q937" i="1"/>
  <c r="R937" i="1"/>
  <c r="A738" i="1"/>
  <c r="B738" i="1"/>
  <c r="A739" i="1"/>
  <c r="B739" i="1"/>
  <c r="A740" i="1"/>
  <c r="B740" i="1"/>
  <c r="A741" i="1"/>
  <c r="B741" i="1"/>
  <c r="A742" i="1"/>
  <c r="B742" i="1"/>
  <c r="A743" i="1"/>
  <c r="B743" i="1"/>
  <c r="A744" i="1"/>
  <c r="B744" i="1"/>
  <c r="A745" i="1"/>
  <c r="B745" i="1"/>
  <c r="A746" i="1"/>
  <c r="A749" i="1"/>
  <c r="B749" i="1"/>
  <c r="A750" i="1"/>
  <c r="B750" i="1"/>
  <c r="A751" i="1"/>
  <c r="B751" i="1"/>
  <c r="A752" i="1"/>
  <c r="B752" i="1"/>
  <c r="A753" i="1"/>
  <c r="B753" i="1"/>
  <c r="A754" i="1"/>
  <c r="A757" i="1"/>
  <c r="B757" i="1"/>
  <c r="A758" i="1"/>
  <c r="B758" i="1"/>
  <c r="A759" i="1"/>
  <c r="B759" i="1"/>
  <c r="A760" i="1"/>
  <c r="B760" i="1"/>
  <c r="A761" i="1"/>
  <c r="B761" i="1"/>
  <c r="A762" i="1"/>
  <c r="A764" i="1"/>
  <c r="A765" i="1"/>
  <c r="B765" i="1"/>
  <c r="A766" i="1"/>
  <c r="B766" i="1"/>
  <c r="A767" i="1"/>
  <c r="B767" i="1"/>
  <c r="A768" i="1"/>
  <c r="B768" i="1"/>
  <c r="A769" i="1"/>
  <c r="B769" i="1"/>
  <c r="A770" i="1"/>
  <c r="A773" i="1"/>
  <c r="B773" i="1"/>
  <c r="A774" i="1"/>
  <c r="B774" i="1"/>
  <c r="A775" i="1"/>
  <c r="B775" i="1"/>
  <c r="A776" i="1"/>
  <c r="B776" i="1"/>
  <c r="A777" i="1"/>
  <c r="B777" i="1"/>
  <c r="A778" i="1"/>
  <c r="A781" i="1"/>
  <c r="B781" i="1"/>
  <c r="A782" i="1"/>
  <c r="B782" i="1"/>
  <c r="A783" i="1"/>
  <c r="B783" i="1"/>
  <c r="A784" i="1"/>
  <c r="B784" i="1"/>
  <c r="A785" i="1"/>
  <c r="B785" i="1"/>
  <c r="A786" i="1"/>
  <c r="B788" i="1"/>
  <c r="A789" i="1"/>
  <c r="B789" i="1"/>
  <c r="A790" i="1"/>
  <c r="B790" i="1"/>
  <c r="A791" i="1"/>
  <c r="B791" i="1"/>
  <c r="A792" i="1"/>
  <c r="B792" i="1"/>
  <c r="A793" i="1"/>
  <c r="B793" i="1"/>
  <c r="A794" i="1"/>
  <c r="A797" i="1"/>
  <c r="B797" i="1"/>
  <c r="A798" i="1"/>
  <c r="B798" i="1"/>
  <c r="A799" i="1"/>
  <c r="B799" i="1"/>
  <c r="A800" i="1"/>
  <c r="B800" i="1"/>
  <c r="A801" i="1"/>
  <c r="B801" i="1"/>
  <c r="A802" i="1"/>
  <c r="A805" i="1"/>
  <c r="B805" i="1"/>
  <c r="A806" i="1"/>
  <c r="B806" i="1"/>
  <c r="A807" i="1"/>
  <c r="B807" i="1"/>
  <c r="A808" i="1"/>
  <c r="B808" i="1"/>
  <c r="A809" i="1"/>
  <c r="B809" i="1"/>
  <c r="A810" i="1"/>
  <c r="A813" i="1"/>
  <c r="B813" i="1"/>
  <c r="A814" i="1"/>
  <c r="B814" i="1"/>
  <c r="A815" i="1"/>
  <c r="B815" i="1"/>
  <c r="A816" i="1"/>
  <c r="B816" i="1"/>
  <c r="A817" i="1"/>
  <c r="B817" i="1"/>
  <c r="A818" i="1"/>
  <c r="A821" i="1"/>
  <c r="B821" i="1"/>
  <c r="A822" i="1"/>
  <c r="B822" i="1"/>
  <c r="A823" i="1"/>
  <c r="B823" i="1"/>
  <c r="A824" i="1"/>
  <c r="B824" i="1"/>
  <c r="A825" i="1"/>
  <c r="B825" i="1"/>
  <c r="A826" i="1"/>
  <c r="A828" i="1"/>
  <c r="A829" i="1"/>
  <c r="B829" i="1"/>
  <c r="A830" i="1"/>
  <c r="B830" i="1"/>
  <c r="A831" i="1"/>
  <c r="B831" i="1"/>
  <c r="A832" i="1"/>
  <c r="B832" i="1"/>
  <c r="A833" i="1"/>
  <c r="B833" i="1"/>
  <c r="A834" i="1"/>
  <c r="A837" i="1"/>
  <c r="B837" i="1"/>
  <c r="A838" i="1"/>
  <c r="B838" i="1"/>
  <c r="A839" i="1"/>
  <c r="B839" i="1"/>
  <c r="A840" i="1"/>
  <c r="B840" i="1"/>
  <c r="A841" i="1"/>
  <c r="B841" i="1"/>
  <c r="A842" i="1"/>
  <c r="A845" i="1"/>
  <c r="B845" i="1"/>
  <c r="A846" i="1"/>
  <c r="B846" i="1"/>
  <c r="A847" i="1"/>
  <c r="B847" i="1"/>
  <c r="A848" i="1"/>
  <c r="B848" i="1"/>
  <c r="A849" i="1"/>
  <c r="B849" i="1"/>
  <c r="A850" i="1"/>
  <c r="A852" i="1"/>
  <c r="A853" i="1"/>
  <c r="B853" i="1"/>
  <c r="A854" i="1"/>
  <c r="B854" i="1"/>
  <c r="A855" i="1"/>
  <c r="B855" i="1"/>
  <c r="A856" i="1"/>
  <c r="B856" i="1"/>
  <c r="A857" i="1"/>
  <c r="B857" i="1"/>
  <c r="A858" i="1"/>
  <c r="A861" i="1"/>
  <c r="B861" i="1"/>
  <c r="A862" i="1"/>
  <c r="B862" i="1"/>
  <c r="A863" i="1"/>
  <c r="B863" i="1"/>
  <c r="A864" i="1"/>
  <c r="B864" i="1"/>
  <c r="A865" i="1"/>
  <c r="B865" i="1"/>
  <c r="A866" i="1"/>
  <c r="A869" i="1"/>
  <c r="B869" i="1"/>
  <c r="A870" i="1"/>
  <c r="B870" i="1"/>
  <c r="A871" i="1"/>
  <c r="B871" i="1"/>
  <c r="A872" i="1"/>
  <c r="B872" i="1"/>
  <c r="A873" i="1"/>
  <c r="B873" i="1"/>
  <c r="A874" i="1"/>
  <c r="B876" i="1"/>
  <c r="A877" i="1"/>
  <c r="B877" i="1"/>
  <c r="A878" i="1"/>
  <c r="B878" i="1"/>
  <c r="A879" i="1"/>
  <c r="B879" i="1"/>
  <c r="A880" i="1"/>
  <c r="B880" i="1"/>
  <c r="A881" i="1"/>
  <c r="B881" i="1"/>
  <c r="A882" i="1"/>
  <c r="A885" i="1"/>
  <c r="B885" i="1"/>
  <c r="A886" i="1"/>
  <c r="B886" i="1"/>
  <c r="A887" i="1"/>
  <c r="B887" i="1"/>
  <c r="A888" i="1"/>
  <c r="B888" i="1"/>
  <c r="A889" i="1"/>
  <c r="B889" i="1"/>
  <c r="A890" i="1"/>
  <c r="A893" i="1"/>
  <c r="B893" i="1"/>
  <c r="A894" i="1"/>
  <c r="B894" i="1"/>
  <c r="A895" i="1"/>
  <c r="B895" i="1"/>
  <c r="A896" i="1"/>
  <c r="B896" i="1"/>
  <c r="A897" i="1"/>
  <c r="B897" i="1"/>
  <c r="A898" i="1"/>
  <c r="B900" i="1"/>
  <c r="A901" i="1"/>
  <c r="B901" i="1"/>
  <c r="A902" i="1"/>
  <c r="B902" i="1"/>
  <c r="A903" i="1"/>
  <c r="B903" i="1"/>
  <c r="A904" i="1"/>
  <c r="B904" i="1"/>
  <c r="A905" i="1"/>
  <c r="B905" i="1"/>
  <c r="A906" i="1"/>
  <c r="A909" i="1"/>
  <c r="B909" i="1"/>
  <c r="A910" i="1"/>
  <c r="B910" i="1"/>
  <c r="A911" i="1"/>
  <c r="B911" i="1"/>
  <c r="A912" i="1"/>
  <c r="B912" i="1"/>
  <c r="A913" i="1"/>
  <c r="B913" i="1"/>
  <c r="A914" i="1"/>
  <c r="A917" i="1"/>
  <c r="B917" i="1"/>
  <c r="A918" i="1"/>
  <c r="B918" i="1"/>
  <c r="A919" i="1"/>
  <c r="B919" i="1"/>
  <c r="A920" i="1"/>
  <c r="B920" i="1"/>
  <c r="A921" i="1"/>
  <c r="B921" i="1"/>
  <c r="A922" i="1"/>
  <c r="A925" i="1"/>
  <c r="B925" i="1"/>
  <c r="A926" i="1"/>
  <c r="B926" i="1"/>
  <c r="A927" i="1"/>
  <c r="B927" i="1"/>
  <c r="A928" i="1"/>
  <c r="B928" i="1"/>
  <c r="A929" i="1"/>
  <c r="B929" i="1"/>
  <c r="A930" i="1"/>
  <c r="A933" i="1"/>
  <c r="B933" i="1"/>
  <c r="A934" i="1"/>
  <c r="B934" i="1"/>
  <c r="A935" i="1"/>
  <c r="B935" i="1"/>
  <c r="A936" i="1"/>
  <c r="B936" i="1"/>
  <c r="A937" i="1"/>
  <c r="B937" i="1"/>
  <c r="A876" i="1" l="1"/>
  <c r="B836" i="1"/>
  <c r="P836" i="1"/>
  <c r="A924" i="1"/>
  <c r="B884" i="1"/>
  <c r="B860" i="1"/>
  <c r="A836" i="1"/>
  <c r="A812" i="1"/>
  <c r="B772" i="1"/>
  <c r="A748" i="1"/>
  <c r="Q932" i="1"/>
  <c r="P924" i="1"/>
  <c r="O916" i="1"/>
  <c r="N908" i="1"/>
  <c r="M900" i="1"/>
  <c r="L892" i="1"/>
  <c r="J884" i="1"/>
  <c r="O876" i="1"/>
  <c r="N852" i="1"/>
  <c r="O844" i="1"/>
  <c r="O836" i="1"/>
  <c r="O828" i="1"/>
  <c r="O820" i="1"/>
  <c r="O812" i="1"/>
  <c r="P804" i="1"/>
  <c r="L749" i="1"/>
  <c r="A900" i="1"/>
  <c r="A788" i="1"/>
  <c r="P916" i="1"/>
  <c r="O852" i="1"/>
  <c r="P820" i="1"/>
  <c r="B908" i="1"/>
  <c r="A884" i="1"/>
  <c r="B835" i="1"/>
  <c r="B796" i="1"/>
  <c r="A772" i="1"/>
  <c r="P932" i="1"/>
  <c r="O924" i="1"/>
  <c r="N916" i="1"/>
  <c r="M908" i="1"/>
  <c r="L900" i="1"/>
  <c r="K892" i="1"/>
  <c r="R884" i="1"/>
  <c r="N876" i="1"/>
  <c r="N844" i="1"/>
  <c r="N836" i="1"/>
  <c r="N828" i="1"/>
  <c r="N820" i="1"/>
  <c r="N812" i="1"/>
  <c r="O804" i="1"/>
  <c r="P796" i="1"/>
  <c r="B812" i="1"/>
  <c r="N900" i="1"/>
  <c r="M892" i="1"/>
  <c r="K884" i="1"/>
  <c r="P828" i="1"/>
  <c r="A860" i="1"/>
  <c r="B932" i="1"/>
  <c r="A908" i="1"/>
  <c r="A883" i="1"/>
  <c r="B844" i="1"/>
  <c r="B820" i="1"/>
  <c r="A796" i="1"/>
  <c r="B756" i="1"/>
  <c r="O932" i="1"/>
  <c r="N924" i="1"/>
  <c r="M916" i="1"/>
  <c r="L908" i="1"/>
  <c r="K900" i="1"/>
  <c r="R892" i="1"/>
  <c r="J892" i="1"/>
  <c r="P884" i="1"/>
  <c r="M876" i="1"/>
  <c r="P868" i="1"/>
  <c r="N804" i="1"/>
  <c r="O796" i="1"/>
  <c r="P788" i="1"/>
  <c r="P772" i="1"/>
  <c r="O908" i="1"/>
  <c r="P812" i="1"/>
  <c r="A932" i="1"/>
  <c r="B892" i="1"/>
  <c r="B868" i="1"/>
  <c r="A844" i="1"/>
  <c r="A820" i="1"/>
  <c r="B780" i="1"/>
  <c r="A756" i="1"/>
  <c r="N932" i="1"/>
  <c r="M924" i="1"/>
  <c r="L916" i="1"/>
  <c r="K908" i="1"/>
  <c r="R900" i="1"/>
  <c r="J900" i="1"/>
  <c r="Q892" i="1"/>
  <c r="O884" i="1"/>
  <c r="L876" i="1"/>
  <c r="O868" i="1"/>
  <c r="N796" i="1"/>
  <c r="O788" i="1"/>
  <c r="P780" i="1"/>
  <c r="O772" i="1"/>
  <c r="Q788" i="1"/>
  <c r="B924" i="1"/>
  <c r="R932" i="1"/>
  <c r="J932" i="1"/>
  <c r="P844" i="1"/>
  <c r="N764" i="1"/>
  <c r="B916" i="1"/>
  <c r="A892" i="1"/>
  <c r="A868" i="1"/>
  <c r="B804" i="1"/>
  <c r="A780" i="1"/>
  <c r="M932" i="1"/>
  <c r="L924" i="1"/>
  <c r="K916" i="1"/>
  <c r="R908" i="1"/>
  <c r="J908" i="1"/>
  <c r="Q900" i="1"/>
  <c r="P892" i="1"/>
  <c r="N884" i="1"/>
  <c r="N868" i="1"/>
  <c r="P860" i="1"/>
  <c r="O780" i="1"/>
  <c r="K741" i="1"/>
  <c r="B748" i="1"/>
  <c r="Q924" i="1"/>
  <c r="P876" i="1"/>
  <c r="L860" i="1"/>
  <c r="A916" i="1"/>
  <c r="B852" i="1"/>
  <c r="B828" i="1"/>
  <c r="A804" i="1"/>
  <c r="B764" i="1"/>
  <c r="R916" i="1"/>
  <c r="M884" i="1"/>
  <c r="L868" i="1"/>
  <c r="O860" i="1"/>
  <c r="B891" i="1"/>
  <c r="A763" i="1"/>
  <c r="M883" i="1"/>
  <c r="O859" i="1"/>
  <c r="O765" i="1"/>
  <c r="Q763" i="1"/>
  <c r="K761" i="1"/>
  <c r="O757" i="1"/>
  <c r="Q753" i="1"/>
  <c r="J749" i="1"/>
  <c r="K745" i="1"/>
  <c r="L741" i="1"/>
  <c r="Q780" i="1"/>
  <c r="O787" i="1"/>
  <c r="B771" i="1"/>
  <c r="Q931" i="1"/>
  <c r="Q923" i="1"/>
  <c r="Q915" i="1"/>
  <c r="P907" i="1"/>
  <c r="N899" i="1"/>
  <c r="M757" i="1"/>
  <c r="O753" i="1"/>
  <c r="Q749" i="1"/>
  <c r="Q745" i="1"/>
  <c r="A891" i="1"/>
  <c r="A819" i="1"/>
  <c r="O843" i="1"/>
  <c r="L765" i="1"/>
  <c r="P761" i="1"/>
  <c r="L757" i="1"/>
  <c r="N753" i="1"/>
  <c r="P749" i="1"/>
  <c r="P745" i="1"/>
  <c r="B899" i="1"/>
  <c r="B827" i="1"/>
  <c r="P819" i="1"/>
  <c r="O749" i="1"/>
  <c r="O745" i="1"/>
  <c r="A827" i="1"/>
  <c r="O803" i="1"/>
  <c r="B907" i="1"/>
  <c r="A899" i="1"/>
  <c r="B843" i="1"/>
  <c r="A835" i="1"/>
  <c r="B779" i="1"/>
  <c r="A771" i="1"/>
  <c r="P931" i="1"/>
  <c r="P923" i="1"/>
  <c r="P915" i="1"/>
  <c r="O907" i="1"/>
  <c r="M899" i="1"/>
  <c r="Q867" i="1"/>
  <c r="Q835" i="1"/>
  <c r="O819" i="1"/>
  <c r="P763" i="1"/>
  <c r="O756" i="1"/>
  <c r="P752" i="1"/>
  <c r="R745" i="1"/>
  <c r="K744" i="1"/>
  <c r="R741" i="1"/>
  <c r="J741" i="1"/>
  <c r="Q748" i="1"/>
  <c r="B915" i="1"/>
  <c r="A907" i="1"/>
  <c r="B851" i="1"/>
  <c r="A843" i="1"/>
  <c r="B787" i="1"/>
  <c r="A779" i="1"/>
  <c r="O931" i="1"/>
  <c r="O923" i="1"/>
  <c r="O915" i="1"/>
  <c r="N907" i="1"/>
  <c r="K899" i="1"/>
  <c r="Q891" i="1"/>
  <c r="P867" i="1"/>
  <c r="Q851" i="1"/>
  <c r="P835" i="1"/>
  <c r="Q811" i="1"/>
  <c r="Q795" i="1"/>
  <c r="Q779" i="1"/>
  <c r="O763" i="1"/>
  <c r="N756" i="1"/>
  <c r="P740" i="1"/>
  <c r="A915" i="1"/>
  <c r="N931" i="1"/>
  <c r="N923" i="1"/>
  <c r="N915" i="1"/>
  <c r="M907" i="1"/>
  <c r="P891" i="1"/>
  <c r="O867" i="1"/>
  <c r="P851" i="1"/>
  <c r="P811" i="1"/>
  <c r="P795" i="1"/>
  <c r="P779" i="1"/>
  <c r="Q755" i="1"/>
  <c r="P748" i="1"/>
  <c r="O740" i="1"/>
  <c r="B795" i="1"/>
  <c r="A787" i="1"/>
  <c r="B931" i="1"/>
  <c r="A923" i="1"/>
  <c r="B867" i="1"/>
  <c r="A859" i="1"/>
  <c r="B803" i="1"/>
  <c r="A795" i="1"/>
  <c r="M931" i="1"/>
  <c r="M923" i="1"/>
  <c r="M915" i="1"/>
  <c r="L907" i="1"/>
  <c r="O891" i="1"/>
  <c r="Q875" i="1"/>
  <c r="O851" i="1"/>
  <c r="Q827" i="1"/>
  <c r="O811" i="1"/>
  <c r="N772" i="1"/>
  <c r="P755" i="1"/>
  <c r="O748" i="1"/>
  <c r="P744" i="1"/>
  <c r="O741" i="1"/>
  <c r="B923" i="1"/>
  <c r="B859" i="1"/>
  <c r="A931" i="1"/>
  <c r="B875" i="1"/>
  <c r="B811" i="1"/>
  <c r="A803" i="1"/>
  <c r="B747" i="1"/>
  <c r="L931" i="1"/>
  <c r="L923" i="1"/>
  <c r="L915" i="1"/>
  <c r="K907" i="1"/>
  <c r="Q899" i="1"/>
  <c r="N891" i="1"/>
  <c r="Q883" i="1"/>
  <c r="P875" i="1"/>
  <c r="P827" i="1"/>
  <c r="Q771" i="1"/>
  <c r="P764" i="1"/>
  <c r="O755" i="1"/>
  <c r="B883" i="1"/>
  <c r="A875" i="1"/>
  <c r="B819" i="1"/>
  <c r="B755" i="1"/>
  <c r="A747" i="1"/>
  <c r="K931" i="1"/>
  <c r="K923" i="1"/>
  <c r="K915" i="1"/>
  <c r="P899" i="1"/>
  <c r="P883" i="1"/>
  <c r="Q859" i="1"/>
  <c r="Q843" i="1"/>
  <c r="Q803" i="1"/>
  <c r="Q787" i="1"/>
  <c r="P771" i="1"/>
  <c r="Q747" i="1"/>
  <c r="R931" i="1"/>
  <c r="R923" i="1"/>
  <c r="R915" i="1"/>
  <c r="K746" i="1"/>
  <c r="L746" i="1"/>
  <c r="M746" i="1"/>
  <c r="N746" i="1"/>
  <c r="O746" i="1"/>
  <c r="P746" i="1"/>
  <c r="K770" i="1"/>
  <c r="L770" i="1"/>
  <c r="M770" i="1"/>
  <c r="N770" i="1"/>
  <c r="O770" i="1"/>
  <c r="K778" i="1"/>
  <c r="L778" i="1"/>
  <c r="M778" i="1"/>
  <c r="N778" i="1"/>
  <c r="O778" i="1"/>
  <c r="K794" i="1"/>
  <c r="L794" i="1"/>
  <c r="M794" i="1"/>
  <c r="N794" i="1"/>
  <c r="O794" i="1"/>
  <c r="K802" i="1"/>
  <c r="L802" i="1"/>
  <c r="M802" i="1"/>
  <c r="N802" i="1"/>
  <c r="O802" i="1"/>
  <c r="K810" i="1"/>
  <c r="L810" i="1"/>
  <c r="M810" i="1"/>
  <c r="N810" i="1"/>
  <c r="O810" i="1"/>
  <c r="K818" i="1"/>
  <c r="L818" i="1"/>
  <c r="M818" i="1"/>
  <c r="N818" i="1"/>
  <c r="O818" i="1"/>
  <c r="K826" i="1"/>
  <c r="L826" i="1"/>
  <c r="M826" i="1"/>
  <c r="N826" i="1"/>
  <c r="O826" i="1"/>
  <c r="K834" i="1"/>
  <c r="L834" i="1"/>
  <c r="M834" i="1"/>
  <c r="N834" i="1"/>
  <c r="O834" i="1"/>
  <c r="K842" i="1"/>
  <c r="L842" i="1"/>
  <c r="M842" i="1"/>
  <c r="N842" i="1"/>
  <c r="O842" i="1"/>
  <c r="K850" i="1"/>
  <c r="L850" i="1"/>
  <c r="M850" i="1"/>
  <c r="N850" i="1"/>
  <c r="O850" i="1"/>
  <c r="K858" i="1"/>
  <c r="L858" i="1"/>
  <c r="M858" i="1"/>
  <c r="N858" i="1"/>
  <c r="O858" i="1"/>
  <c r="K866" i="1"/>
  <c r="L866" i="1"/>
  <c r="M866" i="1"/>
  <c r="N866" i="1"/>
  <c r="O866" i="1"/>
  <c r="K874" i="1"/>
  <c r="L874" i="1"/>
  <c r="M874" i="1"/>
  <c r="N874" i="1"/>
  <c r="O874" i="1"/>
  <c r="K882" i="1"/>
  <c r="L882" i="1"/>
  <c r="M882" i="1"/>
  <c r="O882" i="1"/>
  <c r="K890" i="1"/>
  <c r="L890" i="1"/>
  <c r="M890" i="1"/>
  <c r="K898" i="1"/>
  <c r="M898" i="1"/>
  <c r="R930" i="1"/>
  <c r="J930" i="1"/>
  <c r="R922" i="1"/>
  <c r="J922" i="1"/>
  <c r="R914" i="1"/>
  <c r="J914" i="1"/>
  <c r="P906" i="1"/>
  <c r="J898" i="1"/>
  <c r="N890" i="1"/>
  <c r="J874" i="1"/>
  <c r="J866" i="1"/>
  <c r="J858" i="1"/>
  <c r="R818" i="1"/>
  <c r="Q810" i="1"/>
  <c r="P802" i="1"/>
  <c r="J794" i="1"/>
  <c r="J746" i="1"/>
  <c r="J739" i="1"/>
  <c r="R739" i="1"/>
  <c r="K739" i="1"/>
  <c r="L739" i="1"/>
  <c r="M739" i="1"/>
  <c r="N739" i="1"/>
  <c r="O739" i="1"/>
  <c r="J747" i="1"/>
  <c r="R747" i="1"/>
  <c r="K747" i="1"/>
  <c r="L747" i="1"/>
  <c r="M747" i="1"/>
  <c r="N747" i="1"/>
  <c r="O747" i="1"/>
  <c r="J755" i="1"/>
  <c r="R755" i="1"/>
  <c r="K755" i="1"/>
  <c r="L755" i="1"/>
  <c r="M755" i="1"/>
  <c r="N755" i="1"/>
  <c r="J763" i="1"/>
  <c r="R763" i="1"/>
  <c r="K763" i="1"/>
  <c r="L763" i="1"/>
  <c r="M763" i="1"/>
  <c r="N763" i="1"/>
  <c r="J771" i="1"/>
  <c r="R771" i="1"/>
  <c r="K771" i="1"/>
  <c r="L771" i="1"/>
  <c r="M771" i="1"/>
  <c r="N771" i="1"/>
  <c r="J779" i="1"/>
  <c r="R779" i="1"/>
  <c r="K779" i="1"/>
  <c r="L779" i="1"/>
  <c r="M779" i="1"/>
  <c r="N779" i="1"/>
  <c r="J787" i="1"/>
  <c r="R787" i="1"/>
  <c r="K787" i="1"/>
  <c r="L787" i="1"/>
  <c r="M787" i="1"/>
  <c r="N787" i="1"/>
  <c r="J795" i="1"/>
  <c r="R795" i="1"/>
  <c r="K795" i="1"/>
  <c r="L795" i="1"/>
  <c r="M795" i="1"/>
  <c r="N795" i="1"/>
  <c r="J803" i="1"/>
  <c r="R803" i="1"/>
  <c r="K803" i="1"/>
  <c r="L803" i="1"/>
  <c r="M803" i="1"/>
  <c r="N803" i="1"/>
  <c r="J811" i="1"/>
  <c r="R811" i="1"/>
  <c r="K811" i="1"/>
  <c r="L811" i="1"/>
  <c r="M811" i="1"/>
  <c r="N811" i="1"/>
  <c r="J819" i="1"/>
  <c r="R819" i="1"/>
  <c r="K819" i="1"/>
  <c r="L819" i="1"/>
  <c r="M819" i="1"/>
  <c r="N819" i="1"/>
  <c r="J827" i="1"/>
  <c r="R827" i="1"/>
  <c r="K827" i="1"/>
  <c r="L827" i="1"/>
  <c r="M827" i="1"/>
  <c r="N827" i="1"/>
  <c r="J835" i="1"/>
  <c r="R835" i="1"/>
  <c r="K835" i="1"/>
  <c r="L835" i="1"/>
  <c r="M835" i="1"/>
  <c r="N835" i="1"/>
  <c r="J843" i="1"/>
  <c r="R843" i="1"/>
  <c r="K843" i="1"/>
  <c r="L843" i="1"/>
  <c r="M843" i="1"/>
  <c r="N843" i="1"/>
  <c r="J851" i="1"/>
  <c r="R851" i="1"/>
  <c r="K851" i="1"/>
  <c r="L851" i="1"/>
  <c r="M851" i="1"/>
  <c r="N851" i="1"/>
  <c r="J859" i="1"/>
  <c r="R859" i="1"/>
  <c r="K859" i="1"/>
  <c r="L859" i="1"/>
  <c r="M859" i="1"/>
  <c r="N859" i="1"/>
  <c r="J867" i="1"/>
  <c r="R867" i="1"/>
  <c r="K867" i="1"/>
  <c r="L867" i="1"/>
  <c r="M867" i="1"/>
  <c r="N867" i="1"/>
  <c r="J875" i="1"/>
  <c r="R875" i="1"/>
  <c r="K875" i="1"/>
  <c r="L875" i="1"/>
  <c r="M875" i="1"/>
  <c r="N875" i="1"/>
  <c r="J883" i="1"/>
  <c r="R883" i="1"/>
  <c r="K883" i="1"/>
  <c r="L883" i="1"/>
  <c r="N883" i="1"/>
  <c r="J891" i="1"/>
  <c r="R891" i="1"/>
  <c r="K891" i="1"/>
  <c r="L891" i="1"/>
  <c r="J899" i="1"/>
  <c r="R899" i="1"/>
  <c r="L899" i="1"/>
  <c r="J907" i="1"/>
  <c r="R907" i="1"/>
  <c r="K754" i="1"/>
  <c r="L754" i="1"/>
  <c r="M754" i="1"/>
  <c r="N754" i="1"/>
  <c r="O754" i="1"/>
  <c r="J890" i="1"/>
  <c r="P930" i="1"/>
  <c r="P922" i="1"/>
  <c r="P914" i="1"/>
  <c r="N906" i="1"/>
  <c r="R898" i="1"/>
  <c r="R834" i="1"/>
  <c r="Q826" i="1"/>
  <c r="P818" i="1"/>
  <c r="J810" i="1"/>
  <c r="R770" i="1"/>
  <c r="Q762" i="1"/>
  <c r="P754" i="1"/>
  <c r="K786" i="1"/>
  <c r="L786" i="1"/>
  <c r="M786" i="1"/>
  <c r="N786" i="1"/>
  <c r="O786" i="1"/>
  <c r="Q818" i="1"/>
  <c r="P810" i="1"/>
  <c r="Q754" i="1"/>
  <c r="O930" i="1"/>
  <c r="O922" i="1"/>
  <c r="O914" i="1"/>
  <c r="M906" i="1"/>
  <c r="Q898" i="1"/>
  <c r="R882" i="1"/>
  <c r="R842" i="1"/>
  <c r="Q834" i="1"/>
  <c r="P826" i="1"/>
  <c r="J818" i="1"/>
  <c r="R778" i="1"/>
  <c r="Q770" i="1"/>
  <c r="P762" i="1"/>
  <c r="J754" i="1"/>
  <c r="N930" i="1"/>
  <c r="N922" i="1"/>
  <c r="N914" i="1"/>
  <c r="L906" i="1"/>
  <c r="P898" i="1"/>
  <c r="R890" i="1"/>
  <c r="Q882" i="1"/>
  <c r="R850" i="1"/>
  <c r="Q842" i="1"/>
  <c r="P834" i="1"/>
  <c r="J826" i="1"/>
  <c r="R786" i="1"/>
  <c r="Q778" i="1"/>
  <c r="P770" i="1"/>
  <c r="K762" i="1"/>
  <c r="L762" i="1"/>
  <c r="M762" i="1"/>
  <c r="N762" i="1"/>
  <c r="O762" i="1"/>
  <c r="Q930" i="1"/>
  <c r="Q914" i="1"/>
  <c r="R826" i="1"/>
  <c r="M930" i="1"/>
  <c r="M922" i="1"/>
  <c r="M914" i="1"/>
  <c r="J906" i="1"/>
  <c r="O898" i="1"/>
  <c r="Q890" i="1"/>
  <c r="P882" i="1"/>
  <c r="R874" i="1"/>
  <c r="R866" i="1"/>
  <c r="R858" i="1"/>
  <c r="Q850" i="1"/>
  <c r="P842" i="1"/>
  <c r="J834" i="1"/>
  <c r="R794" i="1"/>
  <c r="Q786" i="1"/>
  <c r="P778" i="1"/>
  <c r="J770" i="1"/>
  <c r="Q739" i="1"/>
  <c r="Q922" i="1"/>
  <c r="O906" i="1"/>
  <c r="J802" i="1"/>
  <c r="R762" i="1"/>
  <c r="B930" i="1"/>
  <c r="B922" i="1"/>
  <c r="B914" i="1"/>
  <c r="B906" i="1"/>
  <c r="B898" i="1"/>
  <c r="B890" i="1"/>
  <c r="B882" i="1"/>
  <c r="B874" i="1"/>
  <c r="B866" i="1"/>
  <c r="B858" i="1"/>
  <c r="B850" i="1"/>
  <c r="B842" i="1"/>
  <c r="B834" i="1"/>
  <c r="B826" i="1"/>
  <c r="B818" i="1"/>
  <c r="B810" i="1"/>
  <c r="B802" i="1"/>
  <c r="B794" i="1"/>
  <c r="B786" i="1"/>
  <c r="B778" i="1"/>
  <c r="B770" i="1"/>
  <c r="B762" i="1"/>
  <c r="B754" i="1"/>
  <c r="B746" i="1"/>
  <c r="R906" i="1"/>
  <c r="N898" i="1"/>
  <c r="P890" i="1"/>
  <c r="N882" i="1"/>
  <c r="Q874" i="1"/>
  <c r="Q866" i="1"/>
  <c r="Q858" i="1"/>
  <c r="P850" i="1"/>
  <c r="J842" i="1"/>
  <c r="R802" i="1"/>
  <c r="Q794" i="1"/>
  <c r="P786" i="1"/>
  <c r="J778" i="1"/>
  <c r="R746" i="1"/>
  <c r="M868" i="1"/>
  <c r="M860" i="1"/>
  <c r="M852" i="1"/>
  <c r="M844" i="1"/>
  <c r="M836" i="1"/>
  <c r="M828" i="1"/>
  <c r="M820" i="1"/>
  <c r="M812" i="1"/>
  <c r="M804" i="1"/>
  <c r="M796" i="1"/>
  <c r="M788" i="1"/>
  <c r="M780" i="1"/>
  <c r="M772" i="1"/>
  <c r="M764" i="1"/>
  <c r="M756" i="1"/>
  <c r="M748" i="1"/>
  <c r="R743" i="1"/>
  <c r="J743" i="1"/>
  <c r="M740" i="1"/>
  <c r="L852" i="1"/>
  <c r="L844" i="1"/>
  <c r="L836" i="1"/>
  <c r="L828" i="1"/>
  <c r="L820" i="1"/>
  <c r="L812" i="1"/>
  <c r="L804" i="1"/>
  <c r="L796" i="1"/>
  <c r="L788" i="1"/>
  <c r="L780" i="1"/>
  <c r="L772" i="1"/>
  <c r="L764" i="1"/>
  <c r="L756" i="1"/>
  <c r="L748" i="1"/>
  <c r="L740" i="1"/>
  <c r="K876" i="1"/>
  <c r="K868" i="1"/>
  <c r="K860" i="1"/>
  <c r="K852" i="1"/>
  <c r="K844" i="1"/>
  <c r="K836" i="1"/>
  <c r="K828" i="1"/>
  <c r="K820" i="1"/>
  <c r="K812" i="1"/>
  <c r="K804" i="1"/>
  <c r="K796" i="1"/>
  <c r="K788" i="1"/>
  <c r="K780" i="1"/>
  <c r="K772" i="1"/>
  <c r="K764" i="1"/>
  <c r="K756" i="1"/>
  <c r="K748" i="1"/>
  <c r="K740" i="1"/>
  <c r="R876" i="1"/>
  <c r="J876" i="1"/>
  <c r="R868" i="1"/>
  <c r="J868" i="1"/>
  <c r="R860" i="1"/>
  <c r="J860" i="1"/>
  <c r="R852" i="1"/>
  <c r="J852" i="1"/>
  <c r="R844" i="1"/>
  <c r="J844" i="1"/>
  <c r="R836" i="1"/>
  <c r="J836" i="1"/>
  <c r="R828" i="1"/>
  <c r="J828" i="1"/>
  <c r="R820" i="1"/>
  <c r="J820" i="1"/>
  <c r="R812" i="1"/>
  <c r="J812" i="1"/>
  <c r="R804" i="1"/>
  <c r="J804" i="1"/>
  <c r="R796" i="1"/>
  <c r="J796" i="1"/>
  <c r="R788" i="1"/>
  <c r="J788" i="1"/>
  <c r="R780" i="1"/>
  <c r="J780" i="1"/>
  <c r="R772" i="1"/>
  <c r="J772" i="1"/>
  <c r="R764" i="1"/>
  <c r="J764" i="1"/>
  <c r="R756" i="1"/>
  <c r="J756" i="1"/>
  <c r="R748" i="1"/>
  <c r="J748" i="1"/>
  <c r="O743" i="1"/>
  <c r="R740" i="1"/>
  <c r="J740" i="1"/>
  <c r="C1405" i="1"/>
  <c r="K1405" i="1" s="1"/>
  <c r="C1406" i="1"/>
  <c r="K1406" i="1" s="1"/>
  <c r="C1407" i="1"/>
  <c r="K1407" i="1" s="1"/>
  <c r="C1408" i="1"/>
  <c r="K1408" i="1" s="1"/>
  <c r="C1409" i="1"/>
  <c r="K1409" i="1" s="1"/>
  <c r="C1410" i="1"/>
  <c r="K1410" i="1" s="1"/>
  <c r="C1411" i="1"/>
  <c r="K1411" i="1" s="1"/>
  <c r="C1412" i="1"/>
  <c r="K1412" i="1" s="1"/>
  <c r="C1413" i="1"/>
  <c r="K1413" i="1" s="1"/>
  <c r="C1414" i="1"/>
  <c r="K1414" i="1" s="1"/>
  <c r="C1415" i="1"/>
  <c r="K1415" i="1" s="1"/>
  <c r="C1416" i="1"/>
  <c r="K1416" i="1" s="1"/>
  <c r="C1333" i="1"/>
  <c r="C1334" i="1"/>
  <c r="C1335" i="1"/>
  <c r="C1336" i="1"/>
  <c r="C1337" i="1"/>
  <c r="C1338" i="1"/>
  <c r="C1339" i="1"/>
  <c r="C1340" i="1"/>
  <c r="K1340" i="1" s="1"/>
  <c r="C1341" i="1"/>
  <c r="C1342" i="1"/>
  <c r="C1343" i="1"/>
  <c r="C1344" i="1"/>
  <c r="C1345" i="1"/>
  <c r="C1346" i="1"/>
  <c r="K1346" i="1" s="1"/>
  <c r="C1347" i="1"/>
  <c r="C1348" i="1"/>
  <c r="C1349" i="1"/>
  <c r="C1350" i="1"/>
  <c r="K1350" i="1" s="1"/>
  <c r="C1351" i="1"/>
  <c r="C1352" i="1"/>
  <c r="C1353" i="1"/>
  <c r="C434" i="1"/>
  <c r="A434" i="1" s="1"/>
  <c r="C435" i="1"/>
  <c r="A435" i="1" s="1"/>
  <c r="C436" i="1"/>
  <c r="A436" i="1" s="1"/>
  <c r="C437" i="1"/>
  <c r="A437" i="1" s="1"/>
  <c r="C438" i="1"/>
  <c r="A438" i="1" s="1"/>
  <c r="C439" i="1"/>
  <c r="M439" i="1" s="1"/>
  <c r="C440" i="1"/>
  <c r="L440" i="1" s="1"/>
  <c r="C441" i="1"/>
  <c r="B441" i="1" s="1"/>
  <c r="C442" i="1"/>
  <c r="A442" i="1" s="1"/>
  <c r="C443" i="1"/>
  <c r="A443" i="1" s="1"/>
  <c r="C444" i="1"/>
  <c r="A444" i="1" s="1"/>
  <c r="C445" i="1"/>
  <c r="A445" i="1" s="1"/>
  <c r="C446" i="1"/>
  <c r="A446" i="1" s="1"/>
  <c r="C447" i="1"/>
  <c r="M447" i="1" s="1"/>
  <c r="C448" i="1"/>
  <c r="L448" i="1" s="1"/>
  <c r="C449" i="1"/>
  <c r="B449" i="1" s="1"/>
  <c r="C450" i="1"/>
  <c r="B450" i="1" s="1"/>
  <c r="C451" i="1"/>
  <c r="A451" i="1" s="1"/>
  <c r="C452" i="1"/>
  <c r="A452" i="1" s="1"/>
  <c r="C453" i="1"/>
  <c r="A453" i="1" s="1"/>
  <c r="C454" i="1"/>
  <c r="A454" i="1" s="1"/>
  <c r="C411" i="1"/>
  <c r="A411" i="1" s="1"/>
  <c r="C412" i="1"/>
  <c r="A412" i="1" s="1"/>
  <c r="C413" i="1"/>
  <c r="P413" i="1" s="1"/>
  <c r="C414" i="1"/>
  <c r="A414" i="1" s="1"/>
  <c r="C415" i="1"/>
  <c r="A415" i="1" s="1"/>
  <c r="C416" i="1"/>
  <c r="M416" i="1" s="1"/>
  <c r="C417" i="1"/>
  <c r="B417" i="1" s="1"/>
  <c r="C418" i="1"/>
  <c r="B418" i="1" s="1"/>
  <c r="C419" i="1"/>
  <c r="A419" i="1" s="1"/>
  <c r="C420" i="1"/>
  <c r="A420" i="1" s="1"/>
  <c r="C421" i="1"/>
  <c r="B421" i="1" s="1"/>
  <c r="C422" i="1"/>
  <c r="A422" i="1" s="1"/>
  <c r="C423" i="1"/>
  <c r="A423" i="1" s="1"/>
  <c r="C424" i="1"/>
  <c r="M424" i="1" s="1"/>
  <c r="C425" i="1"/>
  <c r="B425" i="1" s="1"/>
  <c r="C426" i="1"/>
  <c r="B426" i="1" s="1"/>
  <c r="C427" i="1"/>
  <c r="B427" i="1" s="1"/>
  <c r="C428" i="1"/>
  <c r="A428" i="1" s="1"/>
  <c r="C429" i="1"/>
  <c r="A429" i="1" s="1"/>
  <c r="C430" i="1"/>
  <c r="A430" i="1" s="1"/>
  <c r="C431" i="1"/>
  <c r="A431" i="1" s="1"/>
  <c r="C410" i="1"/>
  <c r="C388" i="1"/>
  <c r="A388" i="1" s="1"/>
  <c r="C389" i="1"/>
  <c r="A389" i="1" s="1"/>
  <c r="C390" i="1"/>
  <c r="A390" i="1" s="1"/>
  <c r="C391" i="1"/>
  <c r="A391" i="1" s="1"/>
  <c r="C392" i="1"/>
  <c r="A392" i="1" s="1"/>
  <c r="C393" i="1"/>
  <c r="A393" i="1" s="1"/>
  <c r="C394" i="1"/>
  <c r="B394" i="1" s="1"/>
  <c r="C395" i="1"/>
  <c r="A395" i="1" s="1"/>
  <c r="C396" i="1"/>
  <c r="B396" i="1" s="1"/>
  <c r="C397" i="1"/>
  <c r="B397" i="1" s="1"/>
  <c r="C398" i="1"/>
  <c r="B398" i="1" s="1"/>
  <c r="C399" i="1"/>
  <c r="A399" i="1" s="1"/>
  <c r="C400" i="1"/>
  <c r="A400" i="1" s="1"/>
  <c r="C401" i="1"/>
  <c r="A401" i="1" s="1"/>
  <c r="C402" i="1"/>
  <c r="B402" i="1" s="1"/>
  <c r="C403" i="1"/>
  <c r="A403" i="1" s="1"/>
  <c r="C404" i="1"/>
  <c r="B404" i="1" s="1"/>
  <c r="C405" i="1"/>
  <c r="B405" i="1" s="1"/>
  <c r="C406" i="1"/>
  <c r="A406" i="1" s="1"/>
  <c r="C407" i="1"/>
  <c r="A407" i="1" s="1"/>
  <c r="C408" i="1"/>
  <c r="A408" i="1" s="1"/>
  <c r="C381" i="1"/>
  <c r="A381" i="1" s="1"/>
  <c r="R382" i="1"/>
  <c r="Q382" i="1"/>
  <c r="P382" i="1"/>
  <c r="O382" i="1"/>
  <c r="N382" i="1"/>
  <c r="M382" i="1"/>
  <c r="L382" i="1"/>
  <c r="K382" i="1"/>
  <c r="J382" i="1"/>
  <c r="B382" i="1"/>
  <c r="A382" i="1"/>
  <c r="K1348" i="1" l="1"/>
  <c r="K1339" i="1"/>
  <c r="K1347" i="1"/>
  <c r="K1353" i="1"/>
  <c r="K1345" i="1"/>
  <c r="K1337" i="1"/>
  <c r="K1352" i="1"/>
  <c r="K1344" i="1"/>
  <c r="K1336" i="1"/>
  <c r="K1338" i="1"/>
  <c r="K1351" i="1"/>
  <c r="K1343" i="1"/>
  <c r="K1335" i="1"/>
  <c r="K1342" i="1"/>
  <c r="K1334" i="1"/>
  <c r="K1349" i="1"/>
  <c r="K1341" i="1"/>
  <c r="K1333" i="1"/>
  <c r="B454" i="1"/>
  <c r="A413" i="1"/>
  <c r="R417" i="1"/>
  <c r="L415" i="1"/>
  <c r="L453" i="1"/>
  <c r="N413" i="1"/>
  <c r="P441" i="1"/>
  <c r="Q440" i="1"/>
  <c r="N435" i="1"/>
  <c r="A448" i="1"/>
  <c r="R447" i="1"/>
  <c r="R439" i="1"/>
  <c r="M430" i="1"/>
  <c r="J447" i="1"/>
  <c r="J439" i="1"/>
  <c r="P449" i="1"/>
  <c r="K425" i="1"/>
  <c r="B447" i="1"/>
  <c r="A440" i="1"/>
  <c r="K454" i="1"/>
  <c r="K446" i="1"/>
  <c r="K438" i="1"/>
  <c r="Q448" i="1"/>
  <c r="M423" i="1"/>
  <c r="L445" i="1"/>
  <c r="L437" i="1"/>
  <c r="P419" i="1"/>
  <c r="B439" i="1"/>
  <c r="N451" i="1"/>
  <c r="M444" i="1"/>
  <c r="M436" i="1"/>
  <c r="O450" i="1"/>
  <c r="O442" i="1"/>
  <c r="M454" i="1"/>
  <c r="N453" i="1"/>
  <c r="O452" i="1"/>
  <c r="P451" i="1"/>
  <c r="Q450" i="1"/>
  <c r="R449" i="1"/>
  <c r="J449" i="1"/>
  <c r="K448" i="1"/>
  <c r="L447" i="1"/>
  <c r="M446" i="1"/>
  <c r="N445" i="1"/>
  <c r="O444" i="1"/>
  <c r="P443" i="1"/>
  <c r="Q442" i="1"/>
  <c r="R441" i="1"/>
  <c r="J441" i="1"/>
  <c r="K440" i="1"/>
  <c r="L439" i="1"/>
  <c r="M438" i="1"/>
  <c r="N437" i="1"/>
  <c r="O436" i="1"/>
  <c r="P435" i="1"/>
  <c r="Q434" i="1"/>
  <c r="N430" i="1"/>
  <c r="R418" i="1"/>
  <c r="B448" i="1"/>
  <c r="L454" i="1"/>
  <c r="M453" i="1"/>
  <c r="N452" i="1"/>
  <c r="O451" i="1"/>
  <c r="P450" i="1"/>
  <c r="Q449" i="1"/>
  <c r="R448" i="1"/>
  <c r="J448" i="1"/>
  <c r="K447" i="1"/>
  <c r="L446" i="1"/>
  <c r="M445" i="1"/>
  <c r="N444" i="1"/>
  <c r="O443" i="1"/>
  <c r="P442" i="1"/>
  <c r="Q441" i="1"/>
  <c r="R440" i="1"/>
  <c r="J440" i="1"/>
  <c r="K439" i="1"/>
  <c r="L438" i="1"/>
  <c r="M437" i="1"/>
  <c r="N436" i="1"/>
  <c r="O435" i="1"/>
  <c r="P434" i="1"/>
  <c r="O434" i="1"/>
  <c r="R425" i="1"/>
  <c r="K417" i="1"/>
  <c r="A439" i="1"/>
  <c r="R454" i="1"/>
  <c r="J454" i="1"/>
  <c r="K453" i="1"/>
  <c r="L452" i="1"/>
  <c r="M451" i="1"/>
  <c r="N450" i="1"/>
  <c r="O449" i="1"/>
  <c r="P448" i="1"/>
  <c r="Q447" i="1"/>
  <c r="R446" i="1"/>
  <c r="J446" i="1"/>
  <c r="K445" i="1"/>
  <c r="L444" i="1"/>
  <c r="M443" i="1"/>
  <c r="N442" i="1"/>
  <c r="O441" i="1"/>
  <c r="P440" i="1"/>
  <c r="Q439" i="1"/>
  <c r="R438" i="1"/>
  <c r="J438" i="1"/>
  <c r="K437" i="1"/>
  <c r="L436" i="1"/>
  <c r="M435" i="1"/>
  <c r="N434" i="1"/>
  <c r="N443" i="1"/>
  <c r="Q454" i="1"/>
  <c r="R453" i="1"/>
  <c r="J453" i="1"/>
  <c r="K452" i="1"/>
  <c r="L451" i="1"/>
  <c r="M450" i="1"/>
  <c r="N449" i="1"/>
  <c r="O448" i="1"/>
  <c r="P447" i="1"/>
  <c r="Q446" i="1"/>
  <c r="R445" i="1"/>
  <c r="J445" i="1"/>
  <c r="K444" i="1"/>
  <c r="L443" i="1"/>
  <c r="M442" i="1"/>
  <c r="N441" i="1"/>
  <c r="O440" i="1"/>
  <c r="P439" i="1"/>
  <c r="Q438" i="1"/>
  <c r="R437" i="1"/>
  <c r="J437" i="1"/>
  <c r="K436" i="1"/>
  <c r="L435" i="1"/>
  <c r="M434" i="1"/>
  <c r="M452" i="1"/>
  <c r="K424" i="1"/>
  <c r="N414" i="1"/>
  <c r="A450" i="1"/>
  <c r="A447" i="1"/>
  <c r="A441" i="1"/>
  <c r="B438" i="1"/>
  <c r="P454" i="1"/>
  <c r="Q453" i="1"/>
  <c r="R452" i="1"/>
  <c r="J452" i="1"/>
  <c r="K451" i="1"/>
  <c r="L450" i="1"/>
  <c r="M449" i="1"/>
  <c r="N448" i="1"/>
  <c r="O447" i="1"/>
  <c r="P446" i="1"/>
  <c r="Q445" i="1"/>
  <c r="R444" i="1"/>
  <c r="J444" i="1"/>
  <c r="K443" i="1"/>
  <c r="L442" i="1"/>
  <c r="M441" i="1"/>
  <c r="N440" i="1"/>
  <c r="O439" i="1"/>
  <c r="P438" i="1"/>
  <c r="Q437" i="1"/>
  <c r="R436" i="1"/>
  <c r="J436" i="1"/>
  <c r="K435" i="1"/>
  <c r="L434" i="1"/>
  <c r="O454" i="1"/>
  <c r="P453" i="1"/>
  <c r="Q452" i="1"/>
  <c r="R451" i="1"/>
  <c r="J451" i="1"/>
  <c r="K450" i="1"/>
  <c r="L449" i="1"/>
  <c r="M448" i="1"/>
  <c r="N447" i="1"/>
  <c r="O446" i="1"/>
  <c r="P445" i="1"/>
  <c r="Q444" i="1"/>
  <c r="R443" i="1"/>
  <c r="J443" i="1"/>
  <c r="K442" i="1"/>
  <c r="L441" i="1"/>
  <c r="M440" i="1"/>
  <c r="N439" i="1"/>
  <c r="O438" i="1"/>
  <c r="P437" i="1"/>
  <c r="Q436" i="1"/>
  <c r="R435" i="1"/>
  <c r="J435" i="1"/>
  <c r="K434" i="1"/>
  <c r="N421" i="1"/>
  <c r="A449" i="1"/>
  <c r="B446" i="1"/>
  <c r="B440" i="1"/>
  <c r="B437" i="1"/>
  <c r="N454" i="1"/>
  <c r="O453" i="1"/>
  <c r="P452" i="1"/>
  <c r="Q451" i="1"/>
  <c r="R450" i="1"/>
  <c r="J450" i="1"/>
  <c r="K449" i="1"/>
  <c r="N446" i="1"/>
  <c r="O445" i="1"/>
  <c r="P444" i="1"/>
  <c r="Q443" i="1"/>
  <c r="R442" i="1"/>
  <c r="J442" i="1"/>
  <c r="K441" i="1"/>
  <c r="N438" i="1"/>
  <c r="O437" i="1"/>
  <c r="P436" i="1"/>
  <c r="Q435" i="1"/>
  <c r="R434" i="1"/>
  <c r="J434" i="1"/>
  <c r="B436" i="1"/>
  <c r="B452" i="1"/>
  <c r="B444" i="1"/>
  <c r="B451" i="1"/>
  <c r="B443" i="1"/>
  <c r="B435" i="1"/>
  <c r="B453" i="1"/>
  <c r="B445" i="1"/>
  <c r="B442" i="1"/>
  <c r="B434" i="1"/>
  <c r="R426" i="1"/>
  <c r="L423" i="1"/>
  <c r="Q418" i="1"/>
  <c r="M414" i="1"/>
  <c r="P428" i="1"/>
  <c r="P403" i="1"/>
  <c r="M431" i="1"/>
  <c r="J426" i="1"/>
  <c r="J418" i="1"/>
  <c r="P420" i="1"/>
  <c r="P412" i="1"/>
  <c r="J425" i="1"/>
  <c r="J417" i="1"/>
  <c r="Q411" i="1"/>
  <c r="N429" i="1"/>
  <c r="L424" i="1"/>
  <c r="Q419" i="1"/>
  <c r="M415" i="1"/>
  <c r="P411" i="1"/>
  <c r="L431" i="1"/>
  <c r="A416" i="1"/>
  <c r="K431" i="1"/>
  <c r="L430" i="1"/>
  <c r="M429" i="1"/>
  <c r="N428" i="1"/>
  <c r="P426" i="1"/>
  <c r="Q425" i="1"/>
  <c r="R424" i="1"/>
  <c r="J424" i="1"/>
  <c r="K423" i="1"/>
  <c r="L422" i="1"/>
  <c r="M421" i="1"/>
  <c r="N420" i="1"/>
  <c r="P418" i="1"/>
  <c r="Q417" i="1"/>
  <c r="R416" i="1"/>
  <c r="J416" i="1"/>
  <c r="K415" i="1"/>
  <c r="L414" i="1"/>
  <c r="M413" i="1"/>
  <c r="N412" i="1"/>
  <c r="A425" i="1"/>
  <c r="R431" i="1"/>
  <c r="J431" i="1"/>
  <c r="K430" i="1"/>
  <c r="L429" i="1"/>
  <c r="M428" i="1"/>
  <c r="N427" i="1"/>
  <c r="P425" i="1"/>
  <c r="Q424" i="1"/>
  <c r="R423" i="1"/>
  <c r="J423" i="1"/>
  <c r="K422" i="1"/>
  <c r="L421" i="1"/>
  <c r="M420" i="1"/>
  <c r="N419" i="1"/>
  <c r="P417" i="1"/>
  <c r="Q416" i="1"/>
  <c r="R415" i="1"/>
  <c r="J415" i="1"/>
  <c r="K414" i="1"/>
  <c r="L413" i="1"/>
  <c r="M412" i="1"/>
  <c r="N411" i="1"/>
  <c r="N422" i="1"/>
  <c r="L416" i="1"/>
  <c r="Q431" i="1"/>
  <c r="R430" i="1"/>
  <c r="J430" i="1"/>
  <c r="K429" i="1"/>
  <c r="L428" i="1"/>
  <c r="M427" i="1"/>
  <c r="N426" i="1"/>
  <c r="P424" i="1"/>
  <c r="Q423" i="1"/>
  <c r="R422" i="1"/>
  <c r="J422" i="1"/>
  <c r="K421" i="1"/>
  <c r="L420" i="1"/>
  <c r="M419" i="1"/>
  <c r="N418" i="1"/>
  <c r="P416" i="1"/>
  <c r="Q415" i="1"/>
  <c r="R414" i="1"/>
  <c r="J414" i="1"/>
  <c r="K413" i="1"/>
  <c r="L412" i="1"/>
  <c r="M411" i="1"/>
  <c r="P427" i="1"/>
  <c r="Q426" i="1"/>
  <c r="M422" i="1"/>
  <c r="A405" i="1"/>
  <c r="B390" i="1"/>
  <c r="B430" i="1"/>
  <c r="B424" i="1"/>
  <c r="B414" i="1"/>
  <c r="P431" i="1"/>
  <c r="Q430" i="1"/>
  <c r="R429" i="1"/>
  <c r="J429" i="1"/>
  <c r="K428" i="1"/>
  <c r="L427" i="1"/>
  <c r="M426" i="1"/>
  <c r="N425" i="1"/>
  <c r="P423" i="1"/>
  <c r="Q422" i="1"/>
  <c r="R421" i="1"/>
  <c r="J421" i="1"/>
  <c r="K420" i="1"/>
  <c r="L419" i="1"/>
  <c r="M418" i="1"/>
  <c r="N417" i="1"/>
  <c r="P415" i="1"/>
  <c r="Q414" i="1"/>
  <c r="R413" i="1"/>
  <c r="J413" i="1"/>
  <c r="K412" i="1"/>
  <c r="L411" i="1"/>
  <c r="Q427" i="1"/>
  <c r="A424" i="1"/>
  <c r="P430" i="1"/>
  <c r="Q429" i="1"/>
  <c r="R428" i="1"/>
  <c r="J428" i="1"/>
  <c r="K427" i="1"/>
  <c r="L426" i="1"/>
  <c r="M425" i="1"/>
  <c r="N424" i="1"/>
  <c r="P422" i="1"/>
  <c r="Q421" i="1"/>
  <c r="R420" i="1"/>
  <c r="J420" i="1"/>
  <c r="K419" i="1"/>
  <c r="L418" i="1"/>
  <c r="M417" i="1"/>
  <c r="N416" i="1"/>
  <c r="P414" i="1"/>
  <c r="Q413" i="1"/>
  <c r="R412" i="1"/>
  <c r="J412" i="1"/>
  <c r="K411" i="1"/>
  <c r="B422" i="1"/>
  <c r="B416" i="1"/>
  <c r="K416" i="1"/>
  <c r="A417" i="1"/>
  <c r="B413" i="1"/>
  <c r="N431" i="1"/>
  <c r="P429" i="1"/>
  <c r="Q428" i="1"/>
  <c r="R427" i="1"/>
  <c r="J427" i="1"/>
  <c r="K426" i="1"/>
  <c r="L425" i="1"/>
  <c r="N423" i="1"/>
  <c r="P421" i="1"/>
  <c r="Q420" i="1"/>
  <c r="R419" i="1"/>
  <c r="J419" i="1"/>
  <c r="K418" i="1"/>
  <c r="L417" i="1"/>
  <c r="N415" i="1"/>
  <c r="Q412" i="1"/>
  <c r="R411" i="1"/>
  <c r="J411" i="1"/>
  <c r="A427" i="1"/>
  <c r="B431" i="1"/>
  <c r="A426" i="1"/>
  <c r="B423" i="1"/>
  <c r="A418" i="1"/>
  <c r="B415" i="1"/>
  <c r="A421" i="1"/>
  <c r="B428" i="1"/>
  <c r="B420" i="1"/>
  <c r="B412" i="1"/>
  <c r="B429" i="1"/>
  <c r="B419" i="1"/>
  <c r="B411" i="1"/>
  <c r="N381" i="1"/>
  <c r="M381" i="1"/>
  <c r="L381" i="1"/>
  <c r="A394" i="1"/>
  <c r="J381" i="1"/>
  <c r="R381" i="1"/>
  <c r="A402" i="1"/>
  <c r="A397" i="1"/>
  <c r="B393" i="1"/>
  <c r="K408" i="1"/>
  <c r="Q381" i="1"/>
  <c r="L407" i="1"/>
  <c r="P381" i="1"/>
  <c r="B401" i="1"/>
  <c r="A396" i="1"/>
  <c r="N405" i="1"/>
  <c r="O381" i="1"/>
  <c r="O404" i="1"/>
  <c r="Q388" i="1"/>
  <c r="R408" i="1"/>
  <c r="J408" i="1"/>
  <c r="K407" i="1"/>
  <c r="L406" i="1"/>
  <c r="M405" i="1"/>
  <c r="N404" i="1"/>
  <c r="O403" i="1"/>
  <c r="P388" i="1"/>
  <c r="M406" i="1"/>
  <c r="Q408" i="1"/>
  <c r="R407" i="1"/>
  <c r="J407" i="1"/>
  <c r="K406" i="1"/>
  <c r="L405" i="1"/>
  <c r="M404" i="1"/>
  <c r="N403" i="1"/>
  <c r="O388" i="1"/>
  <c r="P408" i="1"/>
  <c r="Q407" i="1"/>
  <c r="R406" i="1"/>
  <c r="J406" i="1"/>
  <c r="K405" i="1"/>
  <c r="L404" i="1"/>
  <c r="M403" i="1"/>
  <c r="N388" i="1"/>
  <c r="K381" i="1"/>
  <c r="A404" i="1"/>
  <c r="O408" i="1"/>
  <c r="P407" i="1"/>
  <c r="Q406" i="1"/>
  <c r="R405" i="1"/>
  <c r="J405" i="1"/>
  <c r="K404" i="1"/>
  <c r="L403" i="1"/>
  <c r="M388" i="1"/>
  <c r="N408" i="1"/>
  <c r="O407" i="1"/>
  <c r="P406" i="1"/>
  <c r="Q405" i="1"/>
  <c r="R404" i="1"/>
  <c r="J404" i="1"/>
  <c r="K403" i="1"/>
  <c r="L388" i="1"/>
  <c r="M408" i="1"/>
  <c r="N407" i="1"/>
  <c r="O406" i="1"/>
  <c r="P405" i="1"/>
  <c r="Q404" i="1"/>
  <c r="R403" i="1"/>
  <c r="J403" i="1"/>
  <c r="K388" i="1"/>
  <c r="L408" i="1"/>
  <c r="M407" i="1"/>
  <c r="N406" i="1"/>
  <c r="O405" i="1"/>
  <c r="P404" i="1"/>
  <c r="Q403" i="1"/>
  <c r="R388" i="1"/>
  <c r="J388" i="1"/>
  <c r="B406" i="1"/>
  <c r="B403" i="1"/>
  <c r="A398" i="1"/>
  <c r="B395" i="1"/>
  <c r="B408" i="1"/>
  <c r="B392" i="1"/>
  <c r="B400" i="1"/>
  <c r="B389" i="1"/>
  <c r="B407" i="1"/>
  <c r="B391" i="1"/>
  <c r="B399" i="1"/>
  <c r="B388" i="1"/>
  <c r="B381" i="1"/>
  <c r="C361" i="1" l="1"/>
  <c r="J361" i="1" s="1"/>
  <c r="C362" i="1"/>
  <c r="Q362" i="1" s="1"/>
  <c r="C363" i="1"/>
  <c r="P363" i="1" s="1"/>
  <c r="C364" i="1"/>
  <c r="O364" i="1" s="1"/>
  <c r="C365" i="1"/>
  <c r="N365" i="1" s="1"/>
  <c r="C366" i="1"/>
  <c r="M366" i="1" s="1"/>
  <c r="C367" i="1"/>
  <c r="L367" i="1" s="1"/>
  <c r="C368" i="1"/>
  <c r="K368" i="1" s="1"/>
  <c r="C369" i="1"/>
  <c r="J369" i="1" s="1"/>
  <c r="C370" i="1"/>
  <c r="Q370" i="1" s="1"/>
  <c r="C371" i="1"/>
  <c r="P371" i="1" s="1"/>
  <c r="C372" i="1"/>
  <c r="O372" i="1" s="1"/>
  <c r="C373" i="1"/>
  <c r="N373" i="1" s="1"/>
  <c r="C374" i="1"/>
  <c r="M374" i="1" s="1"/>
  <c r="C375" i="1"/>
  <c r="L375" i="1" s="1"/>
  <c r="C376" i="1"/>
  <c r="K376" i="1" s="1"/>
  <c r="C377" i="1"/>
  <c r="J377" i="1" s="1"/>
  <c r="C378" i="1"/>
  <c r="Q378" i="1" s="1"/>
  <c r="C379" i="1"/>
  <c r="P379" i="1" s="1"/>
  <c r="C380" i="1"/>
  <c r="O380" i="1" s="1"/>
  <c r="C360" i="1"/>
  <c r="K359" i="1"/>
  <c r="M390" i="1"/>
  <c r="Q395" i="1"/>
  <c r="N399" i="1"/>
  <c r="M400" i="1"/>
  <c r="K390" i="1"/>
  <c r="P390" i="1"/>
  <c r="Q390" i="1"/>
  <c r="M396" i="1"/>
  <c r="N396" i="1"/>
  <c r="O396" i="1"/>
  <c r="P396" i="1"/>
  <c r="M398" i="1"/>
  <c r="J357" i="1"/>
  <c r="K357" i="1"/>
  <c r="L357" i="1"/>
  <c r="M357" i="1"/>
  <c r="N357" i="1"/>
  <c r="O357" i="1"/>
  <c r="P357" i="1"/>
  <c r="Q357" i="1"/>
  <c r="R357" i="1"/>
  <c r="C336" i="1"/>
  <c r="A336" i="1" s="1"/>
  <c r="C337" i="1"/>
  <c r="A337" i="1" s="1"/>
  <c r="C338" i="1"/>
  <c r="P338" i="1" s="1"/>
  <c r="C339" i="1"/>
  <c r="A339" i="1" s="1"/>
  <c r="C340" i="1"/>
  <c r="A340" i="1" s="1"/>
  <c r="C341" i="1"/>
  <c r="M341" i="1" s="1"/>
  <c r="C342" i="1"/>
  <c r="L342" i="1" s="1"/>
  <c r="C343" i="1"/>
  <c r="A343" i="1" s="1"/>
  <c r="C344" i="1"/>
  <c r="A344" i="1" s="1"/>
  <c r="C345" i="1"/>
  <c r="B345" i="1" s="1"/>
  <c r="C346" i="1"/>
  <c r="A346" i="1" s="1"/>
  <c r="C347" i="1"/>
  <c r="A347" i="1" s="1"/>
  <c r="C348" i="1"/>
  <c r="A348" i="1" s="1"/>
  <c r="C349" i="1"/>
  <c r="M349" i="1" s="1"/>
  <c r="C350" i="1"/>
  <c r="L350" i="1" s="1"/>
  <c r="C351" i="1"/>
  <c r="A351" i="1" s="1"/>
  <c r="C352" i="1"/>
  <c r="B352" i="1" s="1"/>
  <c r="C353" i="1"/>
  <c r="B353" i="1" s="1"/>
  <c r="C354" i="1"/>
  <c r="A354" i="1" s="1"/>
  <c r="C355" i="1"/>
  <c r="A355" i="1" s="1"/>
  <c r="C356" i="1"/>
  <c r="A356" i="1" s="1"/>
  <c r="C313" i="1"/>
  <c r="B313" i="1" s="1"/>
  <c r="C328" i="1"/>
  <c r="A328" i="1" s="1"/>
  <c r="C329" i="1"/>
  <c r="A329" i="1" s="1"/>
  <c r="C330" i="1"/>
  <c r="A330" i="1" s="1"/>
  <c r="C331" i="1"/>
  <c r="P331" i="1" s="1"/>
  <c r="C332" i="1"/>
  <c r="O332" i="1" s="1"/>
  <c r="C333" i="1"/>
  <c r="A333" i="1" s="1"/>
  <c r="J287" i="1"/>
  <c r="K287" i="1"/>
  <c r="L287" i="1"/>
  <c r="M287" i="1"/>
  <c r="N287" i="1"/>
  <c r="O287" i="1"/>
  <c r="P287" i="1"/>
  <c r="Q287" i="1"/>
  <c r="R287" i="1"/>
  <c r="C303" i="1"/>
  <c r="B303" i="1" s="1"/>
  <c r="C304" i="1"/>
  <c r="A304" i="1" s="1"/>
  <c r="C305" i="1"/>
  <c r="B305" i="1" s="1"/>
  <c r="C306" i="1"/>
  <c r="A306" i="1" s="1"/>
  <c r="C307" i="1"/>
  <c r="B307" i="1" s="1"/>
  <c r="C308" i="1"/>
  <c r="L308" i="1" s="1"/>
  <c r="A287" i="1"/>
  <c r="B287" i="1"/>
  <c r="J284" i="1"/>
  <c r="K284" i="1"/>
  <c r="L284" i="1"/>
  <c r="M284" i="1"/>
  <c r="N284" i="1"/>
  <c r="O284" i="1"/>
  <c r="P284" i="1"/>
  <c r="Q284" i="1"/>
  <c r="R284" i="1"/>
  <c r="C278" i="1"/>
  <c r="K278" i="1" s="1"/>
  <c r="C279" i="1"/>
  <c r="A279" i="1" s="1"/>
  <c r="C280" i="1"/>
  <c r="B280" i="1" s="1"/>
  <c r="C281" i="1"/>
  <c r="P281" i="1" s="1"/>
  <c r="C282" i="1"/>
  <c r="A282" i="1" s="1"/>
  <c r="C283" i="1"/>
  <c r="B283" i="1" s="1"/>
  <c r="C263" i="1"/>
  <c r="B263" i="1" s="1"/>
  <c r="C237" i="1"/>
  <c r="A237" i="1" s="1"/>
  <c r="C252" i="1"/>
  <c r="B252" i="1" s="1"/>
  <c r="C253" i="1"/>
  <c r="B253" i="1" s="1"/>
  <c r="C254" i="1"/>
  <c r="A254" i="1" s="1"/>
  <c r="C255" i="1"/>
  <c r="A255" i="1" s="1"/>
  <c r="C256" i="1"/>
  <c r="A256" i="1" s="1"/>
  <c r="C257" i="1"/>
  <c r="A257" i="1" s="1"/>
  <c r="A378" i="1" l="1"/>
  <c r="O369" i="1"/>
  <c r="A370" i="1"/>
  <c r="L365" i="1"/>
  <c r="B366" i="1"/>
  <c r="O363" i="1"/>
  <c r="O379" i="1"/>
  <c r="O378" i="1"/>
  <c r="P376" i="1"/>
  <c r="K374" i="1"/>
  <c r="M373" i="1"/>
  <c r="Q369" i="1"/>
  <c r="Q367" i="1"/>
  <c r="B378" i="1"/>
  <c r="B369" i="1"/>
  <c r="P378" i="1"/>
  <c r="J376" i="1"/>
  <c r="J374" i="1"/>
  <c r="P369" i="1"/>
  <c r="K367" i="1"/>
  <c r="K365" i="1"/>
  <c r="B377" i="1"/>
  <c r="A366" i="1"/>
  <c r="Q377" i="1"/>
  <c r="Q375" i="1"/>
  <c r="L373" i="1"/>
  <c r="R368" i="1"/>
  <c r="R366" i="1"/>
  <c r="P362" i="1"/>
  <c r="R375" i="1"/>
  <c r="J367" i="1"/>
  <c r="B374" i="1"/>
  <c r="B365" i="1"/>
  <c r="P377" i="1"/>
  <c r="K375" i="1"/>
  <c r="K373" i="1"/>
  <c r="Q368" i="1"/>
  <c r="L366" i="1"/>
  <c r="O362" i="1"/>
  <c r="A374" i="1"/>
  <c r="B362" i="1"/>
  <c r="O377" i="1"/>
  <c r="J375" i="1"/>
  <c r="O371" i="1"/>
  <c r="P368" i="1"/>
  <c r="K366" i="1"/>
  <c r="Q361" i="1"/>
  <c r="B373" i="1"/>
  <c r="A362" i="1"/>
  <c r="R376" i="1"/>
  <c r="R374" i="1"/>
  <c r="P370" i="1"/>
  <c r="J368" i="1"/>
  <c r="J366" i="1"/>
  <c r="P361" i="1"/>
  <c r="B370" i="1"/>
  <c r="B361" i="1"/>
  <c r="Q376" i="1"/>
  <c r="L374" i="1"/>
  <c r="O370" i="1"/>
  <c r="R367" i="1"/>
  <c r="M365" i="1"/>
  <c r="O361" i="1"/>
  <c r="N380" i="1"/>
  <c r="N379" i="1"/>
  <c r="N372" i="1"/>
  <c r="N363" i="1"/>
  <c r="L380" i="1"/>
  <c r="M379" i="1"/>
  <c r="N378" i="1"/>
  <c r="L372" i="1"/>
  <c r="N370" i="1"/>
  <c r="L364" i="1"/>
  <c r="P401" i="1"/>
  <c r="K393" i="1"/>
  <c r="A377" i="1"/>
  <c r="A373" i="1"/>
  <c r="A369" i="1"/>
  <c r="A365" i="1"/>
  <c r="A361" i="1"/>
  <c r="K380" i="1"/>
  <c r="L379" i="1"/>
  <c r="M378" i="1"/>
  <c r="N377" i="1"/>
  <c r="O376" i="1"/>
  <c r="P375" i="1"/>
  <c r="Q374" i="1"/>
  <c r="R373" i="1"/>
  <c r="J373" i="1"/>
  <c r="K372" i="1"/>
  <c r="L371" i="1"/>
  <c r="M370" i="1"/>
  <c r="N369" i="1"/>
  <c r="O368" i="1"/>
  <c r="P367" i="1"/>
  <c r="Q366" i="1"/>
  <c r="R365" i="1"/>
  <c r="J365" i="1"/>
  <c r="K364" i="1"/>
  <c r="L363" i="1"/>
  <c r="M362" i="1"/>
  <c r="N361" i="1"/>
  <c r="M364" i="1"/>
  <c r="K401" i="1"/>
  <c r="J393" i="1"/>
  <c r="B380" i="1"/>
  <c r="B376" i="1"/>
  <c r="B372" i="1"/>
  <c r="B368" i="1"/>
  <c r="B364" i="1"/>
  <c r="R380" i="1"/>
  <c r="J380" i="1"/>
  <c r="K379" i="1"/>
  <c r="L378" i="1"/>
  <c r="M377" i="1"/>
  <c r="N376" i="1"/>
  <c r="O375" i="1"/>
  <c r="P374" i="1"/>
  <c r="Q373" i="1"/>
  <c r="R372" i="1"/>
  <c r="J372" i="1"/>
  <c r="K371" i="1"/>
  <c r="L370" i="1"/>
  <c r="M369" i="1"/>
  <c r="N368" i="1"/>
  <c r="O367" i="1"/>
  <c r="P366" i="1"/>
  <c r="Q365" i="1"/>
  <c r="R364" i="1"/>
  <c r="J364" i="1"/>
  <c r="K363" i="1"/>
  <c r="L362" i="1"/>
  <c r="M361" i="1"/>
  <c r="N364" i="1"/>
  <c r="M363" i="1"/>
  <c r="N362" i="1"/>
  <c r="A380" i="1"/>
  <c r="A376" i="1"/>
  <c r="A372" i="1"/>
  <c r="A368" i="1"/>
  <c r="A364" i="1"/>
  <c r="Q380" i="1"/>
  <c r="R379" i="1"/>
  <c r="J379" i="1"/>
  <c r="K378" i="1"/>
  <c r="L377" i="1"/>
  <c r="M376" i="1"/>
  <c r="N375" i="1"/>
  <c r="O374" i="1"/>
  <c r="P373" i="1"/>
  <c r="Q372" i="1"/>
  <c r="R371" i="1"/>
  <c r="J371" i="1"/>
  <c r="K370" i="1"/>
  <c r="L369" i="1"/>
  <c r="M368" i="1"/>
  <c r="N367" i="1"/>
  <c r="O366" i="1"/>
  <c r="P365" i="1"/>
  <c r="Q364" i="1"/>
  <c r="R363" i="1"/>
  <c r="J363" i="1"/>
  <c r="K362" i="1"/>
  <c r="L361" i="1"/>
  <c r="M372" i="1"/>
  <c r="N371" i="1"/>
  <c r="N393" i="1"/>
  <c r="M371" i="1"/>
  <c r="B379" i="1"/>
  <c r="B375" i="1"/>
  <c r="B371" i="1"/>
  <c r="B367" i="1"/>
  <c r="B363" i="1"/>
  <c r="P380" i="1"/>
  <c r="Q379" i="1"/>
  <c r="R378" i="1"/>
  <c r="J378" i="1"/>
  <c r="K377" i="1"/>
  <c r="L376" i="1"/>
  <c r="M375" i="1"/>
  <c r="N374" i="1"/>
  <c r="O373" i="1"/>
  <c r="P372" i="1"/>
  <c r="Q371" i="1"/>
  <c r="R370" i="1"/>
  <c r="J370" i="1"/>
  <c r="K369" i="1"/>
  <c r="L368" i="1"/>
  <c r="M367" i="1"/>
  <c r="N366" i="1"/>
  <c r="O365" i="1"/>
  <c r="P364" i="1"/>
  <c r="Q363" i="1"/>
  <c r="R362" i="1"/>
  <c r="J362" i="1"/>
  <c r="K361" i="1"/>
  <c r="M380" i="1"/>
  <c r="A379" i="1"/>
  <c r="A375" i="1"/>
  <c r="A371" i="1"/>
  <c r="A367" i="1"/>
  <c r="A363" i="1"/>
  <c r="R377" i="1"/>
  <c r="R369" i="1"/>
  <c r="R361" i="1"/>
  <c r="M399" i="1"/>
  <c r="P398" i="1"/>
  <c r="O390" i="1"/>
  <c r="N398" i="1"/>
  <c r="N390" i="1"/>
  <c r="L398" i="1"/>
  <c r="K398" i="1"/>
  <c r="P391" i="1"/>
  <c r="O391" i="1"/>
  <c r="L397" i="1"/>
  <c r="R392" i="1"/>
  <c r="Q400" i="1"/>
  <c r="L392" i="1"/>
  <c r="J392" i="1"/>
  <c r="Q389" i="1"/>
  <c r="Q359" i="1"/>
  <c r="N397" i="1"/>
  <c r="P393" i="1"/>
  <c r="R389" i="1"/>
  <c r="R359" i="1"/>
  <c r="J359" i="1"/>
  <c r="R401" i="1"/>
  <c r="K397" i="1"/>
  <c r="M393" i="1"/>
  <c r="O389" i="1"/>
  <c r="P359" i="1"/>
  <c r="B359" i="1"/>
  <c r="Q401" i="1"/>
  <c r="L393" i="1"/>
  <c r="J389" i="1"/>
  <c r="O359" i="1"/>
  <c r="A359" i="1"/>
  <c r="N359" i="1"/>
  <c r="M359" i="1"/>
  <c r="J401" i="1"/>
  <c r="Q397" i="1"/>
  <c r="L359" i="1"/>
  <c r="O397" i="1"/>
  <c r="R393" i="1"/>
  <c r="R402" i="1"/>
  <c r="R400" i="1"/>
  <c r="M397" i="1"/>
  <c r="P395" i="1"/>
  <c r="Q391" i="1"/>
  <c r="R394" i="1"/>
  <c r="J402" i="1"/>
  <c r="L400" i="1"/>
  <c r="Q392" i="1"/>
  <c r="K400" i="1"/>
  <c r="R397" i="1"/>
  <c r="J397" i="1"/>
  <c r="P392" i="1"/>
  <c r="M391" i="1"/>
  <c r="P389" i="1"/>
  <c r="Q402" i="1"/>
  <c r="J400" i="1"/>
  <c r="O392" i="1"/>
  <c r="P397" i="1"/>
  <c r="N392" i="1"/>
  <c r="L389" i="1"/>
  <c r="P402" i="1"/>
  <c r="O395" i="1"/>
  <c r="N395" i="1"/>
  <c r="N402" i="1"/>
  <c r="O401" i="1"/>
  <c r="P400" i="1"/>
  <c r="R398" i="1"/>
  <c r="J398" i="1"/>
  <c r="L396" i="1"/>
  <c r="M395" i="1"/>
  <c r="K391" i="1"/>
  <c r="M402" i="1"/>
  <c r="N401" i="1"/>
  <c r="O400" i="1"/>
  <c r="Q398" i="1"/>
  <c r="K396" i="1"/>
  <c r="L395" i="1"/>
  <c r="J391" i="1"/>
  <c r="O402" i="1"/>
  <c r="L402" i="1"/>
  <c r="M401" i="1"/>
  <c r="N400" i="1"/>
  <c r="R396" i="1"/>
  <c r="K395" i="1"/>
  <c r="J396" i="1"/>
  <c r="K402" i="1"/>
  <c r="L401" i="1"/>
  <c r="O398" i="1"/>
  <c r="Q396" i="1"/>
  <c r="R395" i="1"/>
  <c r="J395" i="1"/>
  <c r="R391" i="1"/>
  <c r="M392" i="1"/>
  <c r="N391" i="1"/>
  <c r="K392" i="1"/>
  <c r="L391" i="1"/>
  <c r="L399" i="1"/>
  <c r="Q394" i="1"/>
  <c r="K399" i="1"/>
  <c r="P394" i="1"/>
  <c r="R399" i="1"/>
  <c r="J399" i="1"/>
  <c r="O394" i="1"/>
  <c r="Q399" i="1"/>
  <c r="M394" i="1"/>
  <c r="P399" i="1"/>
  <c r="L394" i="1"/>
  <c r="O399" i="1"/>
  <c r="K394" i="1"/>
  <c r="J394" i="1"/>
  <c r="Q393" i="1"/>
  <c r="L390" i="1"/>
  <c r="M389" i="1"/>
  <c r="N394" i="1"/>
  <c r="O393" i="1"/>
  <c r="R390" i="1"/>
  <c r="J390" i="1"/>
  <c r="K389" i="1"/>
  <c r="N389" i="1"/>
  <c r="Q352" i="1"/>
  <c r="A303" i="1"/>
  <c r="B342" i="1"/>
  <c r="M356" i="1"/>
  <c r="P352" i="1"/>
  <c r="L349" i="1"/>
  <c r="P344" i="1"/>
  <c r="M340" i="1"/>
  <c r="L340" i="1"/>
  <c r="B354" i="1"/>
  <c r="B341" i="1"/>
  <c r="M348" i="1"/>
  <c r="R343" i="1"/>
  <c r="A341" i="1"/>
  <c r="L356" i="1"/>
  <c r="R351" i="1"/>
  <c r="L348" i="1"/>
  <c r="Q343" i="1"/>
  <c r="N355" i="1"/>
  <c r="Q351" i="1"/>
  <c r="N347" i="1"/>
  <c r="J343" i="1"/>
  <c r="N339" i="1"/>
  <c r="M355" i="1"/>
  <c r="J351" i="1"/>
  <c r="M347" i="1"/>
  <c r="R342" i="1"/>
  <c r="M339" i="1"/>
  <c r="O354" i="1"/>
  <c r="R350" i="1"/>
  <c r="O346" i="1"/>
  <c r="K342" i="1"/>
  <c r="O338" i="1"/>
  <c r="K341" i="1"/>
  <c r="A350" i="1"/>
  <c r="N354" i="1"/>
  <c r="K350" i="1"/>
  <c r="N346" i="1"/>
  <c r="J342" i="1"/>
  <c r="N338" i="1"/>
  <c r="P353" i="1"/>
  <c r="J350" i="1"/>
  <c r="Q344" i="1"/>
  <c r="L341" i="1"/>
  <c r="Q336" i="1"/>
  <c r="K349" i="1"/>
  <c r="P336" i="1"/>
  <c r="A353" i="1"/>
  <c r="B349" i="1"/>
  <c r="K356" i="1"/>
  <c r="L355" i="1"/>
  <c r="M354" i="1"/>
  <c r="N353" i="1"/>
  <c r="O352" i="1"/>
  <c r="P351" i="1"/>
  <c r="Q350" i="1"/>
  <c r="R349" i="1"/>
  <c r="J349" i="1"/>
  <c r="K348" i="1"/>
  <c r="L347" i="1"/>
  <c r="M346" i="1"/>
  <c r="N345" i="1"/>
  <c r="O344" i="1"/>
  <c r="P343" i="1"/>
  <c r="Q342" i="1"/>
  <c r="R341" i="1"/>
  <c r="J341" i="1"/>
  <c r="K340" i="1"/>
  <c r="L339" i="1"/>
  <c r="M338" i="1"/>
  <c r="N337" i="1"/>
  <c r="O336" i="1"/>
  <c r="P337" i="1"/>
  <c r="O345" i="1"/>
  <c r="O337" i="1"/>
  <c r="A349" i="1"/>
  <c r="R356" i="1"/>
  <c r="J356" i="1"/>
  <c r="K355" i="1"/>
  <c r="L354" i="1"/>
  <c r="M353" i="1"/>
  <c r="N352" i="1"/>
  <c r="O351" i="1"/>
  <c r="P350" i="1"/>
  <c r="Q349" i="1"/>
  <c r="R348" i="1"/>
  <c r="J348" i="1"/>
  <c r="K347" i="1"/>
  <c r="L346" i="1"/>
  <c r="M345" i="1"/>
  <c r="N344" i="1"/>
  <c r="O343" i="1"/>
  <c r="P342" i="1"/>
  <c r="Q341" i="1"/>
  <c r="R340" i="1"/>
  <c r="J340" i="1"/>
  <c r="K339" i="1"/>
  <c r="L338" i="1"/>
  <c r="M337" i="1"/>
  <c r="N336" i="1"/>
  <c r="A352" i="1"/>
  <c r="B339" i="1"/>
  <c r="Q356" i="1"/>
  <c r="R355" i="1"/>
  <c r="J355" i="1"/>
  <c r="K354" i="1"/>
  <c r="L353" i="1"/>
  <c r="M352" i="1"/>
  <c r="N351" i="1"/>
  <c r="O350" i="1"/>
  <c r="P349" i="1"/>
  <c r="Q348" i="1"/>
  <c r="R347" i="1"/>
  <c r="J347" i="1"/>
  <c r="K346" i="1"/>
  <c r="L345" i="1"/>
  <c r="M344" i="1"/>
  <c r="N343" i="1"/>
  <c r="O342" i="1"/>
  <c r="P341" i="1"/>
  <c r="Q340" i="1"/>
  <c r="R339" i="1"/>
  <c r="J339" i="1"/>
  <c r="K338" i="1"/>
  <c r="L337" i="1"/>
  <c r="M336" i="1"/>
  <c r="A345" i="1"/>
  <c r="P356" i="1"/>
  <c r="Q355" i="1"/>
  <c r="R354" i="1"/>
  <c r="J354" i="1"/>
  <c r="K353" i="1"/>
  <c r="L352" i="1"/>
  <c r="M351" i="1"/>
  <c r="N350" i="1"/>
  <c r="O349" i="1"/>
  <c r="P348" i="1"/>
  <c r="Q347" i="1"/>
  <c r="R346" i="1"/>
  <c r="J346" i="1"/>
  <c r="K345" i="1"/>
  <c r="L344" i="1"/>
  <c r="M343" i="1"/>
  <c r="N342" i="1"/>
  <c r="O341" i="1"/>
  <c r="P340" i="1"/>
  <c r="Q339" i="1"/>
  <c r="R338" i="1"/>
  <c r="J338" i="1"/>
  <c r="K337" i="1"/>
  <c r="L336" i="1"/>
  <c r="O353" i="1"/>
  <c r="A342" i="1"/>
  <c r="B338" i="1"/>
  <c r="O356" i="1"/>
  <c r="P355" i="1"/>
  <c r="Q354" i="1"/>
  <c r="R353" i="1"/>
  <c r="J353" i="1"/>
  <c r="K352" i="1"/>
  <c r="L351" i="1"/>
  <c r="M350" i="1"/>
  <c r="N349" i="1"/>
  <c r="O348" i="1"/>
  <c r="P347" i="1"/>
  <c r="Q346" i="1"/>
  <c r="R345" i="1"/>
  <c r="J345" i="1"/>
  <c r="K344" i="1"/>
  <c r="L343" i="1"/>
  <c r="M342" i="1"/>
  <c r="N341" i="1"/>
  <c r="O340" i="1"/>
  <c r="P339" i="1"/>
  <c r="Q338" i="1"/>
  <c r="R337" i="1"/>
  <c r="J337" i="1"/>
  <c r="K336" i="1"/>
  <c r="P345" i="1"/>
  <c r="A332" i="1"/>
  <c r="B350" i="1"/>
  <c r="B346" i="1"/>
  <c r="A338" i="1"/>
  <c r="N356" i="1"/>
  <c r="O355" i="1"/>
  <c r="P354" i="1"/>
  <c r="Q353" i="1"/>
  <c r="R352" i="1"/>
  <c r="J352" i="1"/>
  <c r="K351" i="1"/>
  <c r="N348" i="1"/>
  <c r="O347" i="1"/>
  <c r="P346" i="1"/>
  <c r="Q345" i="1"/>
  <c r="R344" i="1"/>
  <c r="J344" i="1"/>
  <c r="K343" i="1"/>
  <c r="N340" i="1"/>
  <c r="O339" i="1"/>
  <c r="Q337" i="1"/>
  <c r="R336" i="1"/>
  <c r="J336" i="1"/>
  <c r="B351" i="1"/>
  <c r="B343" i="1"/>
  <c r="B356" i="1"/>
  <c r="B348" i="1"/>
  <c r="B340" i="1"/>
  <c r="B337" i="1"/>
  <c r="B355" i="1"/>
  <c r="B347" i="1"/>
  <c r="B344" i="1"/>
  <c r="B336" i="1"/>
  <c r="B332" i="1"/>
  <c r="B329" i="1"/>
  <c r="M333" i="1"/>
  <c r="N332" i="1"/>
  <c r="O331" i="1"/>
  <c r="P330" i="1"/>
  <c r="Q329" i="1"/>
  <c r="R328" i="1"/>
  <c r="J328" i="1"/>
  <c r="Q313" i="1"/>
  <c r="L333" i="1"/>
  <c r="M332" i="1"/>
  <c r="N331" i="1"/>
  <c r="O330" i="1"/>
  <c r="P329" i="1"/>
  <c r="Q328" i="1"/>
  <c r="P313" i="1"/>
  <c r="K333" i="1"/>
  <c r="L332" i="1"/>
  <c r="M331" i="1"/>
  <c r="N330" i="1"/>
  <c r="O329" i="1"/>
  <c r="P328" i="1"/>
  <c r="O313" i="1"/>
  <c r="O305" i="1"/>
  <c r="R333" i="1"/>
  <c r="J333" i="1"/>
  <c r="K332" i="1"/>
  <c r="L331" i="1"/>
  <c r="M330" i="1"/>
  <c r="N329" i="1"/>
  <c r="O328" i="1"/>
  <c r="N313" i="1"/>
  <c r="N305" i="1"/>
  <c r="B331" i="1"/>
  <c r="Q333" i="1"/>
  <c r="R332" i="1"/>
  <c r="J332" i="1"/>
  <c r="K331" i="1"/>
  <c r="L330" i="1"/>
  <c r="M329" i="1"/>
  <c r="N328" i="1"/>
  <c r="M313" i="1"/>
  <c r="L305" i="1"/>
  <c r="A331" i="1"/>
  <c r="P333" i="1"/>
  <c r="Q332" i="1"/>
  <c r="R331" i="1"/>
  <c r="J331" i="1"/>
  <c r="K330" i="1"/>
  <c r="L329" i="1"/>
  <c r="M328" i="1"/>
  <c r="L313" i="1"/>
  <c r="O333" i="1"/>
  <c r="P332" i="1"/>
  <c r="Q331" i="1"/>
  <c r="R330" i="1"/>
  <c r="J330" i="1"/>
  <c r="K329" i="1"/>
  <c r="L328" i="1"/>
  <c r="K313" i="1"/>
  <c r="N333" i="1"/>
  <c r="Q330" i="1"/>
  <c r="R329" i="1"/>
  <c r="J329" i="1"/>
  <c r="K328" i="1"/>
  <c r="R313" i="1"/>
  <c r="J313" i="1"/>
  <c r="A313" i="1"/>
  <c r="B328" i="1"/>
  <c r="B333" i="1"/>
  <c r="B330" i="1"/>
  <c r="B308" i="1"/>
  <c r="K308" i="1"/>
  <c r="P304" i="1"/>
  <c r="L307" i="1"/>
  <c r="O304" i="1"/>
  <c r="N306" i="1"/>
  <c r="M304" i="1"/>
  <c r="Q308" i="1"/>
  <c r="M306" i="1"/>
  <c r="P303" i="1"/>
  <c r="K306" i="1"/>
  <c r="N303" i="1"/>
  <c r="A278" i="1"/>
  <c r="A308" i="1"/>
  <c r="R308" i="1"/>
  <c r="J308" i="1"/>
  <c r="K307" i="1"/>
  <c r="L306" i="1"/>
  <c r="M305" i="1"/>
  <c r="N304" i="1"/>
  <c r="O303" i="1"/>
  <c r="N281" i="1"/>
  <c r="P308" i="1"/>
  <c r="Q307" i="1"/>
  <c r="R306" i="1"/>
  <c r="J306" i="1"/>
  <c r="K305" i="1"/>
  <c r="L304" i="1"/>
  <c r="M303" i="1"/>
  <c r="J307" i="1"/>
  <c r="R278" i="1"/>
  <c r="B306" i="1"/>
  <c r="O308" i="1"/>
  <c r="P307" i="1"/>
  <c r="Q306" i="1"/>
  <c r="R305" i="1"/>
  <c r="J305" i="1"/>
  <c r="K304" i="1"/>
  <c r="L303" i="1"/>
  <c r="N308" i="1"/>
  <c r="O307" i="1"/>
  <c r="P306" i="1"/>
  <c r="Q305" i="1"/>
  <c r="R304" i="1"/>
  <c r="J304" i="1"/>
  <c r="K303" i="1"/>
  <c r="R307" i="1"/>
  <c r="M308" i="1"/>
  <c r="N307" i="1"/>
  <c r="O306" i="1"/>
  <c r="P305" i="1"/>
  <c r="Q304" i="1"/>
  <c r="R303" i="1"/>
  <c r="J303" i="1"/>
  <c r="M307" i="1"/>
  <c r="Q303" i="1"/>
  <c r="A305" i="1"/>
  <c r="A307" i="1"/>
  <c r="B304" i="1"/>
  <c r="K281" i="1"/>
  <c r="Q278" i="1"/>
  <c r="P280" i="1"/>
  <c r="N278" i="1"/>
  <c r="B278" i="1"/>
  <c r="O280" i="1"/>
  <c r="J278" i="1"/>
  <c r="L280" i="1"/>
  <c r="R263" i="1"/>
  <c r="Q279" i="1"/>
  <c r="O263" i="1"/>
  <c r="N282" i="1"/>
  <c r="P279" i="1"/>
  <c r="K263" i="1"/>
  <c r="A281" i="1"/>
  <c r="O281" i="1"/>
  <c r="M279" i="1"/>
  <c r="J263" i="1"/>
  <c r="L283" i="1"/>
  <c r="K283" i="1"/>
  <c r="L282" i="1"/>
  <c r="M281" i="1"/>
  <c r="N280" i="1"/>
  <c r="O279" i="1"/>
  <c r="P278" i="1"/>
  <c r="Q263" i="1"/>
  <c r="M282" i="1"/>
  <c r="B281" i="1"/>
  <c r="R283" i="1"/>
  <c r="J283" i="1"/>
  <c r="K282" i="1"/>
  <c r="L281" i="1"/>
  <c r="M280" i="1"/>
  <c r="N279" i="1"/>
  <c r="O278" i="1"/>
  <c r="P263" i="1"/>
  <c r="R282" i="1"/>
  <c r="P283" i="1"/>
  <c r="Q282" i="1"/>
  <c r="R281" i="1"/>
  <c r="J281" i="1"/>
  <c r="K280" i="1"/>
  <c r="L279" i="1"/>
  <c r="M278" i="1"/>
  <c r="N263" i="1"/>
  <c r="O283" i="1"/>
  <c r="P282" i="1"/>
  <c r="Q281" i="1"/>
  <c r="R280" i="1"/>
  <c r="J280" i="1"/>
  <c r="K279" i="1"/>
  <c r="L278" i="1"/>
  <c r="M263" i="1"/>
  <c r="M283" i="1"/>
  <c r="Q283" i="1"/>
  <c r="J282" i="1"/>
  <c r="N283" i="1"/>
  <c r="O282" i="1"/>
  <c r="Q280" i="1"/>
  <c r="R279" i="1"/>
  <c r="J279" i="1"/>
  <c r="L263" i="1"/>
  <c r="A280" i="1"/>
  <c r="A283" i="1"/>
  <c r="B282" i="1"/>
  <c r="B279" i="1"/>
  <c r="A263" i="1"/>
  <c r="L257" i="1"/>
  <c r="N255" i="1"/>
  <c r="P253" i="1"/>
  <c r="O253" i="1"/>
  <c r="M256" i="1"/>
  <c r="L256" i="1"/>
  <c r="K257" i="1"/>
  <c r="M255" i="1"/>
  <c r="O254" i="1"/>
  <c r="N254" i="1"/>
  <c r="P252" i="1"/>
  <c r="R257" i="1"/>
  <c r="J257" i="1"/>
  <c r="K256" i="1"/>
  <c r="L255" i="1"/>
  <c r="M254" i="1"/>
  <c r="N253" i="1"/>
  <c r="O252" i="1"/>
  <c r="Q257" i="1"/>
  <c r="R256" i="1"/>
  <c r="J256" i="1"/>
  <c r="K255" i="1"/>
  <c r="L254" i="1"/>
  <c r="M253" i="1"/>
  <c r="N252" i="1"/>
  <c r="P257" i="1"/>
  <c r="Q256" i="1"/>
  <c r="R255" i="1"/>
  <c r="J255" i="1"/>
  <c r="K254" i="1"/>
  <c r="L253" i="1"/>
  <c r="M252" i="1"/>
  <c r="O257" i="1"/>
  <c r="P256" i="1"/>
  <c r="Q255" i="1"/>
  <c r="R254" i="1"/>
  <c r="J254" i="1"/>
  <c r="K253" i="1"/>
  <c r="L252" i="1"/>
  <c r="N257" i="1"/>
  <c r="O256" i="1"/>
  <c r="P255" i="1"/>
  <c r="Q254" i="1"/>
  <c r="R253" i="1"/>
  <c r="J253" i="1"/>
  <c r="K252" i="1"/>
  <c r="Q252" i="1"/>
  <c r="M257" i="1"/>
  <c r="N256" i="1"/>
  <c r="O255" i="1"/>
  <c r="P254" i="1"/>
  <c r="Q253" i="1"/>
  <c r="R252" i="1"/>
  <c r="J252" i="1"/>
  <c r="B237" i="1"/>
  <c r="B257" i="1"/>
  <c r="A252" i="1"/>
  <c r="B254" i="1"/>
  <c r="A253" i="1"/>
  <c r="B256" i="1"/>
  <c r="B255" i="1"/>
  <c r="J432" i="1" l="1"/>
  <c r="K432" i="1"/>
  <c r="L432" i="1"/>
  <c r="M432" i="1"/>
  <c r="N432" i="1"/>
  <c r="O432" i="1"/>
  <c r="P432" i="1"/>
  <c r="Q432" i="1"/>
  <c r="R432" i="1"/>
  <c r="A432" i="1"/>
  <c r="B432" i="1"/>
  <c r="C433" i="1"/>
  <c r="A433" i="1" s="1"/>
  <c r="B4" i="18"/>
  <c r="F5" i="8" s="1"/>
  <c r="C224" i="1"/>
  <c r="P224" i="1" s="1"/>
  <c r="C223" i="1"/>
  <c r="R223" i="1" s="1"/>
  <c r="B222" i="1"/>
  <c r="F4" i="8" l="1"/>
  <c r="O433" i="1"/>
  <c r="N433" i="1"/>
  <c r="P433" i="1"/>
  <c r="M433" i="1"/>
  <c r="L433" i="1"/>
  <c r="K433" i="1"/>
  <c r="R433" i="1"/>
  <c r="J433" i="1"/>
  <c r="Q433" i="1"/>
  <c r="B433" i="1"/>
  <c r="M224" i="1"/>
  <c r="A224" i="1"/>
  <c r="L224" i="1"/>
  <c r="L223" i="1"/>
  <c r="O223" i="1"/>
  <c r="N223" i="1"/>
  <c r="M223" i="1"/>
  <c r="B223" i="1"/>
  <c r="K224" i="1"/>
  <c r="K223" i="1"/>
  <c r="Q224" i="1"/>
  <c r="Q223" i="1"/>
  <c r="R224" i="1"/>
  <c r="O224" i="1"/>
  <c r="N224" i="1"/>
  <c r="B224" i="1"/>
  <c r="A223" i="1"/>
  <c r="J224" i="1"/>
  <c r="J223" i="1"/>
  <c r="P223" i="1"/>
  <c r="C108" i="1"/>
  <c r="N108" i="1" s="1"/>
  <c r="C109" i="1"/>
  <c r="R109" i="1" s="1"/>
  <c r="C110" i="1"/>
  <c r="O110" i="1" s="1"/>
  <c r="C111" i="1"/>
  <c r="R111" i="1" s="1"/>
  <c r="C112" i="1"/>
  <c r="M112" i="1" s="1"/>
  <c r="C113" i="1"/>
  <c r="K113" i="1" s="1"/>
  <c r="C114" i="1"/>
  <c r="M114" i="1" s="1"/>
  <c r="C115" i="1"/>
  <c r="K115" i="1" s="1"/>
  <c r="C116" i="1"/>
  <c r="N116" i="1" s="1"/>
  <c r="C117" i="1"/>
  <c r="R117" i="1" s="1"/>
  <c r="C118" i="1"/>
  <c r="O118" i="1" s="1"/>
  <c r="C119" i="1"/>
  <c r="K119" i="1" s="1"/>
  <c r="C120" i="1"/>
  <c r="M120" i="1" s="1"/>
  <c r="C121" i="1"/>
  <c r="K121" i="1" s="1"/>
  <c r="C122" i="1"/>
  <c r="N122" i="1" s="1"/>
  <c r="C123" i="1"/>
  <c r="R123" i="1" s="1"/>
  <c r="C124" i="1"/>
  <c r="N124" i="1" s="1"/>
  <c r="C125" i="1"/>
  <c r="R125" i="1" s="1"/>
  <c r="C126" i="1"/>
  <c r="O126" i="1" s="1"/>
  <c r="C127" i="1"/>
  <c r="R127" i="1" s="1"/>
  <c r="C128" i="1"/>
  <c r="O128" i="1" s="1"/>
  <c r="C129" i="1"/>
  <c r="K129" i="1" s="1"/>
  <c r="C130" i="1"/>
  <c r="M130" i="1" s="1"/>
  <c r="C131" i="1"/>
  <c r="K131" i="1" s="1"/>
  <c r="C132" i="1"/>
  <c r="N132" i="1" s="1"/>
  <c r="C133" i="1"/>
  <c r="R133" i="1" s="1"/>
  <c r="C134" i="1"/>
  <c r="O134" i="1" s="1"/>
  <c r="C135" i="1"/>
  <c r="R135" i="1" s="1"/>
  <c r="C136" i="1"/>
  <c r="O136" i="1" s="1"/>
  <c r="C137" i="1"/>
  <c r="K137" i="1" s="1"/>
  <c r="C138" i="1"/>
  <c r="M138" i="1" s="1"/>
  <c r="C139" i="1"/>
  <c r="Q139" i="1" s="1"/>
  <c r="C140" i="1"/>
  <c r="M140" i="1" s="1"/>
  <c r="C141" i="1"/>
  <c r="R141" i="1" s="1"/>
  <c r="C142" i="1"/>
  <c r="M142" i="1" s="1"/>
  <c r="C143" i="1"/>
  <c r="K143" i="1" s="1"/>
  <c r="C144" i="1"/>
  <c r="O144" i="1" s="1"/>
  <c r="C145" i="1"/>
  <c r="R145" i="1" s="1"/>
  <c r="C146" i="1"/>
  <c r="N146" i="1" s="1"/>
  <c r="C147" i="1"/>
  <c r="K147" i="1" s="1"/>
  <c r="C107" i="1"/>
  <c r="K107" i="1" s="1"/>
  <c r="M134" i="1"/>
  <c r="R106" i="1"/>
  <c r="Q106" i="1"/>
  <c r="P106" i="1"/>
  <c r="O106" i="1"/>
  <c r="N106" i="1"/>
  <c r="M106" i="1"/>
  <c r="L106" i="1"/>
  <c r="K106" i="1"/>
  <c r="J106" i="1"/>
  <c r="B106" i="1"/>
  <c r="A106" i="1"/>
  <c r="C76" i="1"/>
  <c r="P76" i="1" s="1"/>
  <c r="C77" i="1"/>
  <c r="A77" i="1" s="1"/>
  <c r="C78" i="1"/>
  <c r="O78" i="1" s="1"/>
  <c r="C79" i="1"/>
  <c r="O79" i="1" s="1"/>
  <c r="C80" i="1"/>
  <c r="L80" i="1" s="1"/>
  <c r="C81" i="1"/>
  <c r="A81" i="1" s="1"/>
  <c r="C82" i="1"/>
  <c r="A82" i="1" s="1"/>
  <c r="C83" i="1"/>
  <c r="Q83" i="1" s="1"/>
  <c r="C84" i="1"/>
  <c r="P84" i="1" s="1"/>
  <c r="C85" i="1"/>
  <c r="A85" i="1" s="1"/>
  <c r="C86" i="1"/>
  <c r="A86" i="1" s="1"/>
  <c r="C87" i="1"/>
  <c r="O87" i="1" s="1"/>
  <c r="C88" i="1"/>
  <c r="L88" i="1" s="1"/>
  <c r="C89" i="1"/>
  <c r="A89" i="1" s="1"/>
  <c r="C90" i="1"/>
  <c r="A90" i="1" s="1"/>
  <c r="C91" i="1"/>
  <c r="Q91" i="1" s="1"/>
  <c r="C92" i="1"/>
  <c r="P92" i="1" s="1"/>
  <c r="C93" i="1"/>
  <c r="A93" i="1" s="1"/>
  <c r="C94" i="1"/>
  <c r="A94" i="1" s="1"/>
  <c r="C95" i="1"/>
  <c r="O95" i="1" s="1"/>
  <c r="C96" i="1"/>
  <c r="M96" i="1" s="1"/>
  <c r="C97" i="1"/>
  <c r="A97" i="1" s="1"/>
  <c r="C98" i="1"/>
  <c r="A98" i="1" s="1"/>
  <c r="C99" i="1"/>
  <c r="Q99" i="1" s="1"/>
  <c r="C100" i="1"/>
  <c r="P100" i="1" s="1"/>
  <c r="C101" i="1"/>
  <c r="A101" i="1" s="1"/>
  <c r="C102" i="1"/>
  <c r="A102" i="1" s="1"/>
  <c r="C103" i="1"/>
  <c r="P103" i="1" s="1"/>
  <c r="C104" i="1"/>
  <c r="M104" i="1" s="1"/>
  <c r="C105" i="1"/>
  <c r="A105" i="1" s="1"/>
  <c r="B18" i="10" a="1"/>
  <c r="B18" i="10" s="1"/>
  <c r="C176" i="1"/>
  <c r="O176" i="1" s="1"/>
  <c r="C177" i="1"/>
  <c r="Q177" i="1" s="1"/>
  <c r="C178" i="1"/>
  <c r="L178" i="1" s="1"/>
  <c r="C179" i="1"/>
  <c r="K179" i="1" s="1"/>
  <c r="C180" i="1"/>
  <c r="K180" i="1" s="1"/>
  <c r="C181" i="1"/>
  <c r="P181" i="1" s="1"/>
  <c r="C182" i="1"/>
  <c r="P182" i="1" s="1"/>
  <c r="C183" i="1"/>
  <c r="O183" i="1" s="1"/>
  <c r="C184" i="1"/>
  <c r="L184" i="1" s="1"/>
  <c r="C185" i="1"/>
  <c r="P185" i="1" s="1"/>
  <c r="C175" i="1"/>
  <c r="K175" i="1" s="1"/>
  <c r="J174" i="1"/>
  <c r="K174" i="1"/>
  <c r="L174" i="1"/>
  <c r="M174" i="1"/>
  <c r="N174" i="1"/>
  <c r="O174" i="1"/>
  <c r="P174" i="1"/>
  <c r="Q174" i="1"/>
  <c r="R174" i="1"/>
  <c r="J186" i="1"/>
  <c r="K186" i="1"/>
  <c r="L186" i="1"/>
  <c r="M186" i="1"/>
  <c r="N186" i="1"/>
  <c r="O186" i="1"/>
  <c r="P186" i="1"/>
  <c r="Q186" i="1"/>
  <c r="R186" i="1"/>
  <c r="A174" i="1"/>
  <c r="B174" i="1"/>
  <c r="A186" i="1"/>
  <c r="B186" i="1"/>
  <c r="K141" i="1" l="1"/>
  <c r="N118" i="1"/>
  <c r="N126" i="1"/>
  <c r="M181" i="1"/>
  <c r="A178" i="1"/>
  <c r="N134" i="1"/>
  <c r="N181" i="1"/>
  <c r="L181" i="1"/>
  <c r="K111" i="1"/>
  <c r="B88" i="1"/>
  <c r="O185" i="1"/>
  <c r="J177" i="1"/>
  <c r="A140" i="1"/>
  <c r="R107" i="1"/>
  <c r="N140" i="1"/>
  <c r="O140" i="1"/>
  <c r="O181" i="1"/>
  <c r="R78" i="1"/>
  <c r="A120" i="1"/>
  <c r="A128" i="1"/>
  <c r="N136" i="1"/>
  <c r="J181" i="1"/>
  <c r="A112" i="1"/>
  <c r="N120" i="1"/>
  <c r="N128" i="1"/>
  <c r="M136" i="1"/>
  <c r="N144" i="1"/>
  <c r="R180" i="1"/>
  <c r="O105" i="1"/>
  <c r="O112" i="1"/>
  <c r="O120" i="1"/>
  <c r="R129" i="1"/>
  <c r="R137" i="1"/>
  <c r="M144" i="1"/>
  <c r="O103" i="1"/>
  <c r="R113" i="1"/>
  <c r="R121" i="1"/>
  <c r="A95" i="1"/>
  <c r="Q180" i="1"/>
  <c r="R181" i="1"/>
  <c r="N180" i="1"/>
  <c r="N101" i="1"/>
  <c r="J180" i="1"/>
  <c r="L95" i="1"/>
  <c r="N179" i="1"/>
  <c r="J105" i="1"/>
  <c r="R98" i="1"/>
  <c r="K89" i="1"/>
  <c r="N78" i="1"/>
  <c r="L104" i="1"/>
  <c r="K97" i="1"/>
  <c r="J89" i="1"/>
  <c r="N77" i="1"/>
  <c r="N112" i="1"/>
  <c r="M118" i="1"/>
  <c r="M128" i="1"/>
  <c r="K178" i="1"/>
  <c r="Q103" i="1"/>
  <c r="J97" i="1"/>
  <c r="Q87" i="1"/>
  <c r="B104" i="1"/>
  <c r="A136" i="1"/>
  <c r="N102" i="1"/>
  <c r="N94" i="1"/>
  <c r="J86" i="1"/>
  <c r="N110" i="1"/>
  <c r="M126" i="1"/>
  <c r="K90" i="1"/>
  <c r="K182" i="1"/>
  <c r="J182" i="1"/>
  <c r="M102" i="1"/>
  <c r="O93" i="1"/>
  <c r="J82" i="1"/>
  <c r="M110" i="1"/>
  <c r="N142" i="1"/>
  <c r="M86" i="1"/>
  <c r="A182" i="1"/>
  <c r="R105" i="1"/>
  <c r="O101" i="1"/>
  <c r="N93" i="1"/>
  <c r="R81" i="1"/>
  <c r="K127" i="1"/>
  <c r="J95" i="1"/>
  <c r="J90" i="1"/>
  <c r="N87" i="1"/>
  <c r="R143" i="1"/>
  <c r="P180" i="1"/>
  <c r="L105" i="1"/>
  <c r="N103" i="1"/>
  <c r="K102" i="1"/>
  <c r="O98" i="1"/>
  <c r="L96" i="1"/>
  <c r="R94" i="1"/>
  <c r="K93" i="1"/>
  <c r="R89" i="1"/>
  <c r="M87" i="1"/>
  <c r="N85" i="1"/>
  <c r="J81" i="1"/>
  <c r="M78" i="1"/>
  <c r="A87" i="1"/>
  <c r="K135" i="1"/>
  <c r="Q98" i="1"/>
  <c r="O180" i="1"/>
  <c r="K105" i="1"/>
  <c r="M103" i="1"/>
  <c r="J102" i="1"/>
  <c r="N98" i="1"/>
  <c r="K96" i="1"/>
  <c r="O94" i="1"/>
  <c r="O92" i="1"/>
  <c r="O89" i="1"/>
  <c r="L87" i="1"/>
  <c r="O84" i="1"/>
  <c r="K80" i="1"/>
  <c r="J78" i="1"/>
  <c r="B80" i="1"/>
  <c r="N130" i="1"/>
  <c r="K98" i="1"/>
  <c r="R95" i="1"/>
  <c r="R90" i="1"/>
  <c r="R184" i="1"/>
  <c r="J103" i="1"/>
  <c r="J98" i="1"/>
  <c r="Q95" i="1"/>
  <c r="M94" i="1"/>
  <c r="Q90" i="1"/>
  <c r="R86" i="1"/>
  <c r="Q82" i="1"/>
  <c r="N79" i="1"/>
  <c r="R119" i="1"/>
  <c r="M122" i="1"/>
  <c r="Q176" i="1"/>
  <c r="L103" i="1"/>
  <c r="J87" i="1"/>
  <c r="R82" i="1"/>
  <c r="Q79" i="1"/>
  <c r="A79" i="1"/>
  <c r="M180" i="1"/>
  <c r="B180" i="1"/>
  <c r="K184" i="1"/>
  <c r="L180" i="1"/>
  <c r="K104" i="1"/>
  <c r="R102" i="1"/>
  <c r="K101" i="1"/>
  <c r="R97" i="1"/>
  <c r="N95" i="1"/>
  <c r="K94" i="1"/>
  <c r="O90" i="1"/>
  <c r="K88" i="1"/>
  <c r="O86" i="1"/>
  <c r="N82" i="1"/>
  <c r="M79" i="1"/>
  <c r="A103" i="1"/>
  <c r="A180" i="1"/>
  <c r="J184" i="1"/>
  <c r="R103" i="1"/>
  <c r="O102" i="1"/>
  <c r="O100" i="1"/>
  <c r="O97" i="1"/>
  <c r="M95" i="1"/>
  <c r="J94" i="1"/>
  <c r="N90" i="1"/>
  <c r="R87" i="1"/>
  <c r="N86" i="1"/>
  <c r="K82" i="1"/>
  <c r="L79" i="1"/>
  <c r="B96" i="1"/>
  <c r="R115" i="1"/>
  <c r="N138" i="1"/>
  <c r="K123" i="1"/>
  <c r="R131" i="1"/>
  <c r="R139" i="1"/>
  <c r="K139" i="1"/>
  <c r="R147" i="1"/>
  <c r="N114" i="1"/>
  <c r="Q105" i="1"/>
  <c r="R104" i="1"/>
  <c r="J104" i="1"/>
  <c r="K103" i="1"/>
  <c r="L102" i="1"/>
  <c r="M101" i="1"/>
  <c r="N100" i="1"/>
  <c r="O99" i="1"/>
  <c r="P98" i="1"/>
  <c r="Q97" i="1"/>
  <c r="R96" i="1"/>
  <c r="J96" i="1"/>
  <c r="K95" i="1"/>
  <c r="L94" i="1"/>
  <c r="M93" i="1"/>
  <c r="N92" i="1"/>
  <c r="O91" i="1"/>
  <c r="P90" i="1"/>
  <c r="Q89" i="1"/>
  <c r="R88" i="1"/>
  <c r="J88" i="1"/>
  <c r="K87" i="1"/>
  <c r="L86" i="1"/>
  <c r="M85" i="1"/>
  <c r="N84" i="1"/>
  <c r="O83" i="1"/>
  <c r="P82" i="1"/>
  <c r="Q81" i="1"/>
  <c r="R80" i="1"/>
  <c r="J80" i="1"/>
  <c r="K79" i="1"/>
  <c r="L78" i="1"/>
  <c r="M77" i="1"/>
  <c r="N76" i="1"/>
  <c r="A104" i="1"/>
  <c r="A100" i="1"/>
  <c r="A96" i="1"/>
  <c r="A92" i="1"/>
  <c r="A88" i="1"/>
  <c r="A84" i="1"/>
  <c r="A80" i="1"/>
  <c r="A76" i="1"/>
  <c r="M108" i="1"/>
  <c r="A114" i="1"/>
  <c r="M116" i="1"/>
  <c r="A122" i="1"/>
  <c r="M124" i="1"/>
  <c r="A130" i="1"/>
  <c r="M132" i="1"/>
  <c r="A138" i="1"/>
  <c r="O142" i="1"/>
  <c r="K145" i="1"/>
  <c r="P99" i="1"/>
  <c r="O76" i="1"/>
  <c r="B100" i="1"/>
  <c r="B92" i="1"/>
  <c r="B184" i="1"/>
  <c r="Q184" i="1"/>
  <c r="A184" i="1"/>
  <c r="B176" i="1"/>
  <c r="P184" i="1"/>
  <c r="K181" i="1"/>
  <c r="N176" i="1"/>
  <c r="P105" i="1"/>
  <c r="Q104" i="1"/>
  <c r="L101" i="1"/>
  <c r="M100" i="1"/>
  <c r="N99" i="1"/>
  <c r="P97" i="1"/>
  <c r="Q96" i="1"/>
  <c r="L93" i="1"/>
  <c r="M92" i="1"/>
  <c r="N91" i="1"/>
  <c r="P89" i="1"/>
  <c r="Q88" i="1"/>
  <c r="K86" i="1"/>
  <c r="L85" i="1"/>
  <c r="M84" i="1"/>
  <c r="N83" i="1"/>
  <c r="O82" i="1"/>
  <c r="P81" i="1"/>
  <c r="Q80" i="1"/>
  <c r="R79" i="1"/>
  <c r="J79" i="1"/>
  <c r="K78" i="1"/>
  <c r="L77" i="1"/>
  <c r="M76" i="1"/>
  <c r="B103" i="1"/>
  <c r="B99" i="1"/>
  <c r="B95" i="1"/>
  <c r="B91" i="1"/>
  <c r="B87" i="1"/>
  <c r="B83" i="1"/>
  <c r="B79" i="1"/>
  <c r="O108" i="1"/>
  <c r="O116" i="1"/>
  <c r="O124" i="1"/>
  <c r="O132" i="1"/>
  <c r="A146" i="1"/>
  <c r="P176" i="1"/>
  <c r="O184" i="1"/>
  <c r="P104" i="1"/>
  <c r="K77" i="1"/>
  <c r="L76" i="1"/>
  <c r="A91" i="1"/>
  <c r="A83" i="1"/>
  <c r="P91" i="1"/>
  <c r="B84" i="1"/>
  <c r="P96" i="1"/>
  <c r="L92" i="1"/>
  <c r="A99" i="1"/>
  <c r="B181" i="1"/>
  <c r="N184" i="1"/>
  <c r="Q181" i="1"/>
  <c r="L176" i="1"/>
  <c r="N105" i="1"/>
  <c r="O104" i="1"/>
  <c r="Q102" i="1"/>
  <c r="R101" i="1"/>
  <c r="J101" i="1"/>
  <c r="K100" i="1"/>
  <c r="L99" i="1"/>
  <c r="M98" i="1"/>
  <c r="N97" i="1"/>
  <c r="O96" i="1"/>
  <c r="P95" i="1"/>
  <c r="Q94" i="1"/>
  <c r="R93" i="1"/>
  <c r="J93" i="1"/>
  <c r="K92" i="1"/>
  <c r="L91" i="1"/>
  <c r="M90" i="1"/>
  <c r="N89" i="1"/>
  <c r="O88" i="1"/>
  <c r="P87" i="1"/>
  <c r="Q86" i="1"/>
  <c r="R85" i="1"/>
  <c r="J85" i="1"/>
  <c r="K84" i="1"/>
  <c r="L83" i="1"/>
  <c r="M82" i="1"/>
  <c r="N81" i="1"/>
  <c r="O80" i="1"/>
  <c r="P79" i="1"/>
  <c r="Q78" i="1"/>
  <c r="R77" i="1"/>
  <c r="J77" i="1"/>
  <c r="K76" i="1"/>
  <c r="B102" i="1"/>
  <c r="B98" i="1"/>
  <c r="B94" i="1"/>
  <c r="B90" i="1"/>
  <c r="B86" i="1"/>
  <c r="B82" i="1"/>
  <c r="B78" i="1"/>
  <c r="K109" i="1"/>
  <c r="O114" i="1"/>
  <c r="K117" i="1"/>
  <c r="O122" i="1"/>
  <c r="K125" i="1"/>
  <c r="O130" i="1"/>
  <c r="K133" i="1"/>
  <c r="O138" i="1"/>
  <c r="A144" i="1"/>
  <c r="M146" i="1"/>
  <c r="B177" i="1"/>
  <c r="A176" i="1"/>
  <c r="M176" i="1"/>
  <c r="L100" i="1"/>
  <c r="M99" i="1"/>
  <c r="M91" i="1"/>
  <c r="P88" i="1"/>
  <c r="K85" i="1"/>
  <c r="L84" i="1"/>
  <c r="M83" i="1"/>
  <c r="O81" i="1"/>
  <c r="P80" i="1"/>
  <c r="A181" i="1"/>
  <c r="M184" i="1"/>
  <c r="M105" i="1"/>
  <c r="N104" i="1"/>
  <c r="P102" i="1"/>
  <c r="Q101" i="1"/>
  <c r="R100" i="1"/>
  <c r="J100" i="1"/>
  <c r="K99" i="1"/>
  <c r="L98" i="1"/>
  <c r="M97" i="1"/>
  <c r="N96" i="1"/>
  <c r="P94" i="1"/>
  <c r="Q93" i="1"/>
  <c r="R92" i="1"/>
  <c r="J92" i="1"/>
  <c r="K91" i="1"/>
  <c r="L90" i="1"/>
  <c r="M89" i="1"/>
  <c r="N88" i="1"/>
  <c r="P86" i="1"/>
  <c r="Q85" i="1"/>
  <c r="R84" i="1"/>
  <c r="J84" i="1"/>
  <c r="K83" i="1"/>
  <c r="L82" i="1"/>
  <c r="M81" i="1"/>
  <c r="N80" i="1"/>
  <c r="P78" i="1"/>
  <c r="Q77" i="1"/>
  <c r="R76" i="1"/>
  <c r="J76" i="1"/>
  <c r="A78" i="1"/>
  <c r="A110" i="1"/>
  <c r="A118" i="1"/>
  <c r="A126" i="1"/>
  <c r="A134" i="1"/>
  <c r="O146" i="1"/>
  <c r="P83" i="1"/>
  <c r="B76" i="1"/>
  <c r="P101" i="1"/>
  <c r="Q100" i="1"/>
  <c r="R99" i="1"/>
  <c r="J99" i="1"/>
  <c r="L97" i="1"/>
  <c r="P93" i="1"/>
  <c r="Q92" i="1"/>
  <c r="R91" i="1"/>
  <c r="J91" i="1"/>
  <c r="L89" i="1"/>
  <c r="M88" i="1"/>
  <c r="P85" i="1"/>
  <c r="Q84" i="1"/>
  <c r="R83" i="1"/>
  <c r="J83" i="1"/>
  <c r="L81" i="1"/>
  <c r="M80" i="1"/>
  <c r="P77" i="1"/>
  <c r="Q76" i="1"/>
  <c r="B105" i="1"/>
  <c r="B101" i="1"/>
  <c r="B97" i="1"/>
  <c r="B93" i="1"/>
  <c r="B89" i="1"/>
  <c r="B85" i="1"/>
  <c r="B81" i="1"/>
  <c r="B77" i="1"/>
  <c r="A142" i="1"/>
  <c r="O85" i="1"/>
  <c r="K81" i="1"/>
  <c r="O77" i="1"/>
  <c r="A108" i="1"/>
  <c r="A116" i="1"/>
  <c r="A124" i="1"/>
  <c r="A132" i="1"/>
  <c r="L107" i="1"/>
  <c r="B108" i="1"/>
  <c r="P108" i="1"/>
  <c r="L109" i="1"/>
  <c r="B110" i="1"/>
  <c r="P110" i="1"/>
  <c r="L111" i="1"/>
  <c r="B112" i="1"/>
  <c r="P112" i="1"/>
  <c r="L113" i="1"/>
  <c r="B114" i="1"/>
  <c r="P114" i="1"/>
  <c r="L115" i="1"/>
  <c r="B116" i="1"/>
  <c r="P116" i="1"/>
  <c r="L117" i="1"/>
  <c r="B118" i="1"/>
  <c r="P118" i="1"/>
  <c r="L119" i="1"/>
  <c r="B120" i="1"/>
  <c r="P120" i="1"/>
  <c r="L121" i="1"/>
  <c r="B122" i="1"/>
  <c r="P122" i="1"/>
  <c r="L123" i="1"/>
  <c r="B124" i="1"/>
  <c r="P124" i="1"/>
  <c r="L125" i="1"/>
  <c r="B126" i="1"/>
  <c r="P126" i="1"/>
  <c r="L127" i="1"/>
  <c r="B128" i="1"/>
  <c r="P128" i="1"/>
  <c r="L129" i="1"/>
  <c r="B130" i="1"/>
  <c r="P130" i="1"/>
  <c r="L131" i="1"/>
  <c r="B132" i="1"/>
  <c r="P132" i="1"/>
  <c r="L133" i="1"/>
  <c r="B134" i="1"/>
  <c r="P134" i="1"/>
  <c r="L135" i="1"/>
  <c r="B136" i="1"/>
  <c r="P136" i="1"/>
  <c r="L137" i="1"/>
  <c r="B138" i="1"/>
  <c r="P138" i="1"/>
  <c r="L139" i="1"/>
  <c r="B140" i="1"/>
  <c r="P140" i="1"/>
  <c r="L141" i="1"/>
  <c r="B142" i="1"/>
  <c r="P142" i="1"/>
  <c r="L143" i="1"/>
  <c r="B144" i="1"/>
  <c r="P144" i="1"/>
  <c r="L145" i="1"/>
  <c r="B146" i="1"/>
  <c r="P146" i="1"/>
  <c r="L147" i="1"/>
  <c r="M107" i="1"/>
  <c r="Q108" i="1"/>
  <c r="M109" i="1"/>
  <c r="Q110" i="1"/>
  <c r="M111" i="1"/>
  <c r="Q112" i="1"/>
  <c r="M113" i="1"/>
  <c r="Q114" i="1"/>
  <c r="M115" i="1"/>
  <c r="Q116" i="1"/>
  <c r="M117" i="1"/>
  <c r="Q118" i="1"/>
  <c r="M119" i="1"/>
  <c r="Q120" i="1"/>
  <c r="M121" i="1"/>
  <c r="Q122" i="1"/>
  <c r="M123" i="1"/>
  <c r="Q124" i="1"/>
  <c r="M125" i="1"/>
  <c r="Q126" i="1"/>
  <c r="M127" i="1"/>
  <c r="Q128" i="1"/>
  <c r="M129" i="1"/>
  <c r="Q130" i="1"/>
  <c r="M131" i="1"/>
  <c r="Q132" i="1"/>
  <c r="M133" i="1"/>
  <c r="Q134" i="1"/>
  <c r="M135" i="1"/>
  <c r="Q136" i="1"/>
  <c r="M137" i="1"/>
  <c r="Q138" i="1"/>
  <c r="M139" i="1"/>
  <c r="Q140" i="1"/>
  <c r="M141" i="1"/>
  <c r="Q142" i="1"/>
  <c r="M143" i="1"/>
  <c r="Q144" i="1"/>
  <c r="M145" i="1"/>
  <c r="Q146" i="1"/>
  <c r="M147" i="1"/>
  <c r="N107" i="1"/>
  <c r="J108" i="1"/>
  <c r="R108" i="1"/>
  <c r="N109" i="1"/>
  <c r="J110" i="1"/>
  <c r="R110" i="1"/>
  <c r="N111" i="1"/>
  <c r="J112" i="1"/>
  <c r="R112" i="1"/>
  <c r="N113" i="1"/>
  <c r="J114" i="1"/>
  <c r="R114" i="1"/>
  <c r="N115" i="1"/>
  <c r="J116" i="1"/>
  <c r="R116" i="1"/>
  <c r="N117" i="1"/>
  <c r="J118" i="1"/>
  <c r="R118" i="1"/>
  <c r="N119" i="1"/>
  <c r="J120" i="1"/>
  <c r="R120" i="1"/>
  <c r="N121" i="1"/>
  <c r="J122" i="1"/>
  <c r="R122" i="1"/>
  <c r="N123" i="1"/>
  <c r="J124" i="1"/>
  <c r="R124" i="1"/>
  <c r="N125" i="1"/>
  <c r="J126" i="1"/>
  <c r="R126" i="1"/>
  <c r="N127" i="1"/>
  <c r="J128" i="1"/>
  <c r="R128" i="1"/>
  <c r="N129" i="1"/>
  <c r="J130" i="1"/>
  <c r="R130" i="1"/>
  <c r="N131" i="1"/>
  <c r="J132" i="1"/>
  <c r="R132" i="1"/>
  <c r="N133" i="1"/>
  <c r="J134" i="1"/>
  <c r="R134" i="1"/>
  <c r="N135" i="1"/>
  <c r="J136" i="1"/>
  <c r="R136" i="1"/>
  <c r="N137" i="1"/>
  <c r="J138" i="1"/>
  <c r="R138" i="1"/>
  <c r="N139" i="1"/>
  <c r="J140" i="1"/>
  <c r="R140" i="1"/>
  <c r="N141" i="1"/>
  <c r="J142" i="1"/>
  <c r="R142" i="1"/>
  <c r="N143" i="1"/>
  <c r="J144" i="1"/>
  <c r="R144" i="1"/>
  <c r="N145" i="1"/>
  <c r="J146" i="1"/>
  <c r="R146" i="1"/>
  <c r="N147" i="1"/>
  <c r="A107" i="1"/>
  <c r="O107" i="1"/>
  <c r="K108" i="1"/>
  <c r="A109" i="1"/>
  <c r="O109" i="1"/>
  <c r="K110" i="1"/>
  <c r="A111" i="1"/>
  <c r="O111" i="1"/>
  <c r="K112" i="1"/>
  <c r="A113" i="1"/>
  <c r="O113" i="1"/>
  <c r="K114" i="1"/>
  <c r="A115" i="1"/>
  <c r="O115" i="1"/>
  <c r="K116" i="1"/>
  <c r="A117" i="1"/>
  <c r="O117" i="1"/>
  <c r="K118" i="1"/>
  <c r="A119" i="1"/>
  <c r="O119" i="1"/>
  <c r="K120" i="1"/>
  <c r="A121" i="1"/>
  <c r="O121" i="1"/>
  <c r="K122" i="1"/>
  <c r="A123" i="1"/>
  <c r="O123" i="1"/>
  <c r="K124" i="1"/>
  <c r="A125" i="1"/>
  <c r="O125" i="1"/>
  <c r="K126" i="1"/>
  <c r="A127" i="1"/>
  <c r="O127" i="1"/>
  <c r="K128" i="1"/>
  <c r="A129" i="1"/>
  <c r="O129" i="1"/>
  <c r="K130" i="1"/>
  <c r="A131" i="1"/>
  <c r="O131" i="1"/>
  <c r="K132" i="1"/>
  <c r="A133" i="1"/>
  <c r="O133" i="1"/>
  <c r="K134" i="1"/>
  <c r="A135" i="1"/>
  <c r="O135" i="1"/>
  <c r="K136" i="1"/>
  <c r="A137" i="1"/>
  <c r="O137" i="1"/>
  <c r="K138" i="1"/>
  <c r="A139" i="1"/>
  <c r="O139" i="1"/>
  <c r="K140" i="1"/>
  <c r="A141" i="1"/>
  <c r="O141" i="1"/>
  <c r="K142" i="1"/>
  <c r="A143" i="1"/>
  <c r="O143" i="1"/>
  <c r="K144" i="1"/>
  <c r="A145" i="1"/>
  <c r="O145" i="1"/>
  <c r="K146" i="1"/>
  <c r="A147" i="1"/>
  <c r="O147" i="1"/>
  <c r="B107" i="1"/>
  <c r="P107" i="1"/>
  <c r="L108" i="1"/>
  <c r="B109" i="1"/>
  <c r="P109" i="1"/>
  <c r="L110" i="1"/>
  <c r="B111" i="1"/>
  <c r="P111" i="1"/>
  <c r="L112" i="1"/>
  <c r="B113" i="1"/>
  <c r="P113" i="1"/>
  <c r="L114" i="1"/>
  <c r="B115" i="1"/>
  <c r="P115" i="1"/>
  <c r="L116" i="1"/>
  <c r="B117" i="1"/>
  <c r="P117" i="1"/>
  <c r="L118" i="1"/>
  <c r="B119" i="1"/>
  <c r="P119" i="1"/>
  <c r="L120" i="1"/>
  <c r="B121" i="1"/>
  <c r="P121" i="1"/>
  <c r="L122" i="1"/>
  <c r="B123" i="1"/>
  <c r="P123" i="1"/>
  <c r="L124" i="1"/>
  <c r="B125" i="1"/>
  <c r="P125" i="1"/>
  <c r="L126" i="1"/>
  <c r="B127" i="1"/>
  <c r="P127" i="1"/>
  <c r="L128" i="1"/>
  <c r="B129" i="1"/>
  <c r="P129" i="1"/>
  <c r="L130" i="1"/>
  <c r="B131" i="1"/>
  <c r="P131" i="1"/>
  <c r="L132" i="1"/>
  <c r="B133" i="1"/>
  <c r="P133" i="1"/>
  <c r="L134" i="1"/>
  <c r="B135" i="1"/>
  <c r="P135" i="1"/>
  <c r="L136" i="1"/>
  <c r="B137" i="1"/>
  <c r="P137" i="1"/>
  <c r="L138" i="1"/>
  <c r="B139" i="1"/>
  <c r="P139" i="1"/>
  <c r="L140" i="1"/>
  <c r="B141" i="1"/>
  <c r="P141" i="1"/>
  <c r="L142" i="1"/>
  <c r="B143" i="1"/>
  <c r="P143" i="1"/>
  <c r="L144" i="1"/>
  <c r="B145" i="1"/>
  <c r="P145" i="1"/>
  <c r="L146" i="1"/>
  <c r="B147" i="1"/>
  <c r="P147" i="1"/>
  <c r="Q107" i="1"/>
  <c r="Q111" i="1"/>
  <c r="Q115" i="1"/>
  <c r="Q121" i="1"/>
  <c r="Q125" i="1"/>
  <c r="Q127" i="1"/>
  <c r="Q133" i="1"/>
  <c r="Q135" i="1"/>
  <c r="Q137" i="1"/>
  <c r="Q141" i="1"/>
  <c r="Q143" i="1"/>
  <c r="Q145" i="1"/>
  <c r="Q147" i="1"/>
  <c r="Q109" i="1"/>
  <c r="Q113" i="1"/>
  <c r="Q117" i="1"/>
  <c r="Q119" i="1"/>
  <c r="Q123" i="1"/>
  <c r="Q129" i="1"/>
  <c r="Q131" i="1"/>
  <c r="J107" i="1"/>
  <c r="J109" i="1"/>
  <c r="J111" i="1"/>
  <c r="J113" i="1"/>
  <c r="J115" i="1"/>
  <c r="J117" i="1"/>
  <c r="J119" i="1"/>
  <c r="J121" i="1"/>
  <c r="J123" i="1"/>
  <c r="J125" i="1"/>
  <c r="J127" i="1"/>
  <c r="J129" i="1"/>
  <c r="J131" i="1"/>
  <c r="J133" i="1"/>
  <c r="J135" i="1"/>
  <c r="J137" i="1"/>
  <c r="J139" i="1"/>
  <c r="J141" i="1"/>
  <c r="J143" i="1"/>
  <c r="J145" i="1"/>
  <c r="J147" i="1"/>
  <c r="R182" i="1"/>
  <c r="O182" i="1"/>
  <c r="N182" i="1"/>
  <c r="Q183" i="1"/>
  <c r="R177" i="1"/>
  <c r="R185" i="1"/>
  <c r="P177" i="1"/>
  <c r="A185" i="1"/>
  <c r="Q185" i="1"/>
  <c r="K177" i="1"/>
  <c r="J185" i="1"/>
  <c r="N185" i="1"/>
  <c r="N183" i="1"/>
  <c r="O177" i="1"/>
  <c r="M185" i="1"/>
  <c r="J183" i="1"/>
  <c r="N177" i="1"/>
  <c r="L185" i="1"/>
  <c r="O178" i="1"/>
  <c r="M177" i="1"/>
  <c r="B185" i="1"/>
  <c r="K185" i="1"/>
  <c r="N178" i="1"/>
  <c r="L177" i="1"/>
  <c r="A177" i="1"/>
  <c r="R183" i="1"/>
  <c r="R179" i="1"/>
  <c r="J179" i="1"/>
  <c r="B183" i="1"/>
  <c r="B179" i="1"/>
  <c r="Q179" i="1"/>
  <c r="A183" i="1"/>
  <c r="A179" i="1"/>
  <c r="L183" i="1"/>
  <c r="M182" i="1"/>
  <c r="P179" i="1"/>
  <c r="Q178" i="1"/>
  <c r="K176" i="1"/>
  <c r="M183" i="1"/>
  <c r="R178" i="1"/>
  <c r="J178" i="1"/>
  <c r="B182" i="1"/>
  <c r="B178" i="1"/>
  <c r="K183" i="1"/>
  <c r="L182" i="1"/>
  <c r="O179" i="1"/>
  <c r="P178" i="1"/>
  <c r="R176" i="1"/>
  <c r="J176" i="1"/>
  <c r="M179" i="1"/>
  <c r="P183" i="1"/>
  <c r="Q182" i="1"/>
  <c r="L179" i="1"/>
  <c r="M178" i="1"/>
  <c r="R175" i="1"/>
  <c r="B175" i="1"/>
  <c r="O175" i="1"/>
  <c r="A175" i="1"/>
  <c r="N175" i="1"/>
  <c r="M175" i="1"/>
  <c r="J175" i="1"/>
  <c r="Q175" i="1"/>
  <c r="P175" i="1"/>
  <c r="L175" i="1"/>
  <c r="C692" i="15" l="1"/>
  <c r="C691" i="15"/>
  <c r="C690" i="15"/>
  <c r="C689" i="15"/>
  <c r="C688" i="15"/>
  <c r="C686" i="15"/>
  <c r="C685" i="15"/>
  <c r="A2" i="1"/>
  <c r="B2" i="1"/>
  <c r="J2" i="1"/>
  <c r="K2" i="1"/>
  <c r="L2" i="1"/>
  <c r="M2" i="1"/>
  <c r="N2" i="1"/>
  <c r="O2" i="1"/>
  <c r="P2" i="1"/>
  <c r="Q2" i="1"/>
  <c r="R2" i="1"/>
  <c r="J1215" i="1"/>
  <c r="K1215" i="1"/>
  <c r="L1215" i="1"/>
  <c r="M1215" i="1"/>
  <c r="N1215" i="1"/>
  <c r="O1215" i="1"/>
  <c r="P1215" i="1"/>
  <c r="Q1215" i="1"/>
  <c r="R1215" i="1"/>
  <c r="A1215" i="1"/>
  <c r="B1215" i="1"/>
  <c r="A737" i="1" l="1"/>
  <c r="B737" i="1"/>
  <c r="J737" i="1"/>
  <c r="K737" i="1"/>
  <c r="L737" i="1"/>
  <c r="M737" i="1"/>
  <c r="N737" i="1"/>
  <c r="O737" i="1"/>
  <c r="P737" i="1"/>
  <c r="Q737" i="1"/>
  <c r="R737" i="1"/>
  <c r="C1253" i="1"/>
  <c r="Q1253" i="1" s="1"/>
  <c r="C1254" i="1"/>
  <c r="P1254" i="1" s="1"/>
  <c r="C1255" i="1"/>
  <c r="O1255" i="1" s="1"/>
  <c r="C1256" i="1"/>
  <c r="N1256" i="1" s="1"/>
  <c r="C1257" i="1"/>
  <c r="M1257" i="1" s="1"/>
  <c r="C1258" i="1"/>
  <c r="L1258" i="1" s="1"/>
  <c r="C1259" i="1"/>
  <c r="R1259" i="1" s="1"/>
  <c r="C1260" i="1"/>
  <c r="P1260" i="1" s="1"/>
  <c r="C1261" i="1"/>
  <c r="Q1261" i="1" s="1"/>
  <c r="C1262" i="1"/>
  <c r="P1262" i="1" s="1"/>
  <c r="C1263" i="1"/>
  <c r="O1263" i="1" s="1"/>
  <c r="C1264" i="1"/>
  <c r="N1264" i="1" s="1"/>
  <c r="C1265" i="1"/>
  <c r="M1265" i="1" s="1"/>
  <c r="C1266" i="1"/>
  <c r="L1266" i="1" s="1"/>
  <c r="C1267" i="1"/>
  <c r="J1267" i="1" s="1"/>
  <c r="C1268" i="1"/>
  <c r="P1268" i="1" s="1"/>
  <c r="C1269" i="1"/>
  <c r="Q1269" i="1" s="1"/>
  <c r="C1270" i="1"/>
  <c r="P1270" i="1" s="1"/>
  <c r="C1271" i="1"/>
  <c r="O1271" i="1" s="1"/>
  <c r="C1272" i="1"/>
  <c r="N1272" i="1" s="1"/>
  <c r="C1273" i="1"/>
  <c r="M1273" i="1" s="1"/>
  <c r="C1274" i="1"/>
  <c r="L1274" i="1" s="1"/>
  <c r="C1275" i="1"/>
  <c r="J1275" i="1" s="1"/>
  <c r="C1252" i="1"/>
  <c r="B20" i="18"/>
  <c r="F102" i="8" s="1"/>
  <c r="B19" i="18"/>
  <c r="F101" i="8" s="1"/>
  <c r="B18" i="18"/>
  <c r="F100" i="8" s="1"/>
  <c r="J1276" i="1"/>
  <c r="K1276" i="1"/>
  <c r="L1276" i="1"/>
  <c r="M1276" i="1"/>
  <c r="N1276" i="1"/>
  <c r="O1276" i="1"/>
  <c r="P1276" i="1"/>
  <c r="Q1276" i="1"/>
  <c r="R1276" i="1"/>
  <c r="A1276" i="1"/>
  <c r="B1276" i="1"/>
  <c r="B1251" i="1"/>
  <c r="A733" i="1"/>
  <c r="B733" i="1"/>
  <c r="A734" i="1"/>
  <c r="B734" i="1"/>
  <c r="A735" i="1"/>
  <c r="B735" i="1"/>
  <c r="A736" i="1"/>
  <c r="B736" i="1"/>
  <c r="A938" i="1"/>
  <c r="B938" i="1"/>
  <c r="A939" i="1"/>
  <c r="B939" i="1"/>
  <c r="C940" i="1"/>
  <c r="P940" i="1" s="1"/>
  <c r="C941" i="1"/>
  <c r="B941" i="1" s="1"/>
  <c r="C942" i="1"/>
  <c r="A942" i="1" s="1"/>
  <c r="C943" i="1"/>
  <c r="A943" i="1" s="1"/>
  <c r="C944" i="1"/>
  <c r="M944" i="1" s="1"/>
  <c r="C945" i="1"/>
  <c r="B945" i="1" s="1"/>
  <c r="C946" i="1"/>
  <c r="N946" i="1" s="1"/>
  <c r="C947" i="1"/>
  <c r="Q947" i="1" s="1"/>
  <c r="C948" i="1"/>
  <c r="Q948" i="1" s="1"/>
  <c r="C949" i="1"/>
  <c r="B949" i="1" s="1"/>
  <c r="C950" i="1"/>
  <c r="A950" i="1" s="1"/>
  <c r="C951" i="1"/>
  <c r="A951" i="1" s="1"/>
  <c r="C952" i="1"/>
  <c r="P952" i="1" s="1"/>
  <c r="C953" i="1"/>
  <c r="B953" i="1" s="1"/>
  <c r="C954" i="1"/>
  <c r="C955" i="1"/>
  <c r="A955" i="1" s="1"/>
  <c r="C956" i="1"/>
  <c r="R956" i="1" s="1"/>
  <c r="C957" i="1"/>
  <c r="B957" i="1" s="1"/>
  <c r="C958" i="1"/>
  <c r="A958" i="1" s="1"/>
  <c r="C959" i="1"/>
  <c r="A959" i="1" s="1"/>
  <c r="C960" i="1"/>
  <c r="K960" i="1" s="1"/>
  <c r="C961" i="1"/>
  <c r="B961" i="1" s="1"/>
  <c r="C962" i="1"/>
  <c r="P962" i="1" s="1"/>
  <c r="C963" i="1"/>
  <c r="A963" i="1" s="1"/>
  <c r="C964" i="1"/>
  <c r="K964" i="1" s="1"/>
  <c r="C965" i="1"/>
  <c r="B965" i="1" s="1"/>
  <c r="C966" i="1"/>
  <c r="A966" i="1" s="1"/>
  <c r="C967" i="1"/>
  <c r="A967" i="1" s="1"/>
  <c r="C968" i="1"/>
  <c r="P968" i="1" s="1"/>
  <c r="C969" i="1"/>
  <c r="B969" i="1" s="1"/>
  <c r="C970" i="1"/>
  <c r="K970" i="1" s="1"/>
  <c r="C971" i="1"/>
  <c r="A971" i="1" s="1"/>
  <c r="C972" i="1"/>
  <c r="L972" i="1" s="1"/>
  <c r="C973" i="1"/>
  <c r="B973" i="1" s="1"/>
  <c r="C974" i="1"/>
  <c r="A974" i="1" s="1"/>
  <c r="C975" i="1"/>
  <c r="A975" i="1" s="1"/>
  <c r="C976" i="1"/>
  <c r="R976" i="1" s="1"/>
  <c r="C977" i="1"/>
  <c r="B977" i="1" s="1"/>
  <c r="C978" i="1"/>
  <c r="R978" i="1" s="1"/>
  <c r="C979" i="1"/>
  <c r="A979" i="1" s="1"/>
  <c r="C980" i="1"/>
  <c r="M980" i="1" s="1"/>
  <c r="C981" i="1"/>
  <c r="B981" i="1" s="1"/>
  <c r="C982" i="1"/>
  <c r="A982" i="1" s="1"/>
  <c r="C983" i="1"/>
  <c r="A983" i="1" s="1"/>
  <c r="C984" i="1"/>
  <c r="L984" i="1" s="1"/>
  <c r="C985" i="1"/>
  <c r="B985" i="1" s="1"/>
  <c r="C986" i="1"/>
  <c r="C987" i="1"/>
  <c r="A987" i="1" s="1"/>
  <c r="C988" i="1"/>
  <c r="P988" i="1" s="1"/>
  <c r="C989" i="1"/>
  <c r="B989" i="1" s="1"/>
  <c r="C990" i="1"/>
  <c r="A990" i="1" s="1"/>
  <c r="C991" i="1"/>
  <c r="A991" i="1" s="1"/>
  <c r="C992" i="1"/>
  <c r="N992" i="1" s="1"/>
  <c r="C993" i="1"/>
  <c r="B993" i="1" s="1"/>
  <c r="C994" i="1"/>
  <c r="C995" i="1"/>
  <c r="A995" i="1" s="1"/>
  <c r="C996" i="1"/>
  <c r="P996" i="1" s="1"/>
  <c r="C997" i="1"/>
  <c r="B997" i="1" s="1"/>
  <c r="C998" i="1"/>
  <c r="A998" i="1" s="1"/>
  <c r="C999" i="1"/>
  <c r="A999" i="1" s="1"/>
  <c r="C1000" i="1"/>
  <c r="Q1000" i="1" s="1"/>
  <c r="C1001" i="1"/>
  <c r="O1001" i="1" s="1"/>
  <c r="C1002" i="1"/>
  <c r="A1002" i="1" s="1"/>
  <c r="C1003" i="1"/>
  <c r="A1003" i="1" s="1"/>
  <c r="C1004" i="1"/>
  <c r="Q1004" i="1" s="1"/>
  <c r="C1005" i="1"/>
  <c r="A1005" i="1" s="1"/>
  <c r="C1006" i="1"/>
  <c r="A1006" i="1" s="1"/>
  <c r="C1007" i="1"/>
  <c r="A1007" i="1" s="1"/>
  <c r="C1008" i="1"/>
  <c r="K1008" i="1" s="1"/>
  <c r="C1009" i="1"/>
  <c r="B1009" i="1" s="1"/>
  <c r="C1010" i="1"/>
  <c r="A1010" i="1" s="1"/>
  <c r="C1011" i="1"/>
  <c r="A1011" i="1" s="1"/>
  <c r="C1012" i="1"/>
  <c r="J1012" i="1" s="1"/>
  <c r="C1013" i="1"/>
  <c r="A1013" i="1" s="1"/>
  <c r="C1014" i="1"/>
  <c r="A1014" i="1" s="1"/>
  <c r="C1015" i="1"/>
  <c r="A1015" i="1" s="1"/>
  <c r="C1016" i="1"/>
  <c r="Q1016" i="1" s="1"/>
  <c r="C1017" i="1"/>
  <c r="B1017" i="1" s="1"/>
  <c r="C1018" i="1"/>
  <c r="A1018" i="1" s="1"/>
  <c r="C1019" i="1"/>
  <c r="A1019" i="1" s="1"/>
  <c r="C1020" i="1"/>
  <c r="J1020" i="1" s="1"/>
  <c r="C1021" i="1"/>
  <c r="A1021" i="1" s="1"/>
  <c r="C1022" i="1"/>
  <c r="A1022" i="1" s="1"/>
  <c r="C1023" i="1"/>
  <c r="A1023" i="1" s="1"/>
  <c r="C1024" i="1"/>
  <c r="N1024" i="1" s="1"/>
  <c r="C1025" i="1"/>
  <c r="B1025" i="1" s="1"/>
  <c r="C1026" i="1"/>
  <c r="B1026" i="1" s="1"/>
  <c r="C1027" i="1"/>
  <c r="A1027" i="1" s="1"/>
  <c r="C1028" i="1"/>
  <c r="R1028" i="1" s="1"/>
  <c r="C1029" i="1"/>
  <c r="A1029" i="1" s="1"/>
  <c r="C1030" i="1"/>
  <c r="A1030" i="1" s="1"/>
  <c r="C1031" i="1"/>
  <c r="A1031" i="1" s="1"/>
  <c r="C1032" i="1"/>
  <c r="P1032" i="1" s="1"/>
  <c r="C1033" i="1"/>
  <c r="B1033" i="1" s="1"/>
  <c r="C1034" i="1"/>
  <c r="A1034" i="1" s="1"/>
  <c r="C1035" i="1"/>
  <c r="A1035" i="1" s="1"/>
  <c r="C1036" i="1"/>
  <c r="R1036" i="1" s="1"/>
  <c r="C1037" i="1"/>
  <c r="A1037" i="1" s="1"/>
  <c r="C1038" i="1"/>
  <c r="A1038" i="1" s="1"/>
  <c r="C1039" i="1"/>
  <c r="A1039" i="1" s="1"/>
  <c r="C1040" i="1"/>
  <c r="R1040" i="1" s="1"/>
  <c r="C1041" i="1"/>
  <c r="B1041" i="1" s="1"/>
  <c r="C1042" i="1"/>
  <c r="B1042" i="1" s="1"/>
  <c r="C1043" i="1"/>
  <c r="A1043" i="1" s="1"/>
  <c r="C1044" i="1"/>
  <c r="L1044" i="1" s="1"/>
  <c r="C1045" i="1"/>
  <c r="A1045" i="1" s="1"/>
  <c r="C1046" i="1"/>
  <c r="A1046" i="1" s="1"/>
  <c r="C1047" i="1"/>
  <c r="A1047" i="1" s="1"/>
  <c r="C1048" i="1"/>
  <c r="L1048" i="1" s="1"/>
  <c r="C1049" i="1"/>
  <c r="B1049" i="1" s="1"/>
  <c r="C1050" i="1"/>
  <c r="B1050" i="1" s="1"/>
  <c r="C1051" i="1"/>
  <c r="A1051" i="1" s="1"/>
  <c r="I1450" i="1"/>
  <c r="I1451" i="1"/>
  <c r="I1452" i="1"/>
  <c r="I1453" i="1"/>
  <c r="I1455" i="1"/>
  <c r="I1456" i="1"/>
  <c r="I1457" i="1"/>
  <c r="I1458" i="1"/>
  <c r="I1460" i="1"/>
  <c r="I1461" i="1"/>
  <c r="I1462" i="1"/>
  <c r="I1463" i="1"/>
  <c r="I1465" i="1"/>
  <c r="I1466" i="1"/>
  <c r="I1467" i="1"/>
  <c r="I1468" i="1"/>
  <c r="I1470" i="1"/>
  <c r="I1471" i="1"/>
  <c r="I1472" i="1"/>
  <c r="I1473" i="1"/>
  <c r="I1475" i="1"/>
  <c r="I1476" i="1"/>
  <c r="I1477" i="1"/>
  <c r="I1478" i="1"/>
  <c r="I1480" i="1"/>
  <c r="I1481" i="1"/>
  <c r="I1482" i="1"/>
  <c r="I1483" i="1"/>
  <c r="I1485" i="1"/>
  <c r="I1486" i="1"/>
  <c r="I1487" i="1"/>
  <c r="I1488" i="1"/>
  <c r="I1490" i="1"/>
  <c r="I1491" i="1"/>
  <c r="I1492" i="1"/>
  <c r="I1493" i="1"/>
  <c r="A1495" i="1"/>
  <c r="B1495" i="1"/>
  <c r="J1495" i="1"/>
  <c r="K1495" i="1"/>
  <c r="L1495" i="1"/>
  <c r="M1495" i="1"/>
  <c r="N1495" i="1"/>
  <c r="O1495" i="1"/>
  <c r="P1495" i="1"/>
  <c r="Q1495" i="1"/>
  <c r="R1495" i="1"/>
  <c r="I687" i="15"/>
  <c r="B629" i="15"/>
  <c r="B597" i="15"/>
  <c r="B510" i="15"/>
  <c r="B464" i="15"/>
  <c r="B59" i="15"/>
  <c r="B61" i="15"/>
  <c r="B666" i="15" s="1"/>
  <c r="B687" i="15" s="1"/>
  <c r="J1200" i="1"/>
  <c r="K1200" i="1"/>
  <c r="L1200" i="1"/>
  <c r="M1200" i="1"/>
  <c r="N1200" i="1"/>
  <c r="O1200" i="1"/>
  <c r="P1200" i="1"/>
  <c r="Q1200" i="1"/>
  <c r="R1200" i="1"/>
  <c r="A1200" i="1"/>
  <c r="B1200" i="1"/>
  <c r="A62" i="1"/>
  <c r="B62" i="1"/>
  <c r="A63" i="1"/>
  <c r="B63" i="1"/>
  <c r="A64" i="1"/>
  <c r="B64" i="1"/>
  <c r="A148" i="1"/>
  <c r="B148" i="1"/>
  <c r="A149" i="1"/>
  <c r="B149" i="1"/>
  <c r="A161" i="1"/>
  <c r="B161" i="1"/>
  <c r="A162" i="1"/>
  <c r="B162" i="1"/>
  <c r="A187" i="1"/>
  <c r="B187" i="1"/>
  <c r="A202" i="1"/>
  <c r="B202" i="1"/>
  <c r="A220" i="1"/>
  <c r="B220" i="1"/>
  <c r="A221" i="1"/>
  <c r="B221" i="1"/>
  <c r="A222" i="1"/>
  <c r="A225" i="1"/>
  <c r="B225" i="1"/>
  <c r="A226" i="1"/>
  <c r="B226" i="1"/>
  <c r="A229" i="1"/>
  <c r="B229" i="1"/>
  <c r="A235" i="1"/>
  <c r="B235" i="1"/>
  <c r="A258" i="1"/>
  <c r="B258" i="1"/>
  <c r="A260" i="1"/>
  <c r="B260" i="1"/>
  <c r="A261" i="1"/>
  <c r="B261" i="1"/>
  <c r="A284" i="1"/>
  <c r="B284" i="1"/>
  <c r="A285" i="1"/>
  <c r="B285" i="1"/>
  <c r="A286" i="1"/>
  <c r="B286" i="1"/>
  <c r="A309" i="1"/>
  <c r="B309" i="1"/>
  <c r="A310" i="1"/>
  <c r="B310" i="1"/>
  <c r="A311" i="1"/>
  <c r="B311" i="1"/>
  <c r="A334" i="1"/>
  <c r="B334" i="1"/>
  <c r="A357" i="1"/>
  <c r="B357" i="1"/>
  <c r="A358" i="1"/>
  <c r="B358" i="1"/>
  <c r="A385" i="1"/>
  <c r="B385" i="1"/>
  <c r="A386" i="1"/>
  <c r="B386" i="1"/>
  <c r="A455" i="1"/>
  <c r="B455" i="1"/>
  <c r="A480" i="1"/>
  <c r="B480" i="1"/>
  <c r="A530" i="1"/>
  <c r="B530" i="1"/>
  <c r="A531" i="1"/>
  <c r="B531" i="1"/>
  <c r="A532" i="1"/>
  <c r="B532" i="1"/>
  <c r="A533" i="1"/>
  <c r="B533" i="1"/>
  <c r="A1189" i="1"/>
  <c r="B1189" i="1"/>
  <c r="A1192" i="1"/>
  <c r="B1192" i="1"/>
  <c r="A1196" i="1"/>
  <c r="B1196" i="1"/>
  <c r="A1201" i="1"/>
  <c r="B1201" i="1"/>
  <c r="A1210" i="1"/>
  <c r="B1210" i="1"/>
  <c r="A1211" i="1"/>
  <c r="B1211" i="1"/>
  <c r="A1212" i="1"/>
  <c r="B1212" i="1"/>
  <c r="A1213" i="1"/>
  <c r="B1213" i="1"/>
  <c r="A1214" i="1"/>
  <c r="B1214" i="1"/>
  <c r="A1216" i="1"/>
  <c r="B1216" i="1"/>
  <c r="A1217" i="1"/>
  <c r="B1217" i="1"/>
  <c r="A1218" i="1"/>
  <c r="B1218" i="1"/>
  <c r="A1219" i="1"/>
  <c r="B1219" i="1"/>
  <c r="A1220" i="1"/>
  <c r="B1220" i="1"/>
  <c r="A1221" i="1"/>
  <c r="B1221" i="1"/>
  <c r="A1222" i="1"/>
  <c r="B1222" i="1"/>
  <c r="A1223" i="1"/>
  <c r="B1223" i="1"/>
  <c r="A1229" i="1"/>
  <c r="B1229" i="1"/>
  <c r="A1250" i="1"/>
  <c r="B1250" i="1"/>
  <c r="A1251" i="1"/>
  <c r="A1277" i="1"/>
  <c r="B1277" i="1"/>
  <c r="A1280" i="1"/>
  <c r="B1280" i="1"/>
  <c r="A1292" i="1"/>
  <c r="B1292" i="1"/>
  <c r="A1307" i="1"/>
  <c r="B1307" i="1"/>
  <c r="A1324" i="1"/>
  <c r="B1324" i="1"/>
  <c r="A1386" i="1"/>
  <c r="B1386" i="1"/>
  <c r="A1387" i="1"/>
  <c r="B1387" i="1"/>
  <c r="A1494" i="1"/>
  <c r="B1494" i="1"/>
  <c r="A1449" i="1"/>
  <c r="B1449" i="1"/>
  <c r="A1454" i="1"/>
  <c r="B1454" i="1"/>
  <c r="A1459" i="1"/>
  <c r="B1459" i="1"/>
  <c r="A1464" i="1"/>
  <c r="B1464" i="1"/>
  <c r="A1469" i="1"/>
  <c r="B1469" i="1"/>
  <c r="A1474" i="1"/>
  <c r="B1474" i="1"/>
  <c r="A1479" i="1"/>
  <c r="B1479" i="1"/>
  <c r="A1484" i="1"/>
  <c r="B1484" i="1"/>
  <c r="A1489" i="1"/>
  <c r="B1489" i="1"/>
  <c r="J62" i="1"/>
  <c r="K62" i="1"/>
  <c r="L62" i="1"/>
  <c r="M62" i="1"/>
  <c r="N62" i="1"/>
  <c r="O62" i="1"/>
  <c r="P62" i="1"/>
  <c r="Q62" i="1"/>
  <c r="R62" i="1"/>
  <c r="J63" i="1"/>
  <c r="K63" i="1"/>
  <c r="L63" i="1"/>
  <c r="M63" i="1"/>
  <c r="N63" i="1"/>
  <c r="O63" i="1"/>
  <c r="P63" i="1"/>
  <c r="Q63" i="1"/>
  <c r="R63" i="1"/>
  <c r="J64" i="1"/>
  <c r="K64" i="1"/>
  <c r="L64" i="1"/>
  <c r="M64" i="1"/>
  <c r="N64" i="1"/>
  <c r="O64" i="1"/>
  <c r="P64" i="1"/>
  <c r="Q64" i="1"/>
  <c r="R64" i="1"/>
  <c r="J148" i="1"/>
  <c r="K148" i="1"/>
  <c r="L148" i="1"/>
  <c r="M148" i="1"/>
  <c r="N148" i="1"/>
  <c r="O148" i="1"/>
  <c r="P148" i="1"/>
  <c r="Q148" i="1"/>
  <c r="R148" i="1"/>
  <c r="J149" i="1"/>
  <c r="K149" i="1"/>
  <c r="L149" i="1"/>
  <c r="N149" i="1"/>
  <c r="O149" i="1"/>
  <c r="P149" i="1"/>
  <c r="Q149" i="1"/>
  <c r="R149" i="1"/>
  <c r="J161" i="1"/>
  <c r="K161" i="1"/>
  <c r="L161" i="1"/>
  <c r="M161" i="1"/>
  <c r="N161" i="1"/>
  <c r="O161" i="1"/>
  <c r="P161" i="1"/>
  <c r="Q161" i="1"/>
  <c r="R161" i="1"/>
  <c r="J162" i="1"/>
  <c r="K162" i="1"/>
  <c r="L162" i="1"/>
  <c r="N162" i="1"/>
  <c r="O162" i="1"/>
  <c r="P162" i="1"/>
  <c r="Q162" i="1"/>
  <c r="R162" i="1"/>
  <c r="J187" i="1"/>
  <c r="K187" i="1"/>
  <c r="L187" i="1"/>
  <c r="M187" i="1"/>
  <c r="N187" i="1"/>
  <c r="O187" i="1"/>
  <c r="P187" i="1"/>
  <c r="Q187" i="1"/>
  <c r="R187" i="1"/>
  <c r="J202" i="1"/>
  <c r="K202" i="1"/>
  <c r="L202" i="1"/>
  <c r="M202" i="1"/>
  <c r="N202" i="1"/>
  <c r="O202" i="1"/>
  <c r="P202" i="1"/>
  <c r="Q202" i="1"/>
  <c r="R202" i="1"/>
  <c r="J220" i="1"/>
  <c r="K220" i="1"/>
  <c r="L220" i="1"/>
  <c r="M220" i="1"/>
  <c r="N220" i="1"/>
  <c r="O220" i="1"/>
  <c r="P220" i="1"/>
  <c r="Q220" i="1"/>
  <c r="R220" i="1"/>
  <c r="J221" i="1"/>
  <c r="K221" i="1"/>
  <c r="L221" i="1"/>
  <c r="N221" i="1"/>
  <c r="O221" i="1"/>
  <c r="P221" i="1"/>
  <c r="Q221" i="1"/>
  <c r="R221" i="1"/>
  <c r="J222" i="1"/>
  <c r="K222" i="1"/>
  <c r="L222" i="1"/>
  <c r="M222" i="1"/>
  <c r="N222" i="1"/>
  <c r="O222" i="1"/>
  <c r="P222" i="1"/>
  <c r="Q222" i="1"/>
  <c r="R222" i="1"/>
  <c r="J225" i="1"/>
  <c r="K225" i="1"/>
  <c r="L225" i="1"/>
  <c r="M225" i="1"/>
  <c r="N225" i="1"/>
  <c r="O225" i="1"/>
  <c r="P225" i="1"/>
  <c r="Q225" i="1"/>
  <c r="R225" i="1"/>
  <c r="J226" i="1"/>
  <c r="K226" i="1"/>
  <c r="L226" i="1"/>
  <c r="M226" i="1"/>
  <c r="N226" i="1"/>
  <c r="O226" i="1"/>
  <c r="P226" i="1"/>
  <c r="Q226" i="1"/>
  <c r="R226" i="1"/>
  <c r="J229" i="1"/>
  <c r="K229" i="1"/>
  <c r="L229" i="1"/>
  <c r="M229" i="1"/>
  <c r="N229" i="1"/>
  <c r="O229" i="1"/>
  <c r="P229" i="1"/>
  <c r="Q229" i="1"/>
  <c r="R229" i="1"/>
  <c r="J235" i="1"/>
  <c r="K235" i="1"/>
  <c r="L235" i="1"/>
  <c r="M235" i="1"/>
  <c r="N235" i="1"/>
  <c r="O235" i="1"/>
  <c r="P235" i="1"/>
  <c r="Q235" i="1"/>
  <c r="R235" i="1"/>
  <c r="J258" i="1"/>
  <c r="K258" i="1"/>
  <c r="L258" i="1"/>
  <c r="M258" i="1"/>
  <c r="N258" i="1"/>
  <c r="O258" i="1"/>
  <c r="P258" i="1"/>
  <c r="Q258" i="1"/>
  <c r="R258" i="1"/>
  <c r="J260" i="1"/>
  <c r="K260" i="1"/>
  <c r="L260" i="1"/>
  <c r="M260" i="1"/>
  <c r="N260" i="1"/>
  <c r="O260" i="1"/>
  <c r="P260" i="1"/>
  <c r="Q260" i="1"/>
  <c r="R260" i="1"/>
  <c r="J261" i="1"/>
  <c r="K261" i="1"/>
  <c r="L261" i="1"/>
  <c r="M261" i="1"/>
  <c r="N261" i="1"/>
  <c r="O261" i="1"/>
  <c r="P261" i="1"/>
  <c r="Q261" i="1"/>
  <c r="R261" i="1"/>
  <c r="J285" i="1"/>
  <c r="K285" i="1"/>
  <c r="L285" i="1"/>
  <c r="M285" i="1"/>
  <c r="N285" i="1"/>
  <c r="O285" i="1"/>
  <c r="P285" i="1"/>
  <c r="Q285" i="1"/>
  <c r="R285" i="1"/>
  <c r="J286" i="1"/>
  <c r="K286" i="1"/>
  <c r="L286" i="1"/>
  <c r="M286" i="1"/>
  <c r="N286" i="1"/>
  <c r="O286" i="1"/>
  <c r="P286" i="1"/>
  <c r="Q286" i="1"/>
  <c r="R286" i="1"/>
  <c r="J309" i="1"/>
  <c r="K309" i="1"/>
  <c r="L309" i="1"/>
  <c r="M309" i="1"/>
  <c r="N309" i="1"/>
  <c r="O309" i="1"/>
  <c r="P309" i="1"/>
  <c r="Q309" i="1"/>
  <c r="R309" i="1"/>
  <c r="J310" i="1"/>
  <c r="K310" i="1"/>
  <c r="L310" i="1"/>
  <c r="N310" i="1"/>
  <c r="O310" i="1"/>
  <c r="P310" i="1"/>
  <c r="Q310" i="1"/>
  <c r="R310" i="1"/>
  <c r="J311" i="1"/>
  <c r="K311" i="1"/>
  <c r="L311" i="1"/>
  <c r="M311" i="1"/>
  <c r="N311" i="1"/>
  <c r="O311" i="1"/>
  <c r="P311" i="1"/>
  <c r="Q311" i="1"/>
  <c r="R311" i="1"/>
  <c r="J334" i="1"/>
  <c r="K334" i="1"/>
  <c r="L334" i="1"/>
  <c r="M334" i="1"/>
  <c r="N334" i="1"/>
  <c r="O334" i="1"/>
  <c r="P334" i="1"/>
  <c r="Q334" i="1"/>
  <c r="R334" i="1"/>
  <c r="J358" i="1"/>
  <c r="K358" i="1"/>
  <c r="L358" i="1"/>
  <c r="M358" i="1"/>
  <c r="N358" i="1"/>
  <c r="O358" i="1"/>
  <c r="P358" i="1"/>
  <c r="Q358" i="1"/>
  <c r="R358" i="1"/>
  <c r="J385" i="1"/>
  <c r="K385" i="1"/>
  <c r="L385" i="1"/>
  <c r="M385" i="1"/>
  <c r="N385" i="1"/>
  <c r="O385" i="1"/>
  <c r="P385" i="1"/>
  <c r="Q385" i="1"/>
  <c r="R385" i="1"/>
  <c r="J386" i="1"/>
  <c r="K386" i="1"/>
  <c r="L386" i="1"/>
  <c r="M386" i="1"/>
  <c r="N386" i="1"/>
  <c r="O386" i="1"/>
  <c r="P386" i="1"/>
  <c r="Q386" i="1"/>
  <c r="R386" i="1"/>
  <c r="J455" i="1"/>
  <c r="K455" i="1"/>
  <c r="L455" i="1"/>
  <c r="M455" i="1"/>
  <c r="N455" i="1"/>
  <c r="O455" i="1"/>
  <c r="P455" i="1"/>
  <c r="Q455" i="1"/>
  <c r="R455" i="1"/>
  <c r="J480" i="1"/>
  <c r="K480" i="1"/>
  <c r="L480" i="1"/>
  <c r="M480" i="1"/>
  <c r="N480" i="1"/>
  <c r="O480" i="1"/>
  <c r="P480" i="1"/>
  <c r="Q480" i="1"/>
  <c r="R480" i="1"/>
  <c r="J530" i="1"/>
  <c r="K530" i="1"/>
  <c r="L530" i="1"/>
  <c r="M530" i="1"/>
  <c r="N530" i="1"/>
  <c r="O530" i="1"/>
  <c r="P530" i="1"/>
  <c r="Q530" i="1"/>
  <c r="R530" i="1"/>
  <c r="J531" i="1"/>
  <c r="K531" i="1"/>
  <c r="L531" i="1"/>
  <c r="M531" i="1"/>
  <c r="N531" i="1"/>
  <c r="O531" i="1"/>
  <c r="P531" i="1"/>
  <c r="Q531" i="1"/>
  <c r="R531" i="1"/>
  <c r="J532" i="1"/>
  <c r="K532" i="1"/>
  <c r="L532" i="1"/>
  <c r="M532" i="1"/>
  <c r="N532" i="1"/>
  <c r="O532" i="1"/>
  <c r="P532" i="1"/>
  <c r="Q532" i="1"/>
  <c r="R532" i="1"/>
  <c r="J939" i="1"/>
  <c r="K939" i="1"/>
  <c r="L939" i="1"/>
  <c r="M939" i="1"/>
  <c r="N939" i="1"/>
  <c r="O939" i="1"/>
  <c r="P939" i="1"/>
  <c r="Q939" i="1"/>
  <c r="R939" i="1"/>
  <c r="J938" i="1"/>
  <c r="K938" i="1"/>
  <c r="L938" i="1"/>
  <c r="M938" i="1"/>
  <c r="N938" i="1"/>
  <c r="O938" i="1"/>
  <c r="P938" i="1"/>
  <c r="Q938" i="1"/>
  <c r="R938" i="1"/>
  <c r="J533" i="1"/>
  <c r="K533" i="1"/>
  <c r="L533" i="1"/>
  <c r="M533" i="1"/>
  <c r="N533" i="1"/>
  <c r="O533" i="1"/>
  <c r="P533" i="1"/>
  <c r="Q533" i="1"/>
  <c r="R533" i="1"/>
  <c r="J733" i="1"/>
  <c r="K733" i="1"/>
  <c r="L733" i="1"/>
  <c r="M733" i="1"/>
  <c r="N733" i="1"/>
  <c r="O733" i="1"/>
  <c r="P733" i="1"/>
  <c r="Q733" i="1"/>
  <c r="R733" i="1"/>
  <c r="J734" i="1"/>
  <c r="K734" i="1"/>
  <c r="L734" i="1"/>
  <c r="M734" i="1"/>
  <c r="N734" i="1"/>
  <c r="O734" i="1"/>
  <c r="P734" i="1"/>
  <c r="Q734" i="1"/>
  <c r="R734" i="1"/>
  <c r="J735" i="1"/>
  <c r="K735" i="1"/>
  <c r="L735" i="1"/>
  <c r="M735" i="1"/>
  <c r="N735" i="1"/>
  <c r="O735" i="1"/>
  <c r="P735" i="1"/>
  <c r="Q735" i="1"/>
  <c r="R735" i="1"/>
  <c r="J736" i="1"/>
  <c r="K736" i="1"/>
  <c r="L736" i="1"/>
  <c r="M736" i="1"/>
  <c r="N736" i="1"/>
  <c r="O736" i="1"/>
  <c r="P736" i="1"/>
  <c r="Q736" i="1"/>
  <c r="R736" i="1"/>
  <c r="J1189" i="1"/>
  <c r="K1189" i="1"/>
  <c r="L1189" i="1"/>
  <c r="M1189" i="1"/>
  <c r="N1189" i="1"/>
  <c r="O1189" i="1"/>
  <c r="P1189" i="1"/>
  <c r="Q1189" i="1"/>
  <c r="R1189" i="1"/>
  <c r="J1192" i="1"/>
  <c r="K1192" i="1"/>
  <c r="L1192" i="1"/>
  <c r="M1192" i="1"/>
  <c r="N1192" i="1"/>
  <c r="O1192" i="1"/>
  <c r="P1192" i="1"/>
  <c r="Q1192" i="1"/>
  <c r="R1192" i="1"/>
  <c r="J1196" i="1"/>
  <c r="K1196" i="1"/>
  <c r="L1196" i="1"/>
  <c r="M1196" i="1"/>
  <c r="N1196" i="1"/>
  <c r="O1196" i="1"/>
  <c r="P1196" i="1"/>
  <c r="Q1196" i="1"/>
  <c r="R1196" i="1"/>
  <c r="J1201" i="1"/>
  <c r="K1201" i="1"/>
  <c r="L1201" i="1"/>
  <c r="M1201" i="1"/>
  <c r="N1201" i="1"/>
  <c r="O1201" i="1"/>
  <c r="P1201" i="1"/>
  <c r="Q1201" i="1"/>
  <c r="R1201" i="1"/>
  <c r="J1210" i="1"/>
  <c r="K1210" i="1"/>
  <c r="L1210" i="1"/>
  <c r="M1210" i="1"/>
  <c r="N1210" i="1"/>
  <c r="O1210" i="1"/>
  <c r="P1210" i="1"/>
  <c r="Q1210" i="1"/>
  <c r="R1210" i="1"/>
  <c r="J1211" i="1"/>
  <c r="K1211" i="1"/>
  <c r="L1211" i="1"/>
  <c r="M1211" i="1"/>
  <c r="N1211" i="1"/>
  <c r="O1211" i="1"/>
  <c r="P1211" i="1"/>
  <c r="Q1211" i="1"/>
  <c r="R1211" i="1"/>
  <c r="J1212" i="1"/>
  <c r="K1212" i="1"/>
  <c r="L1212" i="1"/>
  <c r="M1212" i="1"/>
  <c r="N1212" i="1"/>
  <c r="O1212" i="1"/>
  <c r="P1212" i="1"/>
  <c r="Q1212" i="1"/>
  <c r="R1212" i="1"/>
  <c r="J1213" i="1"/>
  <c r="K1213" i="1"/>
  <c r="L1213" i="1"/>
  <c r="M1213" i="1"/>
  <c r="N1213" i="1"/>
  <c r="O1213" i="1"/>
  <c r="P1213" i="1"/>
  <c r="Q1213" i="1"/>
  <c r="R1213" i="1"/>
  <c r="J1214" i="1"/>
  <c r="K1214" i="1"/>
  <c r="L1214" i="1"/>
  <c r="M1214" i="1"/>
  <c r="N1214" i="1"/>
  <c r="O1214" i="1"/>
  <c r="P1214" i="1"/>
  <c r="Q1214" i="1"/>
  <c r="R1214" i="1"/>
  <c r="J1216" i="1"/>
  <c r="K1216" i="1"/>
  <c r="L1216" i="1"/>
  <c r="M1216" i="1"/>
  <c r="N1216" i="1"/>
  <c r="O1216" i="1"/>
  <c r="P1216" i="1"/>
  <c r="Q1216" i="1"/>
  <c r="R1216" i="1"/>
  <c r="J1217" i="1"/>
  <c r="K1217" i="1"/>
  <c r="L1217" i="1"/>
  <c r="M1217" i="1"/>
  <c r="N1217" i="1"/>
  <c r="O1217" i="1"/>
  <c r="P1217" i="1"/>
  <c r="Q1217" i="1"/>
  <c r="R1217" i="1"/>
  <c r="J1218" i="1"/>
  <c r="K1218" i="1"/>
  <c r="L1218" i="1"/>
  <c r="M1218" i="1"/>
  <c r="N1218" i="1"/>
  <c r="O1218" i="1"/>
  <c r="P1218" i="1"/>
  <c r="Q1218" i="1"/>
  <c r="R1218" i="1"/>
  <c r="J1219" i="1"/>
  <c r="K1219" i="1"/>
  <c r="L1219" i="1"/>
  <c r="M1219" i="1"/>
  <c r="N1219" i="1"/>
  <c r="O1219" i="1"/>
  <c r="P1219" i="1"/>
  <c r="Q1219" i="1"/>
  <c r="R1219" i="1"/>
  <c r="J1220" i="1"/>
  <c r="K1220" i="1"/>
  <c r="L1220" i="1"/>
  <c r="M1220" i="1"/>
  <c r="N1220" i="1"/>
  <c r="O1220" i="1"/>
  <c r="P1220" i="1"/>
  <c r="Q1220" i="1"/>
  <c r="R1220" i="1"/>
  <c r="J1221" i="1"/>
  <c r="K1221" i="1"/>
  <c r="L1221" i="1"/>
  <c r="M1221" i="1"/>
  <c r="N1221" i="1"/>
  <c r="O1221" i="1"/>
  <c r="P1221" i="1"/>
  <c r="Q1221" i="1"/>
  <c r="R1221" i="1"/>
  <c r="J1222" i="1"/>
  <c r="K1222" i="1"/>
  <c r="L1222" i="1"/>
  <c r="M1222" i="1"/>
  <c r="N1222" i="1"/>
  <c r="O1222" i="1"/>
  <c r="P1222" i="1"/>
  <c r="Q1222" i="1"/>
  <c r="R1222" i="1"/>
  <c r="J1223" i="1"/>
  <c r="K1223" i="1"/>
  <c r="L1223" i="1"/>
  <c r="M1223" i="1"/>
  <c r="N1223" i="1"/>
  <c r="P1223" i="1"/>
  <c r="Q1223" i="1"/>
  <c r="R1223" i="1"/>
  <c r="J1229" i="1"/>
  <c r="K1229" i="1"/>
  <c r="L1229" i="1"/>
  <c r="M1229" i="1"/>
  <c r="N1229" i="1"/>
  <c r="O1229" i="1"/>
  <c r="P1229" i="1"/>
  <c r="Q1229" i="1"/>
  <c r="R1229" i="1"/>
  <c r="J1250" i="1"/>
  <c r="K1250" i="1"/>
  <c r="L1250" i="1"/>
  <c r="M1250" i="1"/>
  <c r="N1250" i="1"/>
  <c r="O1250" i="1"/>
  <c r="P1250" i="1"/>
  <c r="Q1250" i="1"/>
  <c r="R1250" i="1"/>
  <c r="J1251" i="1"/>
  <c r="K1251" i="1"/>
  <c r="L1251" i="1"/>
  <c r="M1251" i="1"/>
  <c r="N1251" i="1"/>
  <c r="O1251" i="1"/>
  <c r="P1251" i="1"/>
  <c r="Q1251" i="1"/>
  <c r="R1251" i="1"/>
  <c r="J1277" i="1"/>
  <c r="K1277" i="1"/>
  <c r="L1277" i="1"/>
  <c r="M1277" i="1"/>
  <c r="N1277" i="1"/>
  <c r="O1277" i="1"/>
  <c r="P1277" i="1"/>
  <c r="Q1277" i="1"/>
  <c r="R1277" i="1"/>
  <c r="J1280" i="1"/>
  <c r="K1280" i="1"/>
  <c r="L1280" i="1"/>
  <c r="M1280" i="1"/>
  <c r="N1280" i="1"/>
  <c r="O1280" i="1"/>
  <c r="P1280" i="1"/>
  <c r="Q1280" i="1"/>
  <c r="R1280" i="1"/>
  <c r="J1292" i="1"/>
  <c r="K1292" i="1"/>
  <c r="L1292" i="1"/>
  <c r="M1292" i="1"/>
  <c r="N1292" i="1"/>
  <c r="O1292" i="1"/>
  <c r="P1292" i="1"/>
  <c r="Q1292" i="1"/>
  <c r="R1292" i="1"/>
  <c r="J1307" i="1"/>
  <c r="K1307" i="1"/>
  <c r="L1307" i="1"/>
  <c r="M1307" i="1"/>
  <c r="N1307" i="1"/>
  <c r="O1307" i="1"/>
  <c r="P1307" i="1"/>
  <c r="Q1307" i="1"/>
  <c r="R1307" i="1"/>
  <c r="J1324" i="1"/>
  <c r="K1324" i="1"/>
  <c r="L1324" i="1"/>
  <c r="M1324" i="1"/>
  <c r="N1324" i="1"/>
  <c r="O1324" i="1"/>
  <c r="P1324" i="1"/>
  <c r="Q1324" i="1"/>
  <c r="R1324" i="1"/>
  <c r="K1330" i="1"/>
  <c r="K1331" i="1"/>
  <c r="K1354" i="1"/>
  <c r="K1379" i="1"/>
  <c r="J1386" i="1"/>
  <c r="K1386" i="1"/>
  <c r="L1386" i="1"/>
  <c r="M1386" i="1"/>
  <c r="N1386" i="1"/>
  <c r="O1386" i="1"/>
  <c r="P1386" i="1"/>
  <c r="Q1386" i="1"/>
  <c r="R1386" i="1"/>
  <c r="J1387" i="1"/>
  <c r="K1387" i="1"/>
  <c r="L1387" i="1"/>
  <c r="M1387" i="1"/>
  <c r="N1387" i="1"/>
  <c r="O1387" i="1"/>
  <c r="P1387" i="1"/>
  <c r="Q1387" i="1"/>
  <c r="R1387" i="1"/>
  <c r="K1393" i="1"/>
  <c r="K1394" i="1"/>
  <c r="K1417" i="1"/>
  <c r="K1442" i="1"/>
  <c r="J1494" i="1"/>
  <c r="K1494" i="1"/>
  <c r="L1494" i="1"/>
  <c r="M1494" i="1"/>
  <c r="N1494" i="1"/>
  <c r="O1494" i="1"/>
  <c r="P1494" i="1"/>
  <c r="Q1494" i="1"/>
  <c r="R1494" i="1"/>
  <c r="J1449" i="1"/>
  <c r="K1449" i="1"/>
  <c r="L1449" i="1"/>
  <c r="M1449" i="1"/>
  <c r="N1449" i="1"/>
  <c r="O1449" i="1"/>
  <c r="P1449" i="1"/>
  <c r="Q1449" i="1"/>
  <c r="R1449" i="1"/>
  <c r="J1454" i="1"/>
  <c r="K1454" i="1"/>
  <c r="L1454" i="1"/>
  <c r="M1454" i="1"/>
  <c r="N1454" i="1"/>
  <c r="O1454" i="1"/>
  <c r="R1454" i="1"/>
  <c r="J1459" i="1"/>
  <c r="K1459" i="1"/>
  <c r="L1459" i="1"/>
  <c r="M1459" i="1"/>
  <c r="N1459" i="1"/>
  <c r="O1459" i="1"/>
  <c r="R1459" i="1"/>
  <c r="J1464" i="1"/>
  <c r="K1464" i="1"/>
  <c r="L1464" i="1"/>
  <c r="M1464" i="1"/>
  <c r="N1464" i="1"/>
  <c r="O1464" i="1"/>
  <c r="R1464" i="1"/>
  <c r="J1469" i="1"/>
  <c r="K1469" i="1"/>
  <c r="L1469" i="1"/>
  <c r="M1469" i="1"/>
  <c r="N1469" i="1"/>
  <c r="O1469" i="1"/>
  <c r="R1469" i="1"/>
  <c r="J1474" i="1"/>
  <c r="K1474" i="1"/>
  <c r="L1474" i="1"/>
  <c r="M1474" i="1"/>
  <c r="N1474" i="1"/>
  <c r="O1474" i="1"/>
  <c r="R1474" i="1"/>
  <c r="J1479" i="1"/>
  <c r="K1479" i="1"/>
  <c r="L1479" i="1"/>
  <c r="M1479" i="1"/>
  <c r="N1479" i="1"/>
  <c r="O1479" i="1"/>
  <c r="R1479" i="1"/>
  <c r="J1484" i="1"/>
  <c r="K1484" i="1"/>
  <c r="L1484" i="1"/>
  <c r="M1484" i="1"/>
  <c r="N1484" i="1"/>
  <c r="O1484" i="1"/>
  <c r="R1484" i="1"/>
  <c r="J1489" i="1"/>
  <c r="K1489" i="1"/>
  <c r="L1489" i="1"/>
  <c r="M1489" i="1"/>
  <c r="N1489" i="1"/>
  <c r="O1489" i="1"/>
  <c r="R1489" i="1"/>
  <c r="K101" i="19"/>
  <c r="Q1489" i="1" s="1"/>
  <c r="K100" i="19"/>
  <c r="Q1484" i="1" s="1"/>
  <c r="K99" i="19"/>
  <c r="Q1479" i="1" s="1"/>
  <c r="K98" i="19"/>
  <c r="Q1474" i="1" s="1"/>
  <c r="K97" i="19"/>
  <c r="Q1469" i="1" s="1"/>
  <c r="K96" i="19"/>
  <c r="Q1464" i="1" s="1"/>
  <c r="K95" i="19"/>
  <c r="Q1459" i="1" s="1"/>
  <c r="K94" i="19"/>
  <c r="Q1454" i="1" s="1"/>
  <c r="J101" i="19"/>
  <c r="P1489" i="1" s="1"/>
  <c r="J100" i="19"/>
  <c r="P1484" i="1" s="1"/>
  <c r="J99" i="19"/>
  <c r="P1479" i="1" s="1"/>
  <c r="J98" i="19"/>
  <c r="P1474" i="1" s="1"/>
  <c r="J97" i="19"/>
  <c r="P1469" i="1" s="1"/>
  <c r="J96" i="19"/>
  <c r="P1464" i="1" s="1"/>
  <c r="J95" i="19"/>
  <c r="P1459" i="1" s="1"/>
  <c r="J94" i="19"/>
  <c r="P1454" i="1" s="1"/>
  <c r="L92" i="19"/>
  <c r="R1442" i="1" s="1"/>
  <c r="K92" i="19"/>
  <c r="Q1442" i="1" s="1"/>
  <c r="J92" i="19"/>
  <c r="P1442" i="1" s="1"/>
  <c r="I92" i="19"/>
  <c r="H92" i="19"/>
  <c r="N1442" i="1" s="1"/>
  <c r="G92" i="19"/>
  <c r="M1442" i="1" s="1"/>
  <c r="F92" i="19"/>
  <c r="L1442" i="1" s="1"/>
  <c r="D92" i="19"/>
  <c r="J1442" i="1" s="1"/>
  <c r="L91" i="19"/>
  <c r="R1417" i="1" s="1"/>
  <c r="K91" i="19"/>
  <c r="Q1417" i="1" s="1"/>
  <c r="J91" i="19"/>
  <c r="P1417" i="1" s="1"/>
  <c r="I91" i="19"/>
  <c r="O1417" i="1" s="1"/>
  <c r="H91" i="19"/>
  <c r="N1417" i="1" s="1"/>
  <c r="G91" i="19"/>
  <c r="M1417" i="1" s="1"/>
  <c r="F91" i="19"/>
  <c r="L1417" i="1" s="1"/>
  <c r="D91" i="19"/>
  <c r="J1417" i="1" s="1"/>
  <c r="L90" i="19"/>
  <c r="K90" i="19"/>
  <c r="J90" i="19"/>
  <c r="I90" i="19"/>
  <c r="O1394" i="1"/>
  <c r="H90" i="19"/>
  <c r="G90" i="19"/>
  <c r="F90" i="19"/>
  <c r="D90" i="19"/>
  <c r="L89" i="19"/>
  <c r="R1393" i="1" s="1"/>
  <c r="K89" i="19"/>
  <c r="Q1393" i="1" s="1"/>
  <c r="J89" i="19"/>
  <c r="P1393" i="1" s="1"/>
  <c r="I89" i="19"/>
  <c r="O1393" i="1" s="1"/>
  <c r="H89" i="19"/>
  <c r="N1393" i="1" s="1"/>
  <c r="G89" i="19"/>
  <c r="M1393" i="1" s="1"/>
  <c r="F89" i="19"/>
  <c r="L1393" i="1" s="1"/>
  <c r="D89" i="19"/>
  <c r="J1393" i="1" s="1"/>
  <c r="B89" i="19"/>
  <c r="B1393" i="1" s="1"/>
  <c r="B90" i="19"/>
  <c r="B91" i="19"/>
  <c r="B1417" i="1" s="1"/>
  <c r="B92" i="19"/>
  <c r="B1442" i="1" s="1"/>
  <c r="A90" i="19"/>
  <c r="A91" i="19"/>
  <c r="A1417" i="1" s="1"/>
  <c r="A92" i="19"/>
  <c r="A1442" i="1" s="1"/>
  <c r="A89" i="19"/>
  <c r="A1393" i="1" s="1"/>
  <c r="L86" i="19"/>
  <c r="R1379" i="1" s="1"/>
  <c r="K86" i="19"/>
  <c r="Q1379" i="1" s="1"/>
  <c r="J86" i="19"/>
  <c r="P1379" i="1" s="1"/>
  <c r="I86" i="19"/>
  <c r="O1379" i="1" s="1"/>
  <c r="H86" i="19"/>
  <c r="N1379" i="1" s="1"/>
  <c r="G86" i="19"/>
  <c r="M1379" i="1" s="1"/>
  <c r="F86" i="19"/>
  <c r="L1379" i="1" s="1"/>
  <c r="D86" i="19"/>
  <c r="J1379" i="1" s="1"/>
  <c r="L85" i="19"/>
  <c r="K85" i="19"/>
  <c r="J85" i="19"/>
  <c r="P1354" i="1" s="1"/>
  <c r="I85" i="19"/>
  <c r="O1354" i="1" s="1"/>
  <c r="H85" i="19"/>
  <c r="N1354" i="1" s="1"/>
  <c r="G85" i="19"/>
  <c r="M1354" i="1" s="1"/>
  <c r="F85" i="19"/>
  <c r="L1354" i="1" s="1"/>
  <c r="D85" i="19"/>
  <c r="J1354" i="1" s="1"/>
  <c r="L84" i="19"/>
  <c r="K84" i="19"/>
  <c r="J84" i="19"/>
  <c r="I84" i="19"/>
  <c r="H84" i="19"/>
  <c r="G84" i="19"/>
  <c r="F84" i="19"/>
  <c r="D84" i="19"/>
  <c r="L83" i="19"/>
  <c r="R1330" i="1" s="1"/>
  <c r="K83" i="19"/>
  <c r="Q1330" i="1" s="1"/>
  <c r="J83" i="19"/>
  <c r="P1330" i="1" s="1"/>
  <c r="I83" i="19"/>
  <c r="O1330" i="1" s="1"/>
  <c r="H83" i="19"/>
  <c r="N1330" i="1" s="1"/>
  <c r="G83" i="19"/>
  <c r="M1330" i="1" s="1"/>
  <c r="F83" i="19"/>
  <c r="L1330" i="1" s="1"/>
  <c r="D83" i="19"/>
  <c r="J1330" i="1" s="1"/>
  <c r="B86" i="19"/>
  <c r="B1379" i="1" s="1"/>
  <c r="A86" i="19"/>
  <c r="A1379" i="1" s="1"/>
  <c r="B85" i="19"/>
  <c r="B1354" i="1" s="1"/>
  <c r="A85" i="19"/>
  <c r="A1354" i="1" s="1"/>
  <c r="B84" i="19"/>
  <c r="A84" i="19"/>
  <c r="B83" i="19"/>
  <c r="B1330" i="1" s="1"/>
  <c r="A83" i="19"/>
  <c r="A1330" i="1" s="1"/>
  <c r="G32" i="19"/>
  <c r="M310" i="1" s="1"/>
  <c r="G18" i="19"/>
  <c r="M221" i="1" s="1"/>
  <c r="G12" i="19"/>
  <c r="M162" i="1" s="1"/>
  <c r="G10" i="19"/>
  <c r="M149" i="1" s="1"/>
  <c r="C457" i="1"/>
  <c r="B457" i="1" s="1"/>
  <c r="C458" i="1"/>
  <c r="C459" i="1"/>
  <c r="P459" i="1" s="1"/>
  <c r="C460" i="1"/>
  <c r="C461" i="1"/>
  <c r="C462" i="1"/>
  <c r="O462" i="1" s="1"/>
  <c r="C463" i="1"/>
  <c r="C464" i="1"/>
  <c r="C465" i="1"/>
  <c r="A465" i="1" s="1"/>
  <c r="C466" i="1"/>
  <c r="C467" i="1"/>
  <c r="M467" i="1" s="1"/>
  <c r="C468" i="1"/>
  <c r="C469" i="1"/>
  <c r="C470" i="1"/>
  <c r="Q470" i="1" s="1"/>
  <c r="C471" i="1"/>
  <c r="K471" i="1" s="1"/>
  <c r="C472" i="1"/>
  <c r="C473" i="1"/>
  <c r="Q473" i="1" s="1"/>
  <c r="C474" i="1"/>
  <c r="C475" i="1"/>
  <c r="B475" i="1" s="1"/>
  <c r="C476" i="1"/>
  <c r="C477" i="1"/>
  <c r="M477" i="1" s="1"/>
  <c r="C478" i="1"/>
  <c r="B478" i="1" s="1"/>
  <c r="C479" i="1"/>
  <c r="C456" i="1"/>
  <c r="H59" i="15"/>
  <c r="E670" i="15"/>
  <c r="F670" i="15"/>
  <c r="G670" i="15"/>
  <c r="H670" i="15"/>
  <c r="C65" i="15"/>
  <c r="C670" i="15" s="1"/>
  <c r="D65" i="15"/>
  <c r="D670" i="15"/>
  <c r="B65" i="15"/>
  <c r="B670" i="15" s="1"/>
  <c r="B691" i="15" s="1"/>
  <c r="D63" i="15"/>
  <c r="D668" i="15" s="1"/>
  <c r="C63" i="15"/>
  <c r="C668" i="15" s="1"/>
  <c r="B63" i="15"/>
  <c r="B668" i="15" s="1"/>
  <c r="C61" i="15"/>
  <c r="C666" i="15" s="1"/>
  <c r="C687" i="15" s="1"/>
  <c r="D61" i="15"/>
  <c r="D666" i="15" s="1"/>
  <c r="D687" i="15" s="1"/>
  <c r="H692" i="15"/>
  <c r="I692" i="15"/>
  <c r="H688" i="15"/>
  <c r="I688" i="15"/>
  <c r="H689" i="15"/>
  <c r="H690" i="15"/>
  <c r="I690" i="15"/>
  <c r="H691" i="15"/>
  <c r="I691" i="15"/>
  <c r="I686" i="15"/>
  <c r="H686" i="15"/>
  <c r="H685" i="15"/>
  <c r="C60" i="15"/>
  <c r="C665" i="15" s="1"/>
  <c r="D60" i="15"/>
  <c r="D665" i="15" s="1"/>
  <c r="D686" i="15" s="1"/>
  <c r="E60" i="15"/>
  <c r="E665" i="15" s="1"/>
  <c r="E686" i="15" s="1"/>
  <c r="F60" i="15"/>
  <c r="F665" i="15" s="1"/>
  <c r="F686" i="15" s="1"/>
  <c r="G60" i="15"/>
  <c r="G665" i="15" s="1"/>
  <c r="G686" i="15" s="1"/>
  <c r="H60" i="15"/>
  <c r="H665" i="15" s="1"/>
  <c r="E61" i="15"/>
  <c r="E666" i="15" s="1"/>
  <c r="E687" i="15" s="1"/>
  <c r="F61" i="15"/>
  <c r="F666" i="15" s="1"/>
  <c r="F687" i="15" s="1"/>
  <c r="G61" i="15"/>
  <c r="G666" i="15" s="1"/>
  <c r="G687" i="15" s="1"/>
  <c r="H61" i="15"/>
  <c r="H666" i="15" s="1"/>
  <c r="H687" i="15" s="1"/>
  <c r="C62" i="15"/>
  <c r="C667" i="15" s="1"/>
  <c r="D62" i="15"/>
  <c r="D667" i="15"/>
  <c r="D688" i="15" s="1"/>
  <c r="E62" i="15"/>
  <c r="E667" i="15"/>
  <c r="E688" i="15"/>
  <c r="F62" i="15"/>
  <c r="F667" i="15" s="1"/>
  <c r="F688" i="15" s="1"/>
  <c r="G62" i="15"/>
  <c r="G667" i="15" s="1"/>
  <c r="G688" i="15" s="1"/>
  <c r="H62" i="15"/>
  <c r="H667" i="15"/>
  <c r="E63" i="15"/>
  <c r="E668" i="15" s="1"/>
  <c r="E689" i="15" s="1"/>
  <c r="F63" i="15"/>
  <c r="F668" i="15" s="1"/>
  <c r="G63" i="15"/>
  <c r="G668" i="15" s="1"/>
  <c r="H63" i="15"/>
  <c r="H668" i="15" s="1"/>
  <c r="C64" i="15"/>
  <c r="C669" i="15"/>
  <c r="D64" i="15"/>
  <c r="D669" i="15"/>
  <c r="E64" i="15"/>
  <c r="E669" i="15" s="1"/>
  <c r="F64" i="15"/>
  <c r="F669" i="15"/>
  <c r="G64" i="15"/>
  <c r="G669" i="15"/>
  <c r="H64" i="15"/>
  <c r="H669" i="15"/>
  <c r="B64" i="15"/>
  <c r="B669" i="15" s="1"/>
  <c r="B62" i="15"/>
  <c r="B667" i="15"/>
  <c r="B688" i="15" s="1"/>
  <c r="B60" i="15"/>
  <c r="B665" i="15" s="1"/>
  <c r="B686" i="15" s="1"/>
  <c r="C1425" i="1"/>
  <c r="C1426" i="1"/>
  <c r="K1426" i="1" s="1"/>
  <c r="C1427" i="1"/>
  <c r="C1428" i="1"/>
  <c r="C1429" i="1"/>
  <c r="C1430" i="1"/>
  <c r="C1431" i="1"/>
  <c r="C1432" i="1"/>
  <c r="K1432" i="1" s="1"/>
  <c r="C1433" i="1"/>
  <c r="C1434" i="1"/>
  <c r="C1435" i="1"/>
  <c r="C1436" i="1"/>
  <c r="C1437" i="1"/>
  <c r="C1438" i="1"/>
  <c r="C1439" i="1"/>
  <c r="C1440" i="1"/>
  <c r="C1441" i="1"/>
  <c r="C1362" i="1"/>
  <c r="C1363" i="1"/>
  <c r="C1364" i="1"/>
  <c r="C1365" i="1"/>
  <c r="C1366" i="1"/>
  <c r="C1367" i="1"/>
  <c r="C1368" i="1"/>
  <c r="C1369" i="1"/>
  <c r="C1370" i="1"/>
  <c r="C1371" i="1"/>
  <c r="C1372" i="1"/>
  <c r="C1373" i="1"/>
  <c r="C1374" i="1"/>
  <c r="C1375" i="1"/>
  <c r="C1376" i="1"/>
  <c r="C1377" i="1"/>
  <c r="C1378" i="1"/>
  <c r="C1197" i="1"/>
  <c r="Q1197" i="1" s="1"/>
  <c r="C1193" i="1"/>
  <c r="C597" i="1"/>
  <c r="C598" i="1"/>
  <c r="R598" i="1" s="1"/>
  <c r="C599" i="1"/>
  <c r="C600" i="1"/>
  <c r="A600" i="1" s="1"/>
  <c r="C601" i="1"/>
  <c r="J601" i="1" s="1"/>
  <c r="C602" i="1"/>
  <c r="C603" i="1"/>
  <c r="M603" i="1" s="1"/>
  <c r="C604" i="1"/>
  <c r="P604" i="1" s="1"/>
  <c r="C605" i="1"/>
  <c r="K605" i="1" s="1"/>
  <c r="C606" i="1"/>
  <c r="C607" i="1"/>
  <c r="Q607" i="1" s="1"/>
  <c r="C608" i="1"/>
  <c r="C609" i="1"/>
  <c r="B609" i="1" s="1"/>
  <c r="C610" i="1"/>
  <c r="P610" i="1" s="1"/>
  <c r="C611" i="1"/>
  <c r="C612" i="1"/>
  <c r="C613" i="1"/>
  <c r="C614" i="1"/>
  <c r="L614" i="1" s="1"/>
  <c r="C615" i="1"/>
  <c r="K615" i="1" s="1"/>
  <c r="C616" i="1"/>
  <c r="P616" i="1" s="1"/>
  <c r="C617" i="1"/>
  <c r="C618" i="1"/>
  <c r="M618" i="1" s="1"/>
  <c r="C619" i="1"/>
  <c r="C620" i="1"/>
  <c r="M620" i="1" s="1"/>
  <c r="C621" i="1"/>
  <c r="P621" i="1" s="1"/>
  <c r="C622" i="1"/>
  <c r="J622" i="1" s="1"/>
  <c r="C623" i="1"/>
  <c r="C624" i="1"/>
  <c r="N624" i="1" s="1"/>
  <c r="C625" i="1"/>
  <c r="C626" i="1"/>
  <c r="M626" i="1" s="1"/>
  <c r="C627" i="1"/>
  <c r="M627" i="1" s="1"/>
  <c r="C628" i="1"/>
  <c r="C629" i="1"/>
  <c r="C630" i="1"/>
  <c r="C631" i="1"/>
  <c r="L631" i="1" s="1"/>
  <c r="C632" i="1"/>
  <c r="K632" i="1" s="1"/>
  <c r="C633" i="1"/>
  <c r="J633" i="1" s="1"/>
  <c r="C634" i="1"/>
  <c r="M634" i="1" s="1"/>
  <c r="C635" i="1"/>
  <c r="C636" i="1"/>
  <c r="J636" i="1" s="1"/>
  <c r="C637" i="1"/>
  <c r="A637" i="1" s="1"/>
  <c r="C638" i="1"/>
  <c r="P638" i="1" s="1"/>
  <c r="C639" i="1"/>
  <c r="Q639" i="1" s="1"/>
  <c r="C640" i="1"/>
  <c r="A640" i="1" s="1"/>
  <c r="C641" i="1"/>
  <c r="N641" i="1" s="1"/>
  <c r="C642" i="1"/>
  <c r="R642" i="1" s="1"/>
  <c r="C643" i="1"/>
  <c r="O643" i="1" s="1"/>
  <c r="C644" i="1"/>
  <c r="C645" i="1"/>
  <c r="N645" i="1" s="1"/>
  <c r="C646" i="1"/>
  <c r="R646" i="1" s="1"/>
  <c r="C647" i="1"/>
  <c r="O647" i="1" s="1"/>
  <c r="C648" i="1"/>
  <c r="R648" i="1" s="1"/>
  <c r="C649" i="1"/>
  <c r="C650" i="1"/>
  <c r="R650" i="1" s="1"/>
  <c r="C651" i="1"/>
  <c r="Q651" i="1" s="1"/>
  <c r="C652" i="1"/>
  <c r="P652" i="1" s="1"/>
  <c r="C653" i="1"/>
  <c r="O653" i="1" s="1"/>
  <c r="C654" i="1"/>
  <c r="J654" i="1" s="1"/>
  <c r="C655" i="1"/>
  <c r="C656" i="1"/>
  <c r="A656" i="1" s="1"/>
  <c r="C657" i="1"/>
  <c r="C658" i="1"/>
  <c r="L658" i="1" s="1"/>
  <c r="C659" i="1"/>
  <c r="K659" i="1" s="1"/>
  <c r="C660" i="1"/>
  <c r="B660" i="1" s="1"/>
  <c r="C661" i="1"/>
  <c r="C662" i="1"/>
  <c r="C663" i="1"/>
  <c r="C664" i="1"/>
  <c r="B664" i="1" s="1"/>
  <c r="C665" i="1"/>
  <c r="K665" i="1" s="1"/>
  <c r="C666" i="1"/>
  <c r="J666" i="1" s="1"/>
  <c r="C667" i="1"/>
  <c r="P667" i="1" s="1"/>
  <c r="C668" i="1"/>
  <c r="A668" i="1" s="1"/>
  <c r="C669" i="1"/>
  <c r="B669" i="1" s="1"/>
  <c r="C670" i="1"/>
  <c r="B670" i="1" s="1"/>
  <c r="C671" i="1"/>
  <c r="N671" i="1" s="1"/>
  <c r="C672" i="1"/>
  <c r="L672" i="1" s="1"/>
  <c r="C673" i="1"/>
  <c r="C674" i="1"/>
  <c r="C675" i="1"/>
  <c r="C676" i="1"/>
  <c r="C677" i="1"/>
  <c r="J677" i="1" s="1"/>
  <c r="C678" i="1"/>
  <c r="B678" i="1" s="1"/>
  <c r="C679" i="1"/>
  <c r="N679" i="1" s="1"/>
  <c r="C680" i="1"/>
  <c r="M680" i="1" s="1"/>
  <c r="C681" i="1"/>
  <c r="C682" i="1"/>
  <c r="A682" i="1" s="1"/>
  <c r="C683" i="1"/>
  <c r="A683" i="1" s="1"/>
  <c r="C684" i="1"/>
  <c r="P684" i="1" s="1"/>
  <c r="C685" i="1"/>
  <c r="Q685" i="1" s="1"/>
  <c r="C686" i="1"/>
  <c r="R686" i="1" s="1"/>
  <c r="C687" i="1"/>
  <c r="C688" i="1"/>
  <c r="C689" i="1"/>
  <c r="C690" i="1"/>
  <c r="P690" i="1" s="1"/>
  <c r="C691" i="1"/>
  <c r="A691" i="1" s="1"/>
  <c r="C692" i="1"/>
  <c r="P692" i="1" s="1"/>
  <c r="C693" i="1"/>
  <c r="C694" i="1"/>
  <c r="B694" i="1" s="1"/>
  <c r="C695" i="1"/>
  <c r="R695" i="1" s="1"/>
  <c r="C696" i="1"/>
  <c r="P696" i="1" s="1"/>
  <c r="C697" i="1"/>
  <c r="R697" i="1" s="1"/>
  <c r="C698" i="1"/>
  <c r="Q698" i="1" s="1"/>
  <c r="C699" i="1"/>
  <c r="A699" i="1" s="1"/>
  <c r="C700" i="1"/>
  <c r="P700" i="1" s="1"/>
  <c r="C701" i="1"/>
  <c r="C702" i="1"/>
  <c r="C703" i="1"/>
  <c r="M703" i="1" s="1"/>
  <c r="C704" i="1"/>
  <c r="Q704" i="1" s="1"/>
  <c r="C705" i="1"/>
  <c r="J705" i="1" s="1"/>
  <c r="C706" i="1"/>
  <c r="N706" i="1" s="1"/>
  <c r="C707" i="1"/>
  <c r="C708" i="1"/>
  <c r="C709" i="1"/>
  <c r="O709" i="1" s="1"/>
  <c r="C710" i="1"/>
  <c r="Q710" i="1" s="1"/>
  <c r="C711" i="1"/>
  <c r="M711" i="1" s="1"/>
  <c r="C712" i="1"/>
  <c r="A712" i="1" s="1"/>
  <c r="C713" i="1"/>
  <c r="C714" i="1"/>
  <c r="C715" i="1"/>
  <c r="O715" i="1" s="1"/>
  <c r="C716" i="1"/>
  <c r="C717" i="1"/>
  <c r="B717" i="1" s="1"/>
  <c r="C718" i="1"/>
  <c r="C719" i="1"/>
  <c r="O719" i="1" s="1"/>
  <c r="C720" i="1"/>
  <c r="K720" i="1" s="1"/>
  <c r="C721" i="1"/>
  <c r="M721" i="1" s="1"/>
  <c r="C722" i="1"/>
  <c r="M722" i="1" s="1"/>
  <c r="C723" i="1"/>
  <c r="C724" i="1"/>
  <c r="J724" i="1" s="1"/>
  <c r="C725" i="1"/>
  <c r="C726" i="1"/>
  <c r="C727" i="1"/>
  <c r="C728" i="1"/>
  <c r="C729" i="1"/>
  <c r="J729" i="1" s="1"/>
  <c r="C730" i="1"/>
  <c r="J730" i="1" s="1"/>
  <c r="C731" i="1"/>
  <c r="O731" i="1" s="1"/>
  <c r="C732" i="1"/>
  <c r="R732" i="1" s="1"/>
  <c r="B605" i="1"/>
  <c r="C1052" i="1"/>
  <c r="J1052" i="1" s="1"/>
  <c r="C1053" i="1"/>
  <c r="C1054" i="1"/>
  <c r="C1055" i="1"/>
  <c r="K1055" i="1" s="1"/>
  <c r="C1056" i="1"/>
  <c r="J1056" i="1" s="1"/>
  <c r="C1057" i="1"/>
  <c r="A1057" i="1" s="1"/>
  <c r="C1058" i="1"/>
  <c r="K1058" i="1" s="1"/>
  <c r="C1059" i="1"/>
  <c r="O1059" i="1" s="1"/>
  <c r="C1060" i="1"/>
  <c r="K1060" i="1" s="1"/>
  <c r="C1061" i="1"/>
  <c r="M1061" i="1" s="1"/>
  <c r="C1062" i="1"/>
  <c r="L1062" i="1" s="1"/>
  <c r="C1063" i="1"/>
  <c r="J1063" i="1" s="1"/>
  <c r="C1064" i="1"/>
  <c r="C1065" i="1"/>
  <c r="L1065" i="1" s="1"/>
  <c r="C1066" i="1"/>
  <c r="Q1066" i="1" s="1"/>
  <c r="C1067" i="1"/>
  <c r="A1067" i="1" s="1"/>
  <c r="C1068" i="1"/>
  <c r="P1068" i="1" s="1"/>
  <c r="C1069" i="1"/>
  <c r="N1069" i="1" s="1"/>
  <c r="C1070" i="1"/>
  <c r="B1070" i="1" s="1"/>
  <c r="C1071" i="1"/>
  <c r="J1071" i="1" s="1"/>
  <c r="C1072" i="1"/>
  <c r="Q1072" i="1" s="1"/>
  <c r="C1073" i="1"/>
  <c r="A1073" i="1" s="1"/>
  <c r="C1074" i="1"/>
  <c r="L1074" i="1" s="1"/>
  <c r="C1075" i="1"/>
  <c r="R1075" i="1" s="1"/>
  <c r="C1076" i="1"/>
  <c r="C1077" i="1"/>
  <c r="C1078" i="1"/>
  <c r="C1079" i="1"/>
  <c r="B1079" i="1" s="1"/>
  <c r="C1080" i="1"/>
  <c r="N1080" i="1" s="1"/>
  <c r="C1081" i="1"/>
  <c r="C1082" i="1"/>
  <c r="C1083" i="1"/>
  <c r="C1084" i="1"/>
  <c r="R1084" i="1" s="1"/>
  <c r="C1085" i="1"/>
  <c r="N1085" i="1" s="1"/>
  <c r="C1086" i="1"/>
  <c r="P1086" i="1" s="1"/>
  <c r="C1087" i="1"/>
  <c r="M1087" i="1" s="1"/>
  <c r="C1088" i="1"/>
  <c r="Q1088" i="1" s="1"/>
  <c r="C1089" i="1"/>
  <c r="L1089" i="1" s="1"/>
  <c r="C1090" i="1"/>
  <c r="Q1090" i="1" s="1"/>
  <c r="C1091" i="1"/>
  <c r="M1091" i="1" s="1"/>
  <c r="C1092" i="1"/>
  <c r="C1093" i="1"/>
  <c r="C1094" i="1"/>
  <c r="C1095" i="1"/>
  <c r="K1095" i="1" s="1"/>
  <c r="C1096" i="1"/>
  <c r="R1096" i="1" s="1"/>
  <c r="C1097" i="1"/>
  <c r="B1097" i="1" s="1"/>
  <c r="C1098" i="1"/>
  <c r="N1098" i="1" s="1"/>
  <c r="C1099" i="1"/>
  <c r="L1099" i="1" s="1"/>
  <c r="C1100" i="1"/>
  <c r="M1100" i="1" s="1"/>
  <c r="C1101" i="1"/>
  <c r="C1102" i="1"/>
  <c r="M1102" i="1" s="1"/>
  <c r="C1103" i="1"/>
  <c r="L1103" i="1" s="1"/>
  <c r="C1104" i="1"/>
  <c r="C1105" i="1"/>
  <c r="P1105" i="1" s="1"/>
  <c r="C1106" i="1"/>
  <c r="C1107" i="1"/>
  <c r="L1107" i="1" s="1"/>
  <c r="C1108" i="1"/>
  <c r="C1109" i="1"/>
  <c r="C1110" i="1"/>
  <c r="K1110" i="1" s="1"/>
  <c r="C1111" i="1"/>
  <c r="O1111" i="1" s="1"/>
  <c r="C1112" i="1"/>
  <c r="N1112" i="1" s="1"/>
  <c r="C1113" i="1"/>
  <c r="J1113" i="1" s="1"/>
  <c r="C1114" i="1"/>
  <c r="C1115" i="1"/>
  <c r="O1115" i="1" s="1"/>
  <c r="C1116" i="1"/>
  <c r="B1116" i="1" s="1"/>
  <c r="C1117" i="1"/>
  <c r="C1118" i="1"/>
  <c r="C1119" i="1"/>
  <c r="O1119" i="1" s="1"/>
  <c r="C1120" i="1"/>
  <c r="O1120" i="1" s="1"/>
  <c r="C1121" i="1"/>
  <c r="C1122" i="1"/>
  <c r="J1122" i="1" s="1"/>
  <c r="C1123" i="1"/>
  <c r="B1123" i="1" s="1"/>
  <c r="C1124" i="1"/>
  <c r="O1124" i="1" s="1"/>
  <c r="C1125" i="1"/>
  <c r="J1125" i="1" s="1"/>
  <c r="C1126" i="1"/>
  <c r="M1126" i="1" s="1"/>
  <c r="C1127" i="1"/>
  <c r="K1127" i="1" s="1"/>
  <c r="C1128" i="1"/>
  <c r="P1128" i="1" s="1"/>
  <c r="C1129" i="1"/>
  <c r="J1129" i="1" s="1"/>
  <c r="C1130" i="1"/>
  <c r="L1130" i="1" s="1"/>
  <c r="C1131" i="1"/>
  <c r="L1131" i="1" s="1"/>
  <c r="C1132" i="1"/>
  <c r="J1132" i="1" s="1"/>
  <c r="C1133" i="1"/>
  <c r="N1133" i="1" s="1"/>
  <c r="C1134" i="1"/>
  <c r="C1135" i="1"/>
  <c r="B1135" i="1" s="1"/>
  <c r="C1136" i="1"/>
  <c r="C1137" i="1"/>
  <c r="R1137" i="1" s="1"/>
  <c r="C1138" i="1"/>
  <c r="C1139" i="1"/>
  <c r="Q1139" i="1" s="1"/>
  <c r="C1140" i="1"/>
  <c r="O1140" i="1" s="1"/>
  <c r="C1141" i="1"/>
  <c r="Q1141" i="1" s="1"/>
  <c r="C1142" i="1"/>
  <c r="M1142" i="1" s="1"/>
  <c r="C1143" i="1"/>
  <c r="J1143" i="1" s="1"/>
  <c r="C1144" i="1"/>
  <c r="K1144" i="1" s="1"/>
  <c r="C1145" i="1"/>
  <c r="B1145" i="1" s="1"/>
  <c r="C1146" i="1"/>
  <c r="C1147" i="1"/>
  <c r="A1147" i="1" s="1"/>
  <c r="C1148" i="1"/>
  <c r="R1148" i="1" s="1"/>
  <c r="C1149" i="1"/>
  <c r="C1150" i="1"/>
  <c r="P1150" i="1" s="1"/>
  <c r="C1151" i="1"/>
  <c r="L1151" i="1" s="1"/>
  <c r="C1152" i="1"/>
  <c r="B1152" i="1" s="1"/>
  <c r="C1153" i="1"/>
  <c r="B1153" i="1" s="1"/>
  <c r="C1154" i="1"/>
  <c r="N1154" i="1" s="1"/>
  <c r="C1155" i="1"/>
  <c r="C1156" i="1"/>
  <c r="C1157" i="1"/>
  <c r="C1158" i="1"/>
  <c r="C1159" i="1"/>
  <c r="N1159" i="1" s="1"/>
  <c r="C1160" i="1"/>
  <c r="C1161" i="1"/>
  <c r="C1162" i="1"/>
  <c r="C1163" i="1"/>
  <c r="J1163" i="1" s="1"/>
  <c r="C1164" i="1"/>
  <c r="C1165" i="1"/>
  <c r="C1166" i="1"/>
  <c r="C1167" i="1"/>
  <c r="R1167" i="1" s="1"/>
  <c r="C1168" i="1"/>
  <c r="J1168" i="1" s="1"/>
  <c r="C1169" i="1"/>
  <c r="R1169" i="1" s="1"/>
  <c r="C1170" i="1"/>
  <c r="J1170" i="1" s="1"/>
  <c r="C1171" i="1"/>
  <c r="A1171" i="1" s="1"/>
  <c r="C1172" i="1"/>
  <c r="Q1172" i="1" s="1"/>
  <c r="C1173" i="1"/>
  <c r="B1173" i="1" s="1"/>
  <c r="C1174" i="1"/>
  <c r="C1175" i="1"/>
  <c r="L1175" i="1" s="1"/>
  <c r="C1176" i="1"/>
  <c r="C1177" i="1"/>
  <c r="O1177" i="1" s="1"/>
  <c r="C1178" i="1"/>
  <c r="M1178" i="1" s="1"/>
  <c r="C1179" i="1"/>
  <c r="N1179" i="1" s="1"/>
  <c r="C1180" i="1"/>
  <c r="B1180" i="1" s="1"/>
  <c r="C1181" i="1"/>
  <c r="C1182" i="1"/>
  <c r="R1182" i="1" s="1"/>
  <c r="C1183" i="1"/>
  <c r="C1184" i="1"/>
  <c r="L1184" i="1" s="1"/>
  <c r="C1185" i="1"/>
  <c r="K1185" i="1" s="1"/>
  <c r="C1186" i="1"/>
  <c r="P1186" i="1" s="1"/>
  <c r="C1187" i="1"/>
  <c r="C1188" i="1"/>
  <c r="A1141" i="1"/>
  <c r="R1044" i="1"/>
  <c r="J1036" i="1"/>
  <c r="P1036" i="1"/>
  <c r="Q1020" i="1"/>
  <c r="O1042" i="1"/>
  <c r="R1042" i="1"/>
  <c r="R1026" i="1"/>
  <c r="M1026" i="1"/>
  <c r="M1050" i="1"/>
  <c r="P1050" i="1"/>
  <c r="J1028" i="1"/>
  <c r="Q1028" i="1"/>
  <c r="L1104" i="1"/>
  <c r="L1034" i="1"/>
  <c r="N1034" i="1"/>
  <c r="M1034" i="1"/>
  <c r="P1046" i="1"/>
  <c r="N1046" i="1"/>
  <c r="M1046" i="1"/>
  <c r="L1046" i="1"/>
  <c r="Q1038" i="1"/>
  <c r="L1038" i="1"/>
  <c r="M1038" i="1"/>
  <c r="L1030" i="1"/>
  <c r="N1030" i="1"/>
  <c r="K1030" i="1"/>
  <c r="R1022" i="1"/>
  <c r="L1022" i="1"/>
  <c r="M1022" i="1"/>
  <c r="Q1022" i="1"/>
  <c r="K1045" i="1"/>
  <c r="O1045" i="1"/>
  <c r="L1045" i="1"/>
  <c r="Q1037" i="1"/>
  <c r="K1037" i="1"/>
  <c r="J1037" i="1"/>
  <c r="R1037" i="1"/>
  <c r="Q1029" i="1"/>
  <c r="N1029" i="1"/>
  <c r="L1029" i="1"/>
  <c r="O1029" i="1"/>
  <c r="J1021" i="1"/>
  <c r="M1021" i="1"/>
  <c r="N1021" i="1"/>
  <c r="C496" i="1"/>
  <c r="N496" i="1" s="1"/>
  <c r="C497" i="1"/>
  <c r="C498" i="1"/>
  <c r="O498" i="1" s="1"/>
  <c r="C499" i="1"/>
  <c r="B499" i="1" s="1"/>
  <c r="C500" i="1"/>
  <c r="M500" i="1" s="1"/>
  <c r="C501" i="1"/>
  <c r="B501" i="1" s="1"/>
  <c r="C502" i="1"/>
  <c r="L502" i="1" s="1"/>
  <c r="C503" i="1"/>
  <c r="N503" i="1" s="1"/>
  <c r="C504" i="1"/>
  <c r="R504" i="1" s="1"/>
  <c r="C505" i="1"/>
  <c r="C506" i="1"/>
  <c r="C507" i="1"/>
  <c r="C508" i="1"/>
  <c r="C509" i="1"/>
  <c r="C510" i="1"/>
  <c r="L510" i="1" s="1"/>
  <c r="C511" i="1"/>
  <c r="C512" i="1"/>
  <c r="J512" i="1" s="1"/>
  <c r="C513" i="1"/>
  <c r="C514" i="1"/>
  <c r="A514" i="1" s="1"/>
  <c r="C515" i="1"/>
  <c r="K515" i="1" s="1"/>
  <c r="C516" i="1"/>
  <c r="C517" i="1"/>
  <c r="P517" i="1" s="1"/>
  <c r="C518" i="1"/>
  <c r="C519" i="1"/>
  <c r="K519" i="1" s="1"/>
  <c r="C520" i="1"/>
  <c r="L520" i="1" s="1"/>
  <c r="C521" i="1"/>
  <c r="C522" i="1"/>
  <c r="C523" i="1"/>
  <c r="M523" i="1" s="1"/>
  <c r="C524" i="1"/>
  <c r="N524" i="1" s="1"/>
  <c r="C525" i="1"/>
  <c r="P525" i="1" s="1"/>
  <c r="C526" i="1"/>
  <c r="N526" i="1" s="1"/>
  <c r="C527" i="1"/>
  <c r="C528" i="1"/>
  <c r="L528" i="1" s="1"/>
  <c r="C529" i="1"/>
  <c r="G152" i="13"/>
  <c r="G139" i="13"/>
  <c r="C482" i="1"/>
  <c r="C483" i="1"/>
  <c r="A483" i="1" s="1"/>
  <c r="C484" i="1"/>
  <c r="N484" i="1" s="1"/>
  <c r="C485" i="1"/>
  <c r="A485" i="1" s="1"/>
  <c r="C486" i="1"/>
  <c r="B486" i="1" s="1"/>
  <c r="C487" i="1"/>
  <c r="C488" i="1"/>
  <c r="L488" i="1" s="1"/>
  <c r="C489" i="1"/>
  <c r="C490" i="1"/>
  <c r="C491" i="1"/>
  <c r="L491" i="1" s="1"/>
  <c r="C492" i="1"/>
  <c r="C493" i="1"/>
  <c r="C494" i="1"/>
  <c r="K494" i="1" s="1"/>
  <c r="C495" i="1"/>
  <c r="C481" i="1"/>
  <c r="P481" i="1" s="1"/>
  <c r="C314" i="1"/>
  <c r="C315" i="1"/>
  <c r="C316" i="1"/>
  <c r="C317" i="1"/>
  <c r="C318" i="1"/>
  <c r="C319" i="1"/>
  <c r="C320" i="1"/>
  <c r="C321" i="1"/>
  <c r="C322" i="1"/>
  <c r="C323" i="1"/>
  <c r="C324" i="1"/>
  <c r="C325" i="1"/>
  <c r="C326" i="1"/>
  <c r="C327" i="1"/>
  <c r="C312" i="1"/>
  <c r="R312" i="1" s="1"/>
  <c r="I213" i="13"/>
  <c r="B215" i="13"/>
  <c r="H213" i="13"/>
  <c r="G213" i="13"/>
  <c r="B214" i="13"/>
  <c r="F213" i="13"/>
  <c r="E213" i="13"/>
  <c r="D213" i="13"/>
  <c r="C213" i="13"/>
  <c r="B213" i="13"/>
  <c r="C221" i="13"/>
  <c r="D221" i="13"/>
  <c r="E221" i="13"/>
  <c r="B221" i="13"/>
  <c r="B222" i="13"/>
  <c r="C205" i="13"/>
  <c r="D205" i="13"/>
  <c r="E205" i="13"/>
  <c r="F205" i="13"/>
  <c r="G205" i="13"/>
  <c r="H205" i="13"/>
  <c r="I205" i="13"/>
  <c r="B207" i="13"/>
  <c r="B205" i="13"/>
  <c r="B206" i="13"/>
  <c r="C173" i="1"/>
  <c r="L173" i="1" s="1"/>
  <c r="C172" i="1"/>
  <c r="B172" i="1" s="1"/>
  <c r="C171" i="1"/>
  <c r="C170" i="1"/>
  <c r="C169" i="1"/>
  <c r="C168" i="1"/>
  <c r="K168" i="1" s="1"/>
  <c r="C167" i="1"/>
  <c r="A167" i="1" s="1"/>
  <c r="C166" i="1"/>
  <c r="C165" i="1"/>
  <c r="O165" i="1" s="1"/>
  <c r="C164" i="1"/>
  <c r="A164" i="1" s="1"/>
  <c r="C1282" i="1"/>
  <c r="A1282" i="1" s="1"/>
  <c r="C1283" i="1"/>
  <c r="P1283" i="1" s="1"/>
  <c r="C1284" i="1"/>
  <c r="M1284" i="1" s="1"/>
  <c r="C1285" i="1"/>
  <c r="C1286" i="1"/>
  <c r="O1286" i="1" s="1"/>
  <c r="C1287" i="1"/>
  <c r="A1287" i="1" s="1"/>
  <c r="C1288" i="1"/>
  <c r="L1288" i="1" s="1"/>
  <c r="C1289" i="1"/>
  <c r="C1290" i="1"/>
  <c r="P1290" i="1" s="1"/>
  <c r="C1291" i="1"/>
  <c r="K1291" i="1" s="1"/>
  <c r="C1281" i="1"/>
  <c r="O1281" i="1" s="1"/>
  <c r="R1285" i="1"/>
  <c r="J1014" i="1"/>
  <c r="R1014" i="1"/>
  <c r="L1014" i="1"/>
  <c r="N1014" i="1"/>
  <c r="Q1006" i="1"/>
  <c r="J1006" i="1"/>
  <c r="R1006" i="1"/>
  <c r="K1006" i="1"/>
  <c r="P998" i="1"/>
  <c r="Q998" i="1"/>
  <c r="J998" i="1"/>
  <c r="R998" i="1"/>
  <c r="M998" i="1"/>
  <c r="P990" i="1"/>
  <c r="Q990" i="1"/>
  <c r="J990" i="1"/>
  <c r="N990" i="1"/>
  <c r="O990" i="1"/>
  <c r="P982" i="1"/>
  <c r="Q982" i="1"/>
  <c r="N982" i="1"/>
  <c r="O982" i="1"/>
  <c r="M982" i="1"/>
  <c r="P974" i="1"/>
  <c r="N974" i="1"/>
  <c r="O974" i="1"/>
  <c r="K974" i="1"/>
  <c r="L974" i="1"/>
  <c r="K966" i="1"/>
  <c r="L966" i="1"/>
  <c r="M966" i="1"/>
  <c r="N966" i="1"/>
  <c r="R958" i="1"/>
  <c r="L958" i="1"/>
  <c r="O958" i="1"/>
  <c r="K958" i="1"/>
  <c r="J950" i="1"/>
  <c r="R950" i="1"/>
  <c r="K950" i="1"/>
  <c r="L950" i="1"/>
  <c r="Q1013" i="1"/>
  <c r="L1013" i="1"/>
  <c r="P1013" i="1"/>
  <c r="O1013" i="1"/>
  <c r="K1005" i="1"/>
  <c r="L1005" i="1"/>
  <c r="N1005" i="1"/>
  <c r="R997" i="1"/>
  <c r="N997" i="1"/>
  <c r="O997" i="1"/>
  <c r="J989" i="1"/>
  <c r="L989" i="1"/>
  <c r="M989" i="1"/>
  <c r="Q981" i="1"/>
  <c r="K981" i="1"/>
  <c r="N981" i="1"/>
  <c r="M981" i="1"/>
  <c r="R973" i="1"/>
  <c r="K973" i="1"/>
  <c r="O973" i="1"/>
  <c r="J965" i="1"/>
  <c r="R965" i="1"/>
  <c r="L965" i="1"/>
  <c r="Q957" i="1"/>
  <c r="J957" i="1"/>
  <c r="L957" i="1"/>
  <c r="P957" i="1"/>
  <c r="Q949" i="1"/>
  <c r="L949" i="1"/>
  <c r="O949" i="1"/>
  <c r="P949" i="1"/>
  <c r="O1012" i="1"/>
  <c r="P1004" i="1"/>
  <c r="N996" i="1"/>
  <c r="O988" i="1"/>
  <c r="L980" i="1"/>
  <c r="K972" i="1"/>
  <c r="R964" i="1"/>
  <c r="J956" i="1"/>
  <c r="P956" i="1"/>
  <c r="P948" i="1"/>
  <c r="L1018" i="1"/>
  <c r="N1018" i="1"/>
  <c r="R1018" i="1"/>
  <c r="L1010" i="1"/>
  <c r="J1010" i="1"/>
  <c r="Q1010" i="1"/>
  <c r="B664" i="15"/>
  <c r="G407" i="15"/>
  <c r="B671" i="15" s="1"/>
  <c r="B672" i="15"/>
  <c r="B673" i="15"/>
  <c r="B674" i="15"/>
  <c r="B692" i="15" s="1"/>
  <c r="B660" i="15"/>
  <c r="B675" i="15" s="1"/>
  <c r="C59" i="15"/>
  <c r="C664" i="15" s="1"/>
  <c r="H407" i="15"/>
  <c r="C671" i="15"/>
  <c r="C464" i="15"/>
  <c r="C672" i="15"/>
  <c r="C597" i="15"/>
  <c r="C673" i="15" s="1"/>
  <c r="C629" i="15"/>
  <c r="C674" i="15" s="1"/>
  <c r="C660" i="15"/>
  <c r="C675" i="15"/>
  <c r="D59" i="15"/>
  <c r="D664" i="15" s="1"/>
  <c r="I407" i="15"/>
  <c r="D671" i="15" s="1"/>
  <c r="D464" i="15"/>
  <c r="D672" i="15" s="1"/>
  <c r="D597" i="15"/>
  <c r="D673" i="15"/>
  <c r="D629" i="15"/>
  <c r="D674" i="15"/>
  <c r="D660" i="15"/>
  <c r="D675" i="15" s="1"/>
  <c r="E59" i="15"/>
  <c r="E664" i="15" s="1"/>
  <c r="J464" i="15"/>
  <c r="E672" i="15"/>
  <c r="E597" i="15"/>
  <c r="E673" i="15" s="1"/>
  <c r="E690" i="15" s="1"/>
  <c r="E629" i="15"/>
  <c r="E674" i="15"/>
  <c r="E660" i="15"/>
  <c r="E675" i="15" s="1"/>
  <c r="E691" i="15" s="1"/>
  <c r="F59" i="15"/>
  <c r="F664" i="15" s="1"/>
  <c r="K464" i="15"/>
  <c r="F672" i="15"/>
  <c r="F597" i="15"/>
  <c r="F673" i="15" s="1"/>
  <c r="F690" i="15" s="1"/>
  <c r="F629" i="15"/>
  <c r="F674" i="15"/>
  <c r="F692" i="15" s="1"/>
  <c r="F660" i="15"/>
  <c r="F675" i="15" s="1"/>
  <c r="F691" i="15" s="1"/>
  <c r="G59" i="15"/>
  <c r="G664" i="15" s="1"/>
  <c r="L464" i="15"/>
  <c r="G672" i="15"/>
  <c r="G597" i="15"/>
  <c r="G673" i="15" s="1"/>
  <c r="G629" i="15"/>
  <c r="G674" i="15" s="1"/>
  <c r="G660" i="15"/>
  <c r="G675" i="15" s="1"/>
  <c r="G691" i="15" s="1"/>
  <c r="B679" i="15"/>
  <c r="B680" i="15" s="1"/>
  <c r="C679" i="15"/>
  <c r="C680" i="15" s="1"/>
  <c r="D680" i="15"/>
  <c r="E680" i="15"/>
  <c r="F679" i="15"/>
  <c r="F680" i="15"/>
  <c r="G680" i="15"/>
  <c r="H679" i="15"/>
  <c r="H680" i="15" s="1"/>
  <c r="I680" i="15"/>
  <c r="J679" i="15"/>
  <c r="J680" i="15"/>
  <c r="K680" i="15"/>
  <c r="L680" i="15"/>
  <c r="M680" i="15"/>
  <c r="N680" i="15"/>
  <c r="O680" i="15"/>
  <c r="P680" i="15"/>
  <c r="Q679" i="15"/>
  <c r="Q680" i="15"/>
  <c r="R680" i="15"/>
  <c r="S680" i="15"/>
  <c r="T680" i="15"/>
  <c r="W679" i="15"/>
  <c r="W680" i="15"/>
  <c r="X679" i="15"/>
  <c r="X680" i="15" s="1"/>
  <c r="Y679" i="15"/>
  <c r="Y680" i="15"/>
  <c r="Z680" i="15"/>
  <c r="AA679" i="15"/>
  <c r="AA680" i="15"/>
  <c r="AD680" i="15"/>
  <c r="AE680" i="15"/>
  <c r="AH679" i="15"/>
  <c r="AH680" i="15"/>
  <c r="AI679" i="15"/>
  <c r="AI680" i="15"/>
  <c r="AJ679" i="15"/>
  <c r="AJ680" i="15"/>
  <c r="C1456" i="1"/>
  <c r="B1456" i="1" s="1"/>
  <c r="C1457" i="1"/>
  <c r="C1458" i="1"/>
  <c r="M1458" i="1" s="1"/>
  <c r="C1455" i="1"/>
  <c r="B1455" i="1" s="1"/>
  <c r="C1461" i="1"/>
  <c r="N1461" i="1" s="1"/>
  <c r="C1462" i="1"/>
  <c r="L1462" i="1" s="1"/>
  <c r="C1463" i="1"/>
  <c r="P1463" i="1" s="1"/>
  <c r="C1460" i="1"/>
  <c r="C1466" i="1"/>
  <c r="M1466" i="1" s="1"/>
  <c r="C1467" i="1"/>
  <c r="M1467" i="1" s="1"/>
  <c r="C1468" i="1"/>
  <c r="L1468" i="1" s="1"/>
  <c r="C1465" i="1"/>
  <c r="A1465" i="1" s="1"/>
  <c r="C1471" i="1"/>
  <c r="C1472" i="1"/>
  <c r="N1472" i="1" s="1"/>
  <c r="C1473" i="1"/>
  <c r="J1473" i="1" s="1"/>
  <c r="C1470" i="1"/>
  <c r="B1470" i="1" s="1"/>
  <c r="C1476" i="1"/>
  <c r="O1476" i="1" s="1"/>
  <c r="C1477" i="1"/>
  <c r="C1478" i="1"/>
  <c r="B1478" i="1" s="1"/>
  <c r="C1475" i="1"/>
  <c r="O1475" i="1" s="1"/>
  <c r="C1481" i="1"/>
  <c r="R1481" i="1" s="1"/>
  <c r="C1482" i="1"/>
  <c r="O1482" i="1" s="1"/>
  <c r="C1483" i="1"/>
  <c r="B1483" i="1" s="1"/>
  <c r="C1480" i="1"/>
  <c r="C1486" i="1"/>
  <c r="J1486" i="1" s="1"/>
  <c r="C1487" i="1"/>
  <c r="C1488" i="1"/>
  <c r="O1488" i="1" s="1"/>
  <c r="C1485" i="1"/>
  <c r="B1485" i="1" s="1"/>
  <c r="C1490" i="1"/>
  <c r="C1491" i="1"/>
  <c r="A1491" i="1" s="1"/>
  <c r="C1492" i="1"/>
  <c r="K1492" i="1" s="1"/>
  <c r="C1493" i="1"/>
  <c r="C1450" i="1"/>
  <c r="J1450" i="1" s="1"/>
  <c r="C1451" i="1"/>
  <c r="K1451" i="1" s="1"/>
  <c r="C1452" i="1"/>
  <c r="C1453" i="1"/>
  <c r="P1453" i="1" s="1"/>
  <c r="B10" i="18"/>
  <c r="F46" i="8"/>
  <c r="B12" i="18"/>
  <c r="F80" i="8" s="1"/>
  <c r="B13" i="18"/>
  <c r="F79" i="8" s="1"/>
  <c r="B14" i="18"/>
  <c r="F66" i="8" s="1"/>
  <c r="B11" i="18"/>
  <c r="F52" i="8" s="1"/>
  <c r="B31" i="18"/>
  <c r="F163" i="8" s="1"/>
  <c r="B7" i="18"/>
  <c r="F33" i="8" s="1"/>
  <c r="B5" i="18"/>
  <c r="F9" i="8"/>
  <c r="B50" i="18"/>
  <c r="I41" i="19" s="1"/>
  <c r="B49" i="18"/>
  <c r="I74" i="19" s="1"/>
  <c r="B45" i="18"/>
  <c r="F209" i="8" s="1"/>
  <c r="B44" i="18"/>
  <c r="F206" i="8" s="1"/>
  <c r="B43" i="18"/>
  <c r="F205" i="8" s="1"/>
  <c r="B42" i="18"/>
  <c r="F204" i="8" s="1"/>
  <c r="B41" i="18"/>
  <c r="F203" i="8" s="1"/>
  <c r="B40" i="18"/>
  <c r="F201" i="8" s="1"/>
  <c r="B39" i="18"/>
  <c r="F199" i="8" s="1"/>
  <c r="B38" i="18"/>
  <c r="F197" i="8"/>
  <c r="B37" i="18"/>
  <c r="F196" i="8" s="1"/>
  <c r="B36" i="18"/>
  <c r="F180" i="8" s="1"/>
  <c r="B35" i="18"/>
  <c r="F171" i="8" s="1"/>
  <c r="B34" i="18"/>
  <c r="F168" i="8"/>
  <c r="B33" i="18"/>
  <c r="F167" i="8" s="1"/>
  <c r="B32" i="18"/>
  <c r="F170" i="8" s="1"/>
  <c r="B30" i="18"/>
  <c r="F156" i="8" s="1"/>
  <c r="B29" i="18"/>
  <c r="F127" i="8" s="1"/>
  <c r="B28" i="18"/>
  <c r="F131" i="8" s="1"/>
  <c r="B27" i="18"/>
  <c r="B26" i="18"/>
  <c r="F120" i="8" s="1"/>
  <c r="B25" i="18"/>
  <c r="F137" i="8" s="1"/>
  <c r="B24" i="18"/>
  <c r="F136" i="8" s="1"/>
  <c r="B23" i="18"/>
  <c r="F107" i="8" s="1"/>
  <c r="B22" i="18"/>
  <c r="F103" i="8" s="1"/>
  <c r="B21" i="18"/>
  <c r="F98" i="8" s="1"/>
  <c r="B16" i="18"/>
  <c r="F104" i="8" s="1"/>
  <c r="B15" i="18"/>
  <c r="B9" i="18"/>
  <c r="F75" i="8" s="1"/>
  <c r="B8" i="18"/>
  <c r="F42" i="8" s="1"/>
  <c r="B6" i="18"/>
  <c r="F23" i="8" s="1"/>
  <c r="B3" i="18"/>
  <c r="F153" i="8" s="1"/>
  <c r="C244" i="1"/>
  <c r="B244" i="1" s="1"/>
  <c r="C277" i="1"/>
  <c r="O277" i="1" s="1"/>
  <c r="C276" i="1"/>
  <c r="N276" i="1" s="1"/>
  <c r="C275" i="1"/>
  <c r="R275" i="1" s="1"/>
  <c r="C274" i="1"/>
  <c r="L274" i="1" s="1"/>
  <c r="C273" i="1"/>
  <c r="O273" i="1" s="1"/>
  <c r="C272" i="1"/>
  <c r="C271" i="1"/>
  <c r="P271" i="1" s="1"/>
  <c r="C270" i="1"/>
  <c r="R270" i="1" s="1"/>
  <c r="C269" i="1"/>
  <c r="B269" i="1" s="1"/>
  <c r="C268" i="1"/>
  <c r="M268" i="1" s="1"/>
  <c r="C267" i="1"/>
  <c r="P267" i="1" s="1"/>
  <c r="C266" i="1"/>
  <c r="C265" i="1"/>
  <c r="Q265" i="1" s="1"/>
  <c r="C264" i="1"/>
  <c r="C262" i="1"/>
  <c r="J262" i="1" s="1"/>
  <c r="C1448" i="1"/>
  <c r="C1385" i="1"/>
  <c r="C387" i="1"/>
  <c r="Q387" i="1" s="1"/>
  <c r="C1199" i="1"/>
  <c r="K1199" i="1" s="1"/>
  <c r="C1198" i="1"/>
  <c r="J1198" i="1" s="1"/>
  <c r="C1194" i="1"/>
  <c r="O1194" i="1" s="1"/>
  <c r="C1195" i="1"/>
  <c r="J1195" i="1" s="1"/>
  <c r="C1306" i="1"/>
  <c r="O1306" i="1" s="1"/>
  <c r="C1305" i="1"/>
  <c r="P1305" i="1" s="1"/>
  <c r="C1304" i="1"/>
  <c r="C1303" i="1"/>
  <c r="Q1303" i="1" s="1"/>
  <c r="C1302" i="1"/>
  <c r="C1301" i="1"/>
  <c r="C1300" i="1"/>
  <c r="J1300" i="1" s="1"/>
  <c r="C1299" i="1"/>
  <c r="L1299" i="1" s="1"/>
  <c r="C1298" i="1"/>
  <c r="N1298" i="1" s="1"/>
  <c r="C1297" i="1"/>
  <c r="R1297" i="1" s="1"/>
  <c r="C1296" i="1"/>
  <c r="C1295" i="1"/>
  <c r="O1295" i="1" s="1"/>
  <c r="C1294" i="1"/>
  <c r="C1293" i="1"/>
  <c r="C302" i="1"/>
  <c r="Q302" i="1" s="1"/>
  <c r="C301" i="1"/>
  <c r="N301" i="1" s="1"/>
  <c r="C300" i="1"/>
  <c r="N300" i="1" s="1"/>
  <c r="C251" i="1"/>
  <c r="K251" i="1" s="1"/>
  <c r="C250" i="1"/>
  <c r="R250" i="1" s="1"/>
  <c r="C249" i="1"/>
  <c r="C1279" i="1"/>
  <c r="K1279" i="1" s="1"/>
  <c r="C1278" i="1"/>
  <c r="C541" i="1"/>
  <c r="C542" i="1"/>
  <c r="C543" i="1"/>
  <c r="A543" i="1" s="1"/>
  <c r="C544" i="1"/>
  <c r="L544" i="1" s="1"/>
  <c r="C545" i="1"/>
  <c r="O545" i="1" s="1"/>
  <c r="C546" i="1"/>
  <c r="C547" i="1"/>
  <c r="Q547" i="1" s="1"/>
  <c r="C548" i="1"/>
  <c r="A548" i="1" s="1"/>
  <c r="C549" i="1"/>
  <c r="R549" i="1" s="1"/>
  <c r="C550" i="1"/>
  <c r="Q550" i="1" s="1"/>
  <c r="C551" i="1"/>
  <c r="A551" i="1" s="1"/>
  <c r="C552" i="1"/>
  <c r="R552" i="1" s="1"/>
  <c r="C553" i="1"/>
  <c r="O553" i="1" s="1"/>
  <c r="C554" i="1"/>
  <c r="B554" i="1" s="1"/>
  <c r="C555" i="1"/>
  <c r="R555" i="1" s="1"/>
  <c r="C556" i="1"/>
  <c r="K556" i="1" s="1"/>
  <c r="C557" i="1"/>
  <c r="M557" i="1" s="1"/>
  <c r="C558" i="1"/>
  <c r="J558" i="1" s="1"/>
  <c r="C559" i="1"/>
  <c r="L559" i="1" s="1"/>
  <c r="C560" i="1"/>
  <c r="C561" i="1"/>
  <c r="B561" i="1" s="1"/>
  <c r="C562" i="1"/>
  <c r="J562" i="1" s="1"/>
  <c r="C563" i="1"/>
  <c r="B563" i="1" s="1"/>
  <c r="C564" i="1"/>
  <c r="C565" i="1"/>
  <c r="C566" i="1"/>
  <c r="C567" i="1"/>
  <c r="Q567" i="1" s="1"/>
  <c r="C568" i="1"/>
  <c r="C569" i="1"/>
  <c r="M569" i="1" s="1"/>
  <c r="C570" i="1"/>
  <c r="C571" i="1"/>
  <c r="B571" i="1" s="1"/>
  <c r="C572" i="1"/>
  <c r="Q572" i="1" s="1"/>
  <c r="C573" i="1"/>
  <c r="J573" i="1" s="1"/>
  <c r="C574" i="1"/>
  <c r="C575" i="1"/>
  <c r="J575" i="1" s="1"/>
  <c r="C576" i="1"/>
  <c r="O576" i="1" s="1"/>
  <c r="C577" i="1"/>
  <c r="K577" i="1" s="1"/>
  <c r="C578" i="1"/>
  <c r="C579" i="1"/>
  <c r="J579" i="1" s="1"/>
  <c r="C580" i="1"/>
  <c r="C581" i="1"/>
  <c r="K581" i="1" s="1"/>
  <c r="C582" i="1"/>
  <c r="M582" i="1" s="1"/>
  <c r="C583" i="1"/>
  <c r="K583" i="1" s="1"/>
  <c r="C584" i="1"/>
  <c r="O584" i="1" s="1"/>
  <c r="C585" i="1"/>
  <c r="R585" i="1" s="1"/>
  <c r="C586" i="1"/>
  <c r="C587" i="1"/>
  <c r="C588" i="1"/>
  <c r="Q588" i="1" s="1"/>
  <c r="C589" i="1"/>
  <c r="P589" i="1" s="1"/>
  <c r="C590" i="1"/>
  <c r="L590" i="1" s="1"/>
  <c r="C591" i="1"/>
  <c r="A591" i="1" s="1"/>
  <c r="C592" i="1"/>
  <c r="C593" i="1"/>
  <c r="A593" i="1" s="1"/>
  <c r="C594" i="1"/>
  <c r="A594" i="1" s="1"/>
  <c r="C595" i="1"/>
  <c r="A595" i="1" s="1"/>
  <c r="C596" i="1"/>
  <c r="J596" i="1" s="1"/>
  <c r="C540" i="1"/>
  <c r="C539" i="1"/>
  <c r="R539" i="1" s="1"/>
  <c r="C1209" i="1"/>
  <c r="J1209" i="1" s="1"/>
  <c r="C1208" i="1"/>
  <c r="J1208" i="1" s="1"/>
  <c r="C1207" i="1"/>
  <c r="C1206" i="1"/>
  <c r="C1205" i="1"/>
  <c r="R1205" i="1" s="1"/>
  <c r="C1204" i="1"/>
  <c r="B1204" i="1" s="1"/>
  <c r="C1203" i="1"/>
  <c r="C1202" i="1"/>
  <c r="L1202" i="1" s="1"/>
  <c r="C1245" i="1"/>
  <c r="C1246" i="1"/>
  <c r="L1246" i="1" s="1"/>
  <c r="C1247" i="1"/>
  <c r="C1248" i="1"/>
  <c r="R1248" i="1" s="1"/>
  <c r="C1249" i="1"/>
  <c r="P1249" i="1" s="1"/>
  <c r="C1319" i="1"/>
  <c r="Q1319" i="1" s="1"/>
  <c r="C1320" i="1"/>
  <c r="C1321" i="1"/>
  <c r="B1321" i="1" s="1"/>
  <c r="C1322" i="1"/>
  <c r="C1323" i="1"/>
  <c r="Q1323" i="1" s="1"/>
  <c r="C191" i="1"/>
  <c r="C196" i="1"/>
  <c r="B196" i="1" s="1"/>
  <c r="C201" i="1"/>
  <c r="J201" i="1" s="1"/>
  <c r="C189" i="1"/>
  <c r="K189" i="1" s="1"/>
  <c r="C190" i="1"/>
  <c r="J190" i="1" s="1"/>
  <c r="C192" i="1"/>
  <c r="Q192" i="1" s="1"/>
  <c r="C193" i="1"/>
  <c r="M193" i="1" s="1"/>
  <c r="C194" i="1"/>
  <c r="O194" i="1" s="1"/>
  <c r="C195" i="1"/>
  <c r="C197" i="1"/>
  <c r="Q197" i="1" s="1"/>
  <c r="C198" i="1"/>
  <c r="Q198" i="1" s="1"/>
  <c r="C199" i="1"/>
  <c r="P199" i="1" s="1"/>
  <c r="C200" i="1"/>
  <c r="P200" i="1" s="1"/>
  <c r="B17" i="10"/>
  <c r="C1191" i="1"/>
  <c r="K1191" i="1" s="1"/>
  <c r="C1190" i="1"/>
  <c r="C61" i="1"/>
  <c r="C60" i="1"/>
  <c r="C59" i="1"/>
  <c r="M59" i="1" s="1"/>
  <c r="C58" i="1"/>
  <c r="M58" i="1" s="1"/>
  <c r="C57" i="1"/>
  <c r="M57" i="1" s="1"/>
  <c r="C56" i="1"/>
  <c r="B56" i="1" s="1"/>
  <c r="C55" i="1"/>
  <c r="K55" i="1" s="1"/>
  <c r="C54" i="1"/>
  <c r="C53" i="1"/>
  <c r="C52" i="1"/>
  <c r="C51" i="1"/>
  <c r="C50" i="1"/>
  <c r="N50" i="1" s="1"/>
  <c r="C49" i="1"/>
  <c r="A49" i="1" s="1"/>
  <c r="C48" i="1"/>
  <c r="A48" i="1" s="1"/>
  <c r="C47" i="1"/>
  <c r="R47" i="1" s="1"/>
  <c r="C46" i="1"/>
  <c r="N46" i="1" s="1"/>
  <c r="C45" i="1"/>
  <c r="A45" i="1" s="1"/>
  <c r="C44" i="1"/>
  <c r="Q44" i="1" s="1"/>
  <c r="C43" i="1"/>
  <c r="C42" i="1"/>
  <c r="K42" i="1" s="1"/>
  <c r="C41" i="1"/>
  <c r="A41" i="1" s="1"/>
  <c r="C40" i="1"/>
  <c r="J40" i="1" s="1"/>
  <c r="C39" i="1"/>
  <c r="C38" i="1"/>
  <c r="N38" i="1" s="1"/>
  <c r="C37" i="1"/>
  <c r="C36" i="1"/>
  <c r="C35" i="1"/>
  <c r="B35" i="1" s="1"/>
  <c r="C34" i="1"/>
  <c r="Q34" i="1" s="1"/>
  <c r="C33" i="1"/>
  <c r="C32" i="1"/>
  <c r="O32" i="1" s="1"/>
  <c r="C31" i="1"/>
  <c r="R31" i="1" s="1"/>
  <c r="C30" i="1"/>
  <c r="J30" i="1" s="1"/>
  <c r="C29" i="1"/>
  <c r="C28" i="1"/>
  <c r="B28" i="1" s="1"/>
  <c r="C27" i="1"/>
  <c r="Q27" i="1" s="1"/>
  <c r="C26" i="1"/>
  <c r="M26" i="1" s="1"/>
  <c r="C25" i="1"/>
  <c r="M25" i="1" s="1"/>
  <c r="C24" i="1"/>
  <c r="B24" i="1" s="1"/>
  <c r="C23" i="1"/>
  <c r="A23" i="1" s="1"/>
  <c r="C22" i="1"/>
  <c r="L22" i="1" s="1"/>
  <c r="C21" i="1"/>
  <c r="R21" i="1" s="1"/>
  <c r="C20" i="1"/>
  <c r="C19" i="1"/>
  <c r="A19" i="1" s="1"/>
  <c r="C18" i="1"/>
  <c r="O18" i="1" s="1"/>
  <c r="C17" i="1"/>
  <c r="O17" i="1" s="1"/>
  <c r="C16" i="1"/>
  <c r="N16" i="1" s="1"/>
  <c r="C15" i="1"/>
  <c r="B15" i="1" s="1"/>
  <c r="C14" i="1"/>
  <c r="R14" i="1" s="1"/>
  <c r="C13" i="1"/>
  <c r="C12" i="1"/>
  <c r="C11" i="1"/>
  <c r="C10" i="1"/>
  <c r="C9" i="1"/>
  <c r="C8" i="1"/>
  <c r="C7" i="1"/>
  <c r="C6" i="1"/>
  <c r="C5" i="1"/>
  <c r="C4" i="1"/>
  <c r="C3" i="1"/>
  <c r="C335" i="1"/>
  <c r="N335" i="1" s="1"/>
  <c r="C295" i="1"/>
  <c r="J295" i="1" s="1"/>
  <c r="C538" i="1"/>
  <c r="C537" i="1"/>
  <c r="B537" i="1" s="1"/>
  <c r="C536" i="1"/>
  <c r="C535" i="1"/>
  <c r="P535" i="1" s="1"/>
  <c r="C534" i="1"/>
  <c r="A534" i="1" s="1"/>
  <c r="C384" i="1"/>
  <c r="C383" i="1"/>
  <c r="C1402" i="1"/>
  <c r="B186" i="13"/>
  <c r="B187" i="13"/>
  <c r="C152" i="1"/>
  <c r="C153" i="1"/>
  <c r="O153" i="1" s="1"/>
  <c r="C154" i="1"/>
  <c r="L154" i="1" s="1"/>
  <c r="C155" i="1"/>
  <c r="R155" i="1" s="1"/>
  <c r="C156" i="1"/>
  <c r="C157" i="1"/>
  <c r="Q157" i="1" s="1"/>
  <c r="C158" i="1"/>
  <c r="L158" i="1" s="1"/>
  <c r="C159" i="1"/>
  <c r="O159" i="1" s="1"/>
  <c r="C160" i="1"/>
  <c r="C150" i="1"/>
  <c r="R150" i="1" s="1"/>
  <c r="AG679" i="15"/>
  <c r="V679" i="15"/>
  <c r="H674" i="15"/>
  <c r="H673" i="15"/>
  <c r="H660" i="15"/>
  <c r="H675" i="15" s="1"/>
  <c r="AJ510" i="15"/>
  <c r="AI510" i="15"/>
  <c r="AH510" i="15"/>
  <c r="AG510" i="15"/>
  <c r="AF510" i="15"/>
  <c r="AE510" i="15"/>
  <c r="AD510" i="15"/>
  <c r="AC510" i="15"/>
  <c r="AB510" i="15"/>
  <c r="AA510" i="15"/>
  <c r="Z510" i="15"/>
  <c r="Y510" i="15"/>
  <c r="X510" i="15"/>
  <c r="W510" i="15"/>
  <c r="V510" i="15"/>
  <c r="U510" i="15"/>
  <c r="T510" i="15"/>
  <c r="S510" i="15"/>
  <c r="R510" i="15"/>
  <c r="Q510" i="15"/>
  <c r="P510" i="15"/>
  <c r="O510" i="15"/>
  <c r="N510" i="15"/>
  <c r="M510" i="15"/>
  <c r="L510" i="15"/>
  <c r="K510" i="15"/>
  <c r="J510" i="15"/>
  <c r="I510" i="15"/>
  <c r="H510" i="15"/>
  <c r="G510" i="15"/>
  <c r="F510" i="15"/>
  <c r="E510" i="15"/>
  <c r="D510" i="15"/>
  <c r="C510" i="15"/>
  <c r="M464" i="15"/>
  <c r="H672" i="15"/>
  <c r="I464" i="15"/>
  <c r="H464" i="15"/>
  <c r="G464" i="15"/>
  <c r="F464" i="15"/>
  <c r="E464" i="15"/>
  <c r="J407" i="15"/>
  <c r="F407" i="15"/>
  <c r="E407" i="15"/>
  <c r="D407" i="15"/>
  <c r="C407" i="15"/>
  <c r="B407" i="15"/>
  <c r="H664" i="15"/>
  <c r="C75" i="1"/>
  <c r="C74" i="1"/>
  <c r="Q74" i="1" s="1"/>
  <c r="C73" i="1"/>
  <c r="J73" i="1" s="1"/>
  <c r="C72" i="1"/>
  <c r="B72" i="1" s="1"/>
  <c r="C71" i="1"/>
  <c r="M71" i="1" s="1"/>
  <c r="C70" i="1"/>
  <c r="C69" i="1"/>
  <c r="J69" i="1" s="1"/>
  <c r="C68" i="1"/>
  <c r="Q68" i="1" s="1"/>
  <c r="C67" i="1"/>
  <c r="A67" i="1" s="1"/>
  <c r="C66" i="1"/>
  <c r="O66" i="1" s="1"/>
  <c r="C65" i="1"/>
  <c r="C1404" i="1"/>
  <c r="C248" i="1"/>
  <c r="K248" i="1" s="1"/>
  <c r="C299" i="1"/>
  <c r="Q299" i="1" s="1"/>
  <c r="C1403" i="1"/>
  <c r="N1403" i="1" s="1"/>
  <c r="C247" i="1"/>
  <c r="R247" i="1" s="1"/>
  <c r="C298" i="1"/>
  <c r="C1244" i="1"/>
  <c r="A1244" i="1" s="1"/>
  <c r="C1318" i="1"/>
  <c r="L1318" i="1" s="1"/>
  <c r="C163" i="1"/>
  <c r="C1243" i="1"/>
  <c r="K1243" i="1" s="1"/>
  <c r="B161" i="13"/>
  <c r="G140" i="13"/>
  <c r="G141" i="13"/>
  <c r="G142" i="13"/>
  <c r="G143" i="13"/>
  <c r="G144" i="13"/>
  <c r="G145" i="13"/>
  <c r="G146" i="13"/>
  <c r="G147" i="13"/>
  <c r="G148" i="13"/>
  <c r="G149" i="13"/>
  <c r="G150" i="13"/>
  <c r="G151" i="13"/>
  <c r="G153" i="13"/>
  <c r="B162" i="13"/>
  <c r="G154" i="13"/>
  <c r="G155" i="13"/>
  <c r="G156" i="13"/>
  <c r="B167" i="13"/>
  <c r="B181" i="13"/>
  <c r="B176" i="13"/>
  <c r="B171" i="13"/>
  <c r="B172" i="13"/>
  <c r="A127" i="13"/>
  <c r="A128" i="13"/>
  <c r="A130" i="13"/>
  <c r="A116" i="13"/>
  <c r="A117" i="13"/>
  <c r="A101" i="13"/>
  <c r="A102" i="13"/>
  <c r="B88" i="13"/>
  <c r="A91" i="13"/>
  <c r="A93" i="13"/>
  <c r="A94" i="13"/>
  <c r="A96" i="13"/>
  <c r="C1224" i="1"/>
  <c r="A1224" i="1" s="1"/>
  <c r="C1225" i="1"/>
  <c r="C1226" i="1"/>
  <c r="N1226" i="1" s="1"/>
  <c r="C1227" i="1"/>
  <c r="C1228" i="1"/>
  <c r="A1228" i="1" s="1"/>
  <c r="C238" i="1"/>
  <c r="B238" i="1" s="1"/>
  <c r="C239" i="1"/>
  <c r="C240" i="1"/>
  <c r="P240" i="1" s="1"/>
  <c r="C241" i="1"/>
  <c r="J241" i="1" s="1"/>
  <c r="C242" i="1"/>
  <c r="N242" i="1" s="1"/>
  <c r="C243" i="1"/>
  <c r="J243" i="1" s="1"/>
  <c r="C245" i="1"/>
  <c r="C246" i="1"/>
  <c r="R246" i="1" s="1"/>
  <c r="C236" i="1"/>
  <c r="J236" i="1" s="1"/>
  <c r="C296" i="1"/>
  <c r="Q296" i="1" s="1"/>
  <c r="C297" i="1"/>
  <c r="C188" i="1"/>
  <c r="M188" i="1" s="1"/>
  <c r="C208" i="1"/>
  <c r="A208" i="1" s="1"/>
  <c r="C209" i="1"/>
  <c r="O209" i="1" s="1"/>
  <c r="C210" i="1"/>
  <c r="C211" i="1"/>
  <c r="R211" i="1" s="1"/>
  <c r="C212" i="1"/>
  <c r="B212" i="1" s="1"/>
  <c r="C213" i="1"/>
  <c r="C214" i="1"/>
  <c r="C215" i="1"/>
  <c r="A215" i="1" s="1"/>
  <c r="C216" i="1"/>
  <c r="K216" i="1" s="1"/>
  <c r="C217" i="1"/>
  <c r="B217" i="1" s="1"/>
  <c r="C218" i="1"/>
  <c r="C219" i="1"/>
  <c r="O219" i="1" s="1"/>
  <c r="B194" i="13"/>
  <c r="B196" i="13"/>
  <c r="B197" i="13"/>
  <c r="C1447" i="1"/>
  <c r="C1446" i="1"/>
  <c r="C1445" i="1"/>
  <c r="C1444" i="1"/>
  <c r="C1443" i="1"/>
  <c r="C1424" i="1"/>
  <c r="C1423" i="1"/>
  <c r="C1422" i="1"/>
  <c r="C1421" i="1"/>
  <c r="C1420" i="1"/>
  <c r="C1419" i="1"/>
  <c r="C1418" i="1"/>
  <c r="C1401" i="1"/>
  <c r="K1401" i="1" s="1"/>
  <c r="C1400" i="1"/>
  <c r="C1399" i="1"/>
  <c r="N1399" i="1" s="1"/>
  <c r="C1398" i="1"/>
  <c r="C1397" i="1"/>
  <c r="C1396" i="1"/>
  <c r="C1395" i="1"/>
  <c r="C1384" i="1"/>
  <c r="C1383" i="1"/>
  <c r="K1383" i="1" s="1"/>
  <c r="C1382" i="1"/>
  <c r="C1381" i="1"/>
  <c r="C1380" i="1"/>
  <c r="C1392" i="1"/>
  <c r="C1391" i="1"/>
  <c r="N1391" i="1" s="1"/>
  <c r="C1390" i="1"/>
  <c r="N1390" i="1" s="1"/>
  <c r="C1389" i="1"/>
  <c r="B1389" i="1" s="1"/>
  <c r="C1388" i="1"/>
  <c r="N1388" i="1" s="1"/>
  <c r="C1361" i="1"/>
  <c r="C1360" i="1"/>
  <c r="C1359" i="1"/>
  <c r="C1358" i="1"/>
  <c r="C1357" i="1"/>
  <c r="C1356" i="1"/>
  <c r="K1356" i="1" s="1"/>
  <c r="C1355" i="1"/>
  <c r="C1332" i="1"/>
  <c r="C1326" i="1"/>
  <c r="C1327" i="1"/>
  <c r="A1327" i="1" s="1"/>
  <c r="C1328" i="1"/>
  <c r="C1329" i="1"/>
  <c r="C1325" i="1"/>
  <c r="C1242" i="1"/>
  <c r="C1231" i="1"/>
  <c r="C1232" i="1"/>
  <c r="P1232" i="1" s="1"/>
  <c r="C1233" i="1"/>
  <c r="B1233" i="1" s="1"/>
  <c r="C1234" i="1"/>
  <c r="J1234" i="1" s="1"/>
  <c r="C1235" i="1"/>
  <c r="A1235" i="1" s="1"/>
  <c r="C1236" i="1"/>
  <c r="Q1236" i="1" s="1"/>
  <c r="C1237" i="1"/>
  <c r="C1238" i="1"/>
  <c r="K1238" i="1" s="1"/>
  <c r="C1239" i="1"/>
  <c r="L1239" i="1" s="1"/>
  <c r="C1240" i="1"/>
  <c r="B1240" i="1" s="1"/>
  <c r="C1241" i="1"/>
  <c r="C1230" i="1"/>
  <c r="K1230" i="1" s="1"/>
  <c r="C289" i="1"/>
  <c r="B289" i="1" s="1"/>
  <c r="C290" i="1"/>
  <c r="C291" i="1"/>
  <c r="R291" i="1" s="1"/>
  <c r="C292" i="1"/>
  <c r="C293" i="1"/>
  <c r="L293" i="1" s="1"/>
  <c r="C294" i="1"/>
  <c r="R294" i="1" s="1"/>
  <c r="C288" i="1"/>
  <c r="N288" i="1" s="1"/>
  <c r="C231" i="1"/>
  <c r="P231" i="1" s="1"/>
  <c r="C232" i="1"/>
  <c r="C233" i="1"/>
  <c r="A233" i="1" s="1"/>
  <c r="C234" i="1"/>
  <c r="C230" i="1"/>
  <c r="A230" i="1" s="1"/>
  <c r="C228" i="1"/>
  <c r="C227" i="1"/>
  <c r="P227" i="1" s="1"/>
  <c r="C204" i="1"/>
  <c r="L204" i="1" s="1"/>
  <c r="C205" i="1"/>
  <c r="C206" i="1"/>
  <c r="K206" i="1" s="1"/>
  <c r="C207" i="1"/>
  <c r="C203" i="1"/>
  <c r="C151" i="1"/>
  <c r="L151" i="1" s="1"/>
  <c r="C1317" i="1"/>
  <c r="C1316" i="1"/>
  <c r="C1315" i="1"/>
  <c r="A1315" i="1" s="1"/>
  <c r="C1314" i="1"/>
  <c r="O1314" i="1" s="1"/>
  <c r="C1313" i="1"/>
  <c r="B1313" i="1" s="1"/>
  <c r="C1312" i="1"/>
  <c r="L1312" i="1" s="1"/>
  <c r="C1311" i="1"/>
  <c r="C1310" i="1"/>
  <c r="C1309" i="1"/>
  <c r="N1309" i="1" s="1"/>
  <c r="C1308" i="1"/>
  <c r="R410" i="1"/>
  <c r="F91" i="8"/>
  <c r="M940" i="1"/>
  <c r="O942" i="1"/>
  <c r="J942" i="1"/>
  <c r="K942" i="1"/>
  <c r="L942" i="1"/>
  <c r="P946" i="1"/>
  <c r="R941" i="1"/>
  <c r="L941" i="1"/>
  <c r="M941" i="1"/>
  <c r="F179" i="8"/>
  <c r="F105" i="8"/>
  <c r="F72" i="8"/>
  <c r="F2" i="8"/>
  <c r="B159" i="13"/>
  <c r="F71" i="8"/>
  <c r="F34" i="8"/>
  <c r="F95" i="8"/>
  <c r="F133" i="8"/>
  <c r="F29" i="8"/>
  <c r="F185" i="8"/>
  <c r="F20" i="8"/>
  <c r="F134" i="8"/>
  <c r="F122" i="8"/>
  <c r="F194" i="8"/>
  <c r="B188" i="13"/>
  <c r="B189" i="13"/>
  <c r="F208" i="8"/>
  <c r="F97" i="8"/>
  <c r="F15" i="8"/>
  <c r="F132" i="8"/>
  <c r="F28" i="8"/>
  <c r="F49" i="8"/>
  <c r="F124" i="8"/>
  <c r="B160" i="13"/>
  <c r="F96" i="8"/>
  <c r="F202" i="8"/>
  <c r="A131" i="13"/>
  <c r="F128" i="8"/>
  <c r="A118" i="13"/>
  <c r="A120" i="13"/>
  <c r="A121" i="13"/>
  <c r="F198" i="8"/>
  <c r="F178" i="8"/>
  <c r="F18" i="8"/>
  <c r="F146" i="8"/>
  <c r="F165" i="8"/>
  <c r="F19" i="8"/>
  <c r="F8" i="8"/>
  <c r="F27" i="8"/>
  <c r="F58" i="8"/>
  <c r="F39" i="8"/>
  <c r="F123" i="8"/>
  <c r="F14" i="8"/>
  <c r="F21" i="8"/>
  <c r="F169" i="8"/>
  <c r="B163" i="13"/>
  <c r="A103" i="13"/>
  <c r="A105" i="13"/>
  <c r="A106" i="13"/>
  <c r="F92" i="8"/>
  <c r="F16" i="8"/>
  <c r="F11" i="8"/>
  <c r="F30" i="8"/>
  <c r="F38" i="8"/>
  <c r="F149" i="8"/>
  <c r="F35" i="8"/>
  <c r="F3" i="8"/>
  <c r="F148" i="8"/>
  <c r="F13" i="8"/>
  <c r="F24" i="8"/>
  <c r="F93" i="8"/>
  <c r="F147" i="8"/>
  <c r="F37" i="8"/>
  <c r="F12" i="8"/>
  <c r="F150" i="8"/>
  <c r="F36" i="8"/>
  <c r="F6" i="8"/>
  <c r="F151" i="8"/>
  <c r="F88" i="8"/>
  <c r="F94" i="8"/>
  <c r="F32" i="8"/>
  <c r="F7" i="8"/>
  <c r="F31" i="8"/>
  <c r="F10" i="8"/>
  <c r="F17" i="8"/>
  <c r="F26" i="8"/>
  <c r="F90" i="8"/>
  <c r="F89" i="8"/>
  <c r="F60" i="8"/>
  <c r="A122" i="13"/>
  <c r="A111" i="13"/>
  <c r="A107" i="13"/>
  <c r="F161" i="8" l="1"/>
  <c r="F172" i="8"/>
  <c r="F162" i="8"/>
  <c r="F155" i="8"/>
  <c r="F200" i="8"/>
  <c r="F166" i="8"/>
  <c r="F141" i="8"/>
  <c r="F138" i="8"/>
  <c r="F139" i="8"/>
  <c r="F195" i="8"/>
  <c r="F207" i="8"/>
  <c r="F158" i="8"/>
  <c r="F144" i="8"/>
  <c r="F164" i="8"/>
  <c r="F145" i="8"/>
  <c r="F184" i="8"/>
  <c r="F126" i="8"/>
  <c r="F157" i="8"/>
  <c r="F175" i="8"/>
  <c r="F99" i="8"/>
  <c r="F181" i="8"/>
  <c r="F142" i="8"/>
  <c r="F174" i="8"/>
  <c r="F41" i="8"/>
  <c r="L940" i="1"/>
  <c r="O948" i="1"/>
  <c r="O956" i="1"/>
  <c r="Q964" i="1"/>
  <c r="J964" i="1"/>
  <c r="R972" i="1"/>
  <c r="K980" i="1"/>
  <c r="L988" i="1"/>
  <c r="M996" i="1"/>
  <c r="O1004" i="1"/>
  <c r="M1012" i="1"/>
  <c r="O1028" i="1"/>
  <c r="O1020" i="1"/>
  <c r="M1036" i="1"/>
  <c r="O1044" i="1"/>
  <c r="J1044" i="1"/>
  <c r="M948" i="1"/>
  <c r="M956" i="1"/>
  <c r="P964" i="1"/>
  <c r="P972" i="1"/>
  <c r="J972" i="1"/>
  <c r="R980" i="1"/>
  <c r="K988" i="1"/>
  <c r="L996" i="1"/>
  <c r="M1004" i="1"/>
  <c r="N1012" i="1"/>
  <c r="N1028" i="1"/>
  <c r="M1020" i="1"/>
  <c r="Q1036" i="1"/>
  <c r="M1044" i="1"/>
  <c r="L948" i="1"/>
  <c r="Q956" i="1"/>
  <c r="O964" i="1"/>
  <c r="N972" i="1"/>
  <c r="Q980" i="1"/>
  <c r="J980" i="1"/>
  <c r="R988" i="1"/>
  <c r="K996" i="1"/>
  <c r="L1004" i="1"/>
  <c r="P1012" i="1"/>
  <c r="P1028" i="1"/>
  <c r="N1020" i="1"/>
  <c r="O1036" i="1"/>
  <c r="K1044" i="1"/>
  <c r="J940" i="1"/>
  <c r="R940" i="1"/>
  <c r="K948" i="1"/>
  <c r="N956" i="1"/>
  <c r="M964" i="1"/>
  <c r="O972" i="1"/>
  <c r="P980" i="1"/>
  <c r="N988" i="1"/>
  <c r="J988" i="1"/>
  <c r="R996" i="1"/>
  <c r="K1004" i="1"/>
  <c r="L1012" i="1"/>
  <c r="M1028" i="1"/>
  <c r="P1020" i="1"/>
  <c r="N1036" i="1"/>
  <c r="Q1044" i="1"/>
  <c r="O940" i="1"/>
  <c r="J948" i="1"/>
  <c r="L956" i="1"/>
  <c r="N964" i="1"/>
  <c r="M972" i="1"/>
  <c r="O980" i="1"/>
  <c r="M988" i="1"/>
  <c r="Q996" i="1"/>
  <c r="J996" i="1"/>
  <c r="R1004" i="1"/>
  <c r="K1012" i="1"/>
  <c r="K1028" i="1"/>
  <c r="L1020" i="1"/>
  <c r="K1036" i="1"/>
  <c r="P1044" i="1"/>
  <c r="Q940" i="1"/>
  <c r="R948" i="1"/>
  <c r="K956" i="1"/>
  <c r="L964" i="1"/>
  <c r="Q972" i="1"/>
  <c r="N980" i="1"/>
  <c r="Q988" i="1"/>
  <c r="O996" i="1"/>
  <c r="N1004" i="1"/>
  <c r="J1004" i="1"/>
  <c r="R1012" i="1"/>
  <c r="L1028" i="1"/>
  <c r="R1020" i="1"/>
  <c r="L1036" i="1"/>
  <c r="N1044" i="1"/>
  <c r="K940" i="1"/>
  <c r="N940" i="1"/>
  <c r="N948" i="1"/>
  <c r="Q1012" i="1"/>
  <c r="K1020" i="1"/>
  <c r="Q565" i="1"/>
  <c r="K565" i="1"/>
  <c r="L565" i="1"/>
  <c r="M565" i="1"/>
  <c r="N565" i="1"/>
  <c r="O565" i="1"/>
  <c r="P565" i="1"/>
  <c r="J565" i="1"/>
  <c r="O1030" i="1"/>
  <c r="K1038" i="1"/>
  <c r="O1046" i="1"/>
  <c r="Q950" i="1"/>
  <c r="J958" i="1"/>
  <c r="R966" i="1"/>
  <c r="M974" i="1"/>
  <c r="L982" i="1"/>
  <c r="M990" i="1"/>
  <c r="K998" i="1"/>
  <c r="N1006" i="1"/>
  <c r="P1006" i="1"/>
  <c r="Q1014" i="1"/>
  <c r="J1022" i="1"/>
  <c r="R1030" i="1"/>
  <c r="N1038" i="1"/>
  <c r="K1046" i="1"/>
  <c r="O950" i="1"/>
  <c r="P950" i="1"/>
  <c r="Q958" i="1"/>
  <c r="J966" i="1"/>
  <c r="R974" i="1"/>
  <c r="K982" i="1"/>
  <c r="L990" i="1"/>
  <c r="O998" i="1"/>
  <c r="O1006" i="1"/>
  <c r="M1014" i="1"/>
  <c r="P1014" i="1"/>
  <c r="N1022" i="1"/>
  <c r="P1022" i="1"/>
  <c r="J1030" i="1"/>
  <c r="R1038" i="1"/>
  <c r="Q1046" i="1"/>
  <c r="P942" i="1"/>
  <c r="N950" i="1"/>
  <c r="N958" i="1"/>
  <c r="P958" i="1"/>
  <c r="Q966" i="1"/>
  <c r="J974" i="1"/>
  <c r="R982" i="1"/>
  <c r="K990" i="1"/>
  <c r="L998" i="1"/>
  <c r="M1006" i="1"/>
  <c r="K1014" i="1"/>
  <c r="K1022" i="1"/>
  <c r="Q1030" i="1"/>
  <c r="P1030" i="1"/>
  <c r="J1038" i="1"/>
  <c r="R1046" i="1"/>
  <c r="R942" i="1"/>
  <c r="N942" i="1"/>
  <c r="Q942" i="1"/>
  <c r="M942" i="1"/>
  <c r="M950" i="1"/>
  <c r="M958" i="1"/>
  <c r="O966" i="1"/>
  <c r="P966" i="1"/>
  <c r="Q974" i="1"/>
  <c r="J982" i="1"/>
  <c r="R990" i="1"/>
  <c r="N998" i="1"/>
  <c r="L1006" i="1"/>
  <c r="O1014" i="1"/>
  <c r="O1022" i="1"/>
  <c r="M1030" i="1"/>
  <c r="O1038" i="1"/>
  <c r="P1038" i="1"/>
  <c r="J1046" i="1"/>
  <c r="B1445" i="1"/>
  <c r="P1331" i="1"/>
  <c r="P1349" i="1"/>
  <c r="P1333" i="1"/>
  <c r="P1346" i="1"/>
  <c r="P1351" i="1"/>
  <c r="P1335" i="1"/>
  <c r="P1348" i="1"/>
  <c r="P1338" i="1"/>
  <c r="P1353" i="1"/>
  <c r="P1352" i="1"/>
  <c r="P1344" i="1"/>
  <c r="P1341" i="1"/>
  <c r="P1340" i="1"/>
  <c r="P1336" i="1"/>
  <c r="P1343" i="1"/>
  <c r="P1342" i="1"/>
  <c r="P1347" i="1"/>
  <c r="P1334" i="1"/>
  <c r="P1339" i="1"/>
  <c r="P1345" i="1"/>
  <c r="P1337" i="1"/>
  <c r="P1350" i="1"/>
  <c r="O1406" i="1"/>
  <c r="O1414" i="1"/>
  <c r="O1409" i="1"/>
  <c r="O1407" i="1"/>
  <c r="O1415" i="1"/>
  <c r="O1408" i="1"/>
  <c r="O1410" i="1"/>
  <c r="O1411" i="1"/>
  <c r="O1412" i="1"/>
  <c r="O1405" i="1"/>
  <c r="O1413" i="1"/>
  <c r="O1416" i="1"/>
  <c r="Q1331" i="1"/>
  <c r="Q1348" i="1"/>
  <c r="Q1341" i="1"/>
  <c r="Q1336" i="1"/>
  <c r="Q1335" i="1"/>
  <c r="Q1353" i="1"/>
  <c r="Q1340" i="1"/>
  <c r="Q1344" i="1"/>
  <c r="Q1345" i="1"/>
  <c r="Q1347" i="1"/>
  <c r="Q1337" i="1"/>
  <c r="Q1352" i="1"/>
  <c r="Q1351" i="1"/>
  <c r="Q1343" i="1"/>
  <c r="Q1350" i="1"/>
  <c r="Q1339" i="1"/>
  <c r="Q1342" i="1"/>
  <c r="Q1334" i="1"/>
  <c r="Q1346" i="1"/>
  <c r="Q1349" i="1"/>
  <c r="Q1333" i="1"/>
  <c r="Q1338" i="1"/>
  <c r="B1394" i="1"/>
  <c r="B1408" i="1"/>
  <c r="B1407" i="1"/>
  <c r="B1410" i="1"/>
  <c r="B1416" i="1"/>
  <c r="B1409" i="1"/>
  <c r="B1415" i="1"/>
  <c r="B1414" i="1"/>
  <c r="B1411" i="1"/>
  <c r="B1406" i="1"/>
  <c r="B1413" i="1"/>
  <c r="B1412" i="1"/>
  <c r="B1405" i="1"/>
  <c r="P1394" i="1"/>
  <c r="P1405" i="1"/>
  <c r="P1413" i="1"/>
  <c r="P1415" i="1"/>
  <c r="P1406" i="1"/>
  <c r="P1414" i="1"/>
  <c r="P1408" i="1"/>
  <c r="P1409" i="1"/>
  <c r="P1410" i="1"/>
  <c r="P1411" i="1"/>
  <c r="P1407" i="1"/>
  <c r="P1416" i="1"/>
  <c r="P1412" i="1"/>
  <c r="R1331" i="1"/>
  <c r="R1341" i="1"/>
  <c r="R1352" i="1"/>
  <c r="R1335" i="1"/>
  <c r="R1344" i="1"/>
  <c r="R1348" i="1"/>
  <c r="R1339" i="1"/>
  <c r="R1346" i="1"/>
  <c r="R1336" i="1"/>
  <c r="R1351" i="1"/>
  <c r="R1350" i="1"/>
  <c r="R1342" i="1"/>
  <c r="R1334" i="1"/>
  <c r="R1338" i="1"/>
  <c r="R1349" i="1"/>
  <c r="R1347" i="1"/>
  <c r="R1333" i="1"/>
  <c r="R1340" i="1"/>
  <c r="R1353" i="1"/>
  <c r="R1337" i="1"/>
  <c r="R1345" i="1"/>
  <c r="R1343" i="1"/>
  <c r="Q1394" i="1"/>
  <c r="Q1412" i="1"/>
  <c r="Q1406" i="1"/>
  <c r="Q1405" i="1"/>
  <c r="Q1413" i="1"/>
  <c r="Q1415" i="1"/>
  <c r="Q1408" i="1"/>
  <c r="Q1416" i="1"/>
  <c r="Q1409" i="1"/>
  <c r="Q1410" i="1"/>
  <c r="Q1414" i="1"/>
  <c r="Q1411" i="1"/>
  <c r="Q1407" i="1"/>
  <c r="J1331" i="1"/>
  <c r="J1335" i="1"/>
  <c r="J1340" i="1"/>
  <c r="J1348" i="1"/>
  <c r="J1347" i="1"/>
  <c r="J1337" i="1"/>
  <c r="J1352" i="1"/>
  <c r="J1341" i="1"/>
  <c r="J1344" i="1"/>
  <c r="J1345" i="1"/>
  <c r="J1343" i="1"/>
  <c r="J1339" i="1"/>
  <c r="J1349" i="1"/>
  <c r="J1346" i="1"/>
  <c r="J1336" i="1"/>
  <c r="J1350" i="1"/>
  <c r="J1342" i="1"/>
  <c r="J1334" i="1"/>
  <c r="J1333" i="1"/>
  <c r="J1338" i="1"/>
  <c r="J1353" i="1"/>
  <c r="J1351" i="1"/>
  <c r="J1394" i="1"/>
  <c r="J1411" i="1"/>
  <c r="J1413" i="1"/>
  <c r="J1412" i="1"/>
  <c r="J1405" i="1"/>
  <c r="J1406" i="1"/>
  <c r="J1407" i="1"/>
  <c r="J1415" i="1"/>
  <c r="J1408" i="1"/>
  <c r="J1416" i="1"/>
  <c r="J1409" i="1"/>
  <c r="J1414" i="1"/>
  <c r="J1410" i="1"/>
  <c r="R1394" i="1"/>
  <c r="R1411" i="1"/>
  <c r="R1412" i="1"/>
  <c r="R1407" i="1"/>
  <c r="R1415" i="1"/>
  <c r="R1408" i="1"/>
  <c r="R1416" i="1"/>
  <c r="R1409" i="1"/>
  <c r="R1406" i="1"/>
  <c r="R1410" i="1"/>
  <c r="R1405" i="1"/>
  <c r="R1413" i="1"/>
  <c r="R1414" i="1"/>
  <c r="O1331" i="1"/>
  <c r="O1350" i="1"/>
  <c r="O1349" i="1"/>
  <c r="O1339" i="1"/>
  <c r="O1353" i="1"/>
  <c r="O1345" i="1"/>
  <c r="O1351" i="1"/>
  <c r="O1343" i="1"/>
  <c r="O1341" i="1"/>
  <c r="O1337" i="1"/>
  <c r="O1344" i="1"/>
  <c r="O1342" i="1"/>
  <c r="O1333" i="1"/>
  <c r="O1338" i="1"/>
  <c r="O1347" i="1"/>
  <c r="O1346" i="1"/>
  <c r="O1348" i="1"/>
  <c r="O1336" i="1"/>
  <c r="O1335" i="1"/>
  <c r="O1334" i="1"/>
  <c r="O1340" i="1"/>
  <c r="O1352" i="1"/>
  <c r="O419" i="1"/>
  <c r="O423" i="1"/>
  <c r="O427" i="1"/>
  <c r="O428" i="1"/>
  <c r="O420" i="1"/>
  <c r="O411" i="1"/>
  <c r="O426" i="1"/>
  <c r="O415" i="1"/>
  <c r="O431" i="1"/>
  <c r="O421" i="1"/>
  <c r="O418" i="1"/>
  <c r="O412" i="1"/>
  <c r="O429" i="1"/>
  <c r="O413" i="1"/>
  <c r="O425" i="1"/>
  <c r="O417" i="1"/>
  <c r="O424" i="1"/>
  <c r="O422" i="1"/>
  <c r="O416" i="1"/>
  <c r="O430" i="1"/>
  <c r="O414" i="1"/>
  <c r="L1331" i="1"/>
  <c r="L1337" i="1"/>
  <c r="L1346" i="1"/>
  <c r="L1351" i="1"/>
  <c r="L1345" i="1"/>
  <c r="L1343" i="1"/>
  <c r="L1336" i="1"/>
  <c r="L1347" i="1"/>
  <c r="L1341" i="1"/>
  <c r="L1349" i="1"/>
  <c r="L1333" i="1"/>
  <c r="L1335" i="1"/>
  <c r="L1353" i="1"/>
  <c r="L1339" i="1"/>
  <c r="L1350" i="1"/>
  <c r="L1352" i="1"/>
  <c r="L1342" i="1"/>
  <c r="L1338" i="1"/>
  <c r="L1344" i="1"/>
  <c r="L1334" i="1"/>
  <c r="L1348" i="1"/>
  <c r="L1340" i="1"/>
  <c r="L1394" i="1"/>
  <c r="L1409" i="1"/>
  <c r="L1410" i="1"/>
  <c r="L1412" i="1"/>
  <c r="L1405" i="1"/>
  <c r="L1413" i="1"/>
  <c r="L1406" i="1"/>
  <c r="L1414" i="1"/>
  <c r="L1407" i="1"/>
  <c r="L1415" i="1"/>
  <c r="L1411" i="1"/>
  <c r="L1408" i="1"/>
  <c r="L1416" i="1"/>
  <c r="B1361" i="1"/>
  <c r="B1369" i="1"/>
  <c r="A1331" i="1"/>
  <c r="A1335" i="1"/>
  <c r="A1346" i="1"/>
  <c r="A1341" i="1"/>
  <c r="A1344" i="1"/>
  <c r="A1333" i="1"/>
  <c r="A1345" i="1"/>
  <c r="A1352" i="1"/>
  <c r="A1343" i="1"/>
  <c r="A1337" i="1"/>
  <c r="A1349" i="1"/>
  <c r="A1336" i="1"/>
  <c r="A1339" i="1"/>
  <c r="A1334" i="1"/>
  <c r="A1353" i="1"/>
  <c r="A1350" i="1"/>
  <c r="A1338" i="1"/>
  <c r="A1351" i="1"/>
  <c r="A1348" i="1"/>
  <c r="A1342" i="1"/>
  <c r="A1340" i="1"/>
  <c r="A1347" i="1"/>
  <c r="M1331" i="1"/>
  <c r="M1348" i="1"/>
  <c r="M1335" i="1"/>
  <c r="M1339" i="1"/>
  <c r="M1338" i="1"/>
  <c r="M1350" i="1"/>
  <c r="M1333" i="1"/>
  <c r="M1340" i="1"/>
  <c r="M1342" i="1"/>
  <c r="M1347" i="1"/>
  <c r="M1337" i="1"/>
  <c r="M1334" i="1"/>
  <c r="M1352" i="1"/>
  <c r="M1336" i="1"/>
  <c r="M1346" i="1"/>
  <c r="M1349" i="1"/>
  <c r="M1345" i="1"/>
  <c r="M1353" i="1"/>
  <c r="M1344" i="1"/>
  <c r="M1351" i="1"/>
  <c r="M1341" i="1"/>
  <c r="M1343" i="1"/>
  <c r="M1394" i="1"/>
  <c r="M1408" i="1"/>
  <c r="M1416" i="1"/>
  <c r="M1409" i="1"/>
  <c r="M1412" i="1"/>
  <c r="M1405" i="1"/>
  <c r="M1413" i="1"/>
  <c r="M1406" i="1"/>
  <c r="M1414" i="1"/>
  <c r="M1407" i="1"/>
  <c r="M1415" i="1"/>
  <c r="M1410" i="1"/>
  <c r="M1411" i="1"/>
  <c r="O1332" i="1"/>
  <c r="O1443" i="1"/>
  <c r="B1331" i="1"/>
  <c r="B1336" i="1"/>
  <c r="B1338" i="1"/>
  <c r="B1340" i="1"/>
  <c r="B1353" i="1"/>
  <c r="B1342" i="1"/>
  <c r="B1348" i="1"/>
  <c r="B1345" i="1"/>
  <c r="B1337" i="1"/>
  <c r="B1333" i="1"/>
  <c r="B1346" i="1"/>
  <c r="B1334" i="1"/>
  <c r="B1350" i="1"/>
  <c r="B1341" i="1"/>
  <c r="B1335" i="1"/>
  <c r="B1343" i="1"/>
  <c r="B1352" i="1"/>
  <c r="B1339" i="1"/>
  <c r="B1349" i="1"/>
  <c r="B1347" i="1"/>
  <c r="B1351" i="1"/>
  <c r="B1344" i="1"/>
  <c r="N1335" i="1"/>
  <c r="N1337" i="1"/>
  <c r="N1342" i="1"/>
  <c r="N1338" i="1"/>
  <c r="N1343" i="1"/>
  <c r="N1334" i="1"/>
  <c r="N1339" i="1"/>
  <c r="N1345" i="1"/>
  <c r="N1349" i="1"/>
  <c r="N1341" i="1"/>
  <c r="N1336" i="1"/>
  <c r="N1344" i="1"/>
  <c r="N1333" i="1"/>
  <c r="N1347" i="1"/>
  <c r="N1352" i="1"/>
  <c r="N1351" i="1"/>
  <c r="N1350" i="1"/>
  <c r="N1346" i="1"/>
  <c r="N1348" i="1"/>
  <c r="N1353" i="1"/>
  <c r="N1340" i="1"/>
  <c r="A1394" i="1"/>
  <c r="A1407" i="1"/>
  <c r="A1411" i="1"/>
  <c r="A1410" i="1"/>
  <c r="A1415" i="1"/>
  <c r="A1405" i="1"/>
  <c r="A1413" i="1"/>
  <c r="A1412" i="1"/>
  <c r="A1408" i="1"/>
  <c r="A1406" i="1"/>
  <c r="A1414" i="1"/>
  <c r="A1409" i="1"/>
  <c r="A1416" i="1"/>
  <c r="N1394" i="1"/>
  <c r="N1407" i="1"/>
  <c r="N1415" i="1"/>
  <c r="N1409" i="1"/>
  <c r="N1408" i="1"/>
  <c r="N1416" i="1"/>
  <c r="N1411" i="1"/>
  <c r="N1412" i="1"/>
  <c r="N1405" i="1"/>
  <c r="N1413" i="1"/>
  <c r="N1410" i="1"/>
  <c r="N1406" i="1"/>
  <c r="N1414" i="1"/>
  <c r="K999" i="1"/>
  <c r="O967" i="1"/>
  <c r="M1047" i="1"/>
  <c r="J549" i="1"/>
  <c r="P1297" i="1"/>
  <c r="L1458" i="1"/>
  <c r="K1468" i="1"/>
  <c r="O276" i="1"/>
  <c r="J1298" i="1"/>
  <c r="M571" i="1"/>
  <c r="M275" i="1"/>
  <c r="L583" i="1"/>
  <c r="O557" i="1"/>
  <c r="N545" i="1"/>
  <c r="K967" i="1"/>
  <c r="M991" i="1"/>
  <c r="O959" i="1"/>
  <c r="Q322" i="1"/>
  <c r="J322" i="1"/>
  <c r="R322" i="1"/>
  <c r="K322" i="1"/>
  <c r="L322" i="1"/>
  <c r="M322" i="1"/>
  <c r="N322" i="1"/>
  <c r="O322" i="1"/>
  <c r="P322" i="1"/>
  <c r="Q314" i="1"/>
  <c r="J314" i="1"/>
  <c r="R314" i="1"/>
  <c r="K314" i="1"/>
  <c r="L314" i="1"/>
  <c r="M314" i="1"/>
  <c r="N314" i="1"/>
  <c r="O314" i="1"/>
  <c r="P314" i="1"/>
  <c r="Q967" i="1"/>
  <c r="N999" i="1"/>
  <c r="P1015" i="1"/>
  <c r="J321" i="1"/>
  <c r="R321" i="1"/>
  <c r="K321" i="1"/>
  <c r="L321" i="1"/>
  <c r="M321" i="1"/>
  <c r="N321" i="1"/>
  <c r="O321" i="1"/>
  <c r="P321" i="1"/>
  <c r="Q321" i="1"/>
  <c r="L1039" i="1"/>
  <c r="L1472" i="1"/>
  <c r="P943" i="1"/>
  <c r="R975" i="1"/>
  <c r="J1007" i="1"/>
  <c r="L327" i="1"/>
  <c r="M327" i="1"/>
  <c r="N327" i="1"/>
  <c r="O327" i="1"/>
  <c r="P327" i="1"/>
  <c r="Q327" i="1"/>
  <c r="J327" i="1"/>
  <c r="R327" i="1"/>
  <c r="K327" i="1"/>
  <c r="L319" i="1"/>
  <c r="M319" i="1"/>
  <c r="N319" i="1"/>
  <c r="O319" i="1"/>
  <c r="P319" i="1"/>
  <c r="Q319" i="1"/>
  <c r="J319" i="1"/>
  <c r="R319" i="1"/>
  <c r="K319" i="1"/>
  <c r="Q241" i="1"/>
  <c r="P1472" i="1"/>
  <c r="L943" i="1"/>
  <c r="P975" i="1"/>
  <c r="N1007" i="1"/>
  <c r="M951" i="1"/>
  <c r="M326" i="1"/>
  <c r="N326" i="1"/>
  <c r="O326" i="1"/>
  <c r="P326" i="1"/>
  <c r="Q326" i="1"/>
  <c r="J326" i="1"/>
  <c r="R326" i="1"/>
  <c r="K326" i="1"/>
  <c r="L326" i="1"/>
  <c r="M318" i="1"/>
  <c r="N318" i="1"/>
  <c r="O318" i="1"/>
  <c r="P318" i="1"/>
  <c r="Q318" i="1"/>
  <c r="J318" i="1"/>
  <c r="R318" i="1"/>
  <c r="K318" i="1"/>
  <c r="L318" i="1"/>
  <c r="K320" i="1"/>
  <c r="L320" i="1"/>
  <c r="M320" i="1"/>
  <c r="N320" i="1"/>
  <c r="O320" i="1"/>
  <c r="P320" i="1"/>
  <c r="Q320" i="1"/>
  <c r="J320" i="1"/>
  <c r="R320" i="1"/>
  <c r="M1491" i="1"/>
  <c r="K983" i="1"/>
  <c r="K951" i="1"/>
  <c r="N325" i="1"/>
  <c r="O325" i="1"/>
  <c r="P325" i="1"/>
  <c r="Q325" i="1"/>
  <c r="J325" i="1"/>
  <c r="R325" i="1"/>
  <c r="K325" i="1"/>
  <c r="L325" i="1"/>
  <c r="M325" i="1"/>
  <c r="N317" i="1"/>
  <c r="O317" i="1"/>
  <c r="P317" i="1"/>
  <c r="Q317" i="1"/>
  <c r="J317" i="1"/>
  <c r="R317" i="1"/>
  <c r="K317" i="1"/>
  <c r="L317" i="1"/>
  <c r="M317" i="1"/>
  <c r="K1491" i="1"/>
  <c r="Q983" i="1"/>
  <c r="R959" i="1"/>
  <c r="O324" i="1"/>
  <c r="P324" i="1"/>
  <c r="Q324" i="1"/>
  <c r="J324" i="1"/>
  <c r="R324" i="1"/>
  <c r="K324" i="1"/>
  <c r="L324" i="1"/>
  <c r="M324" i="1"/>
  <c r="N324" i="1"/>
  <c r="O316" i="1"/>
  <c r="P316" i="1"/>
  <c r="Q316" i="1"/>
  <c r="J316" i="1"/>
  <c r="R316" i="1"/>
  <c r="K316" i="1"/>
  <c r="L316" i="1"/>
  <c r="M316" i="1"/>
  <c r="N316" i="1"/>
  <c r="R991" i="1"/>
  <c r="M959" i="1"/>
  <c r="P323" i="1"/>
  <c r="Q323" i="1"/>
  <c r="J323" i="1"/>
  <c r="R323" i="1"/>
  <c r="K323" i="1"/>
  <c r="L323" i="1"/>
  <c r="M323" i="1"/>
  <c r="N323" i="1"/>
  <c r="O323" i="1"/>
  <c r="A315" i="1"/>
  <c r="P315" i="1"/>
  <c r="Q315" i="1"/>
  <c r="J315" i="1"/>
  <c r="R315" i="1"/>
  <c r="K315" i="1"/>
  <c r="L315" i="1"/>
  <c r="M315" i="1"/>
  <c r="N315" i="1"/>
  <c r="O315" i="1"/>
  <c r="O943" i="1"/>
  <c r="P967" i="1"/>
  <c r="Q975" i="1"/>
  <c r="J983" i="1"/>
  <c r="N991" i="1"/>
  <c r="L999" i="1"/>
  <c r="R1007" i="1"/>
  <c r="L951" i="1"/>
  <c r="N959" i="1"/>
  <c r="R1015" i="1"/>
  <c r="N1047" i="1"/>
  <c r="J967" i="1"/>
  <c r="N975" i="1"/>
  <c r="O975" i="1"/>
  <c r="P983" i="1"/>
  <c r="Q991" i="1"/>
  <c r="J999" i="1"/>
  <c r="M1007" i="1"/>
  <c r="R951" i="1"/>
  <c r="L959" i="1"/>
  <c r="O1015" i="1"/>
  <c r="N1023" i="1"/>
  <c r="J943" i="1"/>
  <c r="R967" i="1"/>
  <c r="L975" i="1"/>
  <c r="R983" i="1"/>
  <c r="O983" i="1"/>
  <c r="P991" i="1"/>
  <c r="Q999" i="1"/>
  <c r="K1007" i="1"/>
  <c r="J951" i="1"/>
  <c r="J959" i="1"/>
  <c r="M1023" i="1"/>
  <c r="N943" i="1"/>
  <c r="N967" i="1"/>
  <c r="M975" i="1"/>
  <c r="N983" i="1"/>
  <c r="L991" i="1"/>
  <c r="O991" i="1"/>
  <c r="P999" i="1"/>
  <c r="Q1007" i="1"/>
  <c r="Q951" i="1"/>
  <c r="K959" i="1"/>
  <c r="K1031" i="1"/>
  <c r="R943" i="1"/>
  <c r="M943" i="1"/>
  <c r="M967" i="1"/>
  <c r="K975" i="1"/>
  <c r="M983" i="1"/>
  <c r="J991" i="1"/>
  <c r="R999" i="1"/>
  <c r="O999" i="1"/>
  <c r="P1007" i="1"/>
  <c r="P951" i="1"/>
  <c r="Q959" i="1"/>
  <c r="R1031" i="1"/>
  <c r="K943" i="1"/>
  <c r="Q943" i="1"/>
  <c r="L967" i="1"/>
  <c r="J975" i="1"/>
  <c r="L983" i="1"/>
  <c r="K991" i="1"/>
  <c r="M999" i="1"/>
  <c r="L1007" i="1"/>
  <c r="O1007" i="1"/>
  <c r="N951" i="1"/>
  <c r="O951" i="1"/>
  <c r="P959" i="1"/>
  <c r="N1039" i="1"/>
  <c r="Q17" i="1"/>
  <c r="P68" i="1"/>
  <c r="P241" i="1"/>
  <c r="R197" i="1"/>
  <c r="N153" i="1"/>
  <c r="O68" i="1"/>
  <c r="J1224" i="1"/>
  <c r="K241" i="1"/>
  <c r="R215" i="1"/>
  <c r="Q1424" i="1"/>
  <c r="Q1395" i="1"/>
  <c r="Q1419" i="1"/>
  <c r="P1488" i="1"/>
  <c r="P1487" i="1"/>
  <c r="L1368" i="1"/>
  <c r="L1372" i="1"/>
  <c r="M276" i="1"/>
  <c r="M1298" i="1"/>
  <c r="B241" i="1"/>
  <c r="N1475" i="1"/>
  <c r="A276" i="1"/>
  <c r="J550" i="1"/>
  <c r="M1475" i="1"/>
  <c r="L1453" i="1"/>
  <c r="P1298" i="1"/>
  <c r="K188" i="1"/>
  <c r="A268" i="1"/>
  <c r="P550" i="1"/>
  <c r="R188" i="1"/>
  <c r="N1485" i="1"/>
  <c r="O550" i="1"/>
  <c r="J1453" i="1"/>
  <c r="M1485" i="1"/>
  <c r="N1465" i="1"/>
  <c r="Q1224" i="1"/>
  <c r="J215" i="1"/>
  <c r="A1485" i="1"/>
  <c r="Q596" i="1"/>
  <c r="Q150" i="1"/>
  <c r="J150" i="1"/>
  <c r="N1450" i="1"/>
  <c r="R553" i="1"/>
  <c r="N953" i="1"/>
  <c r="L153" i="1"/>
  <c r="M945" i="1"/>
  <c r="K945" i="1"/>
  <c r="L993" i="1"/>
  <c r="Q200" i="1"/>
  <c r="J1033" i="1"/>
  <c r="P153" i="1"/>
  <c r="K17" i="1"/>
  <c r="M953" i="1"/>
  <c r="K993" i="1"/>
  <c r="P1041" i="1"/>
  <c r="M1478" i="1"/>
  <c r="J569" i="1"/>
  <c r="N150" i="1"/>
  <c r="N68" i="1"/>
  <c r="P1224" i="1"/>
  <c r="O241" i="1"/>
  <c r="A241" i="1"/>
  <c r="J188" i="1"/>
  <c r="Q215" i="1"/>
  <c r="K941" i="1"/>
  <c r="R945" i="1"/>
  <c r="O1472" i="1"/>
  <c r="A1483" i="1"/>
  <c r="P387" i="1"/>
  <c r="Q559" i="1"/>
  <c r="K28" i="1"/>
  <c r="N949" i="1"/>
  <c r="O957" i="1"/>
  <c r="O965" i="1"/>
  <c r="Q965" i="1"/>
  <c r="J973" i="1"/>
  <c r="R981" i="1"/>
  <c r="K989" i="1"/>
  <c r="L997" i="1"/>
  <c r="M1005" i="1"/>
  <c r="N1013" i="1"/>
  <c r="O961" i="1"/>
  <c r="O1021" i="1"/>
  <c r="P1029" i="1"/>
  <c r="N1037" i="1"/>
  <c r="P1045" i="1"/>
  <c r="Q1045" i="1"/>
  <c r="Q1041" i="1"/>
  <c r="A1478" i="1"/>
  <c r="M581" i="1"/>
  <c r="A150" i="1"/>
  <c r="M68" i="1"/>
  <c r="N1224" i="1"/>
  <c r="N241" i="1"/>
  <c r="Q188" i="1"/>
  <c r="B188" i="1"/>
  <c r="P215" i="1"/>
  <c r="J941" i="1"/>
  <c r="Q945" i="1"/>
  <c r="O558" i="1"/>
  <c r="R1482" i="1"/>
  <c r="R273" i="1"/>
  <c r="L1303" i="1"/>
  <c r="M949" i="1"/>
  <c r="N957" i="1"/>
  <c r="N965" i="1"/>
  <c r="P973" i="1"/>
  <c r="Q973" i="1"/>
  <c r="J981" i="1"/>
  <c r="R989" i="1"/>
  <c r="K997" i="1"/>
  <c r="O1005" i="1"/>
  <c r="M1013" i="1"/>
  <c r="N961" i="1"/>
  <c r="P1009" i="1"/>
  <c r="L1021" i="1"/>
  <c r="R1029" i="1"/>
  <c r="L1037" i="1"/>
  <c r="N1045" i="1"/>
  <c r="L1049" i="1"/>
  <c r="R559" i="1"/>
  <c r="J273" i="1"/>
  <c r="J387" i="1"/>
  <c r="M241" i="1"/>
  <c r="P188" i="1"/>
  <c r="O215" i="1"/>
  <c r="J969" i="1"/>
  <c r="J1049" i="1"/>
  <c r="R68" i="1"/>
  <c r="L241" i="1"/>
  <c r="O188" i="1"/>
  <c r="N215" i="1"/>
  <c r="P941" i="1"/>
  <c r="O945" i="1"/>
  <c r="R1462" i="1"/>
  <c r="N1482" i="1"/>
  <c r="L265" i="1"/>
  <c r="M1295" i="1"/>
  <c r="A1279" i="1"/>
  <c r="R579" i="1"/>
  <c r="P977" i="1"/>
  <c r="K949" i="1"/>
  <c r="M957" i="1"/>
  <c r="P965" i="1"/>
  <c r="N973" i="1"/>
  <c r="L981" i="1"/>
  <c r="P989" i="1"/>
  <c r="Q989" i="1"/>
  <c r="J997" i="1"/>
  <c r="R1005" i="1"/>
  <c r="K1013" i="1"/>
  <c r="O969" i="1"/>
  <c r="R1017" i="1"/>
  <c r="R1021" i="1"/>
  <c r="M1029" i="1"/>
  <c r="P1037" i="1"/>
  <c r="J1045" i="1"/>
  <c r="Q1025" i="1"/>
  <c r="P1065" i="1"/>
  <c r="L68" i="1"/>
  <c r="M1224" i="1"/>
  <c r="A188" i="1"/>
  <c r="O1462" i="1"/>
  <c r="K1303" i="1"/>
  <c r="M579" i="1"/>
  <c r="L1224" i="1"/>
  <c r="B215" i="1"/>
  <c r="J68" i="1"/>
  <c r="N945" i="1"/>
  <c r="L977" i="1"/>
  <c r="R949" i="1"/>
  <c r="K957" i="1"/>
  <c r="M965" i="1"/>
  <c r="M973" i="1"/>
  <c r="P981" i="1"/>
  <c r="N989" i="1"/>
  <c r="M997" i="1"/>
  <c r="Q997" i="1"/>
  <c r="J1005" i="1"/>
  <c r="R1013" i="1"/>
  <c r="R985" i="1"/>
  <c r="Q1017" i="1"/>
  <c r="K1021" i="1"/>
  <c r="J1029" i="1"/>
  <c r="O1037" i="1"/>
  <c r="M1045" i="1"/>
  <c r="N1025" i="1"/>
  <c r="J1105" i="1"/>
  <c r="J945" i="1"/>
  <c r="K68" i="1"/>
  <c r="P945" i="1"/>
  <c r="J1482" i="1"/>
  <c r="K1009" i="1"/>
  <c r="P269" i="1"/>
  <c r="B68" i="1"/>
  <c r="A68" i="1"/>
  <c r="K1224" i="1"/>
  <c r="B1224" i="1"/>
  <c r="R241" i="1"/>
  <c r="N188" i="1"/>
  <c r="L215" i="1"/>
  <c r="Q941" i="1"/>
  <c r="O941" i="1"/>
  <c r="P1462" i="1"/>
  <c r="B1482" i="1"/>
  <c r="K265" i="1"/>
  <c r="L1295" i="1"/>
  <c r="P547" i="1"/>
  <c r="A585" i="1"/>
  <c r="K1458" i="1"/>
  <c r="M1299" i="1"/>
  <c r="A153" i="1"/>
  <c r="R1224" i="1"/>
  <c r="L188" i="1"/>
  <c r="K215" i="1"/>
  <c r="N941" i="1"/>
  <c r="L945" i="1"/>
  <c r="B1462" i="1"/>
  <c r="R1491" i="1"/>
  <c r="Q553" i="1"/>
  <c r="M591" i="1"/>
  <c r="O977" i="1"/>
  <c r="J949" i="1"/>
  <c r="R957" i="1"/>
  <c r="K965" i="1"/>
  <c r="L973" i="1"/>
  <c r="O981" i="1"/>
  <c r="O989" i="1"/>
  <c r="P997" i="1"/>
  <c r="P1005" i="1"/>
  <c r="Q1005" i="1"/>
  <c r="J1013" i="1"/>
  <c r="K953" i="1"/>
  <c r="Q985" i="1"/>
  <c r="P1021" i="1"/>
  <c r="Q1021" i="1"/>
  <c r="K1029" i="1"/>
  <c r="M1037" i="1"/>
  <c r="R1045" i="1"/>
  <c r="N1033" i="1"/>
  <c r="K153" i="1"/>
  <c r="P150" i="1"/>
  <c r="P288" i="1"/>
  <c r="K200" i="1"/>
  <c r="L17" i="1"/>
  <c r="A275" i="1"/>
  <c r="A1297" i="1"/>
  <c r="M545" i="1"/>
  <c r="P557" i="1"/>
  <c r="L571" i="1"/>
  <c r="Q583" i="1"/>
  <c r="R153" i="1"/>
  <c r="B153" i="1"/>
  <c r="O150" i="1"/>
  <c r="P1315" i="1"/>
  <c r="R200" i="1"/>
  <c r="N17" i="1"/>
  <c r="L267" i="1"/>
  <c r="K1305" i="1"/>
  <c r="P250" i="1"/>
  <c r="P545" i="1"/>
  <c r="B557" i="1"/>
  <c r="A571" i="1"/>
  <c r="N589" i="1"/>
  <c r="B1315" i="1"/>
  <c r="J200" i="1"/>
  <c r="M17" i="1"/>
  <c r="K267" i="1"/>
  <c r="O1305" i="1"/>
  <c r="L250" i="1"/>
  <c r="K551" i="1"/>
  <c r="A557" i="1"/>
  <c r="R577" i="1"/>
  <c r="M589" i="1"/>
  <c r="L589" i="1"/>
  <c r="J153" i="1"/>
  <c r="K150" i="1"/>
  <c r="B150" i="1"/>
  <c r="O200" i="1"/>
  <c r="B17" i="1"/>
  <c r="K275" i="1"/>
  <c r="N267" i="1"/>
  <c r="M1305" i="1"/>
  <c r="A250" i="1"/>
  <c r="R551" i="1"/>
  <c r="Q577" i="1"/>
  <c r="N1167" i="1"/>
  <c r="B1073" i="1"/>
  <c r="L275" i="1"/>
  <c r="O267" i="1"/>
  <c r="N1305" i="1"/>
  <c r="J250" i="1"/>
  <c r="J551" i="1"/>
  <c r="O577" i="1"/>
  <c r="Q153" i="1"/>
  <c r="L150" i="1"/>
  <c r="J275" i="1"/>
  <c r="M267" i="1"/>
  <c r="J1297" i="1"/>
  <c r="B250" i="1"/>
  <c r="Q557" i="1"/>
  <c r="B577" i="1"/>
  <c r="N561" i="1"/>
  <c r="N200" i="1"/>
  <c r="A200" i="1"/>
  <c r="Q275" i="1"/>
  <c r="Q1297" i="1"/>
  <c r="K545" i="1"/>
  <c r="R557" i="1"/>
  <c r="N571" i="1"/>
  <c r="A577" i="1"/>
  <c r="R565" i="1"/>
  <c r="M192" i="1"/>
  <c r="O1089" i="1"/>
  <c r="L968" i="1"/>
  <c r="J960" i="1"/>
  <c r="P944" i="1"/>
  <c r="J56" i="1"/>
  <c r="N1467" i="1"/>
  <c r="K678" i="1"/>
  <c r="K952" i="1"/>
  <c r="J984" i="1"/>
  <c r="L1000" i="1"/>
  <c r="J976" i="1"/>
  <c r="J992" i="1"/>
  <c r="M150" i="1"/>
  <c r="M153" i="1"/>
  <c r="F73" i="8"/>
  <c r="F69" i="8"/>
  <c r="F78" i="8"/>
  <c r="F50" i="8"/>
  <c r="F154" i="8"/>
  <c r="F183" i="8"/>
  <c r="F62" i="8"/>
  <c r="F68" i="8"/>
  <c r="F45" i="8"/>
  <c r="F182" i="8"/>
  <c r="F74" i="8"/>
  <c r="F106" i="8"/>
  <c r="F48" i="8"/>
  <c r="F82" i="8"/>
  <c r="F70" i="8"/>
  <c r="F40" i="8"/>
  <c r="F159" i="8"/>
  <c r="F160" i="8"/>
  <c r="F152" i="8"/>
  <c r="F64" i="8"/>
  <c r="F47" i="8"/>
  <c r="F76" i="8"/>
  <c r="F176" i="8"/>
  <c r="F44" i="8"/>
  <c r="F43" i="8"/>
  <c r="F77" i="8"/>
  <c r="F61" i="8"/>
  <c r="F191" i="8"/>
  <c r="F192" i="8"/>
  <c r="F193" i="8"/>
  <c r="F189" i="8"/>
  <c r="F190" i="8"/>
  <c r="F186" i="8"/>
  <c r="F187" i="8"/>
  <c r="F188" i="8"/>
  <c r="F67" i="8"/>
  <c r="F65" i="8"/>
  <c r="F177" i="8"/>
  <c r="F130" i="8"/>
  <c r="F129" i="8"/>
  <c r="F87" i="8"/>
  <c r="F121" i="8"/>
  <c r="F125" i="8"/>
  <c r="L1475" i="1"/>
  <c r="L1485" i="1"/>
  <c r="K16" i="1"/>
  <c r="Q273" i="1"/>
  <c r="R265" i="1"/>
  <c r="O387" i="1"/>
  <c r="R1303" i="1"/>
  <c r="R1295" i="1"/>
  <c r="M1279" i="1"/>
  <c r="M547" i="1"/>
  <c r="P553" i="1"/>
  <c r="P559" i="1"/>
  <c r="Q579" i="1"/>
  <c r="N591" i="1"/>
  <c r="Q1453" i="1"/>
  <c r="R1010" i="1"/>
  <c r="O1018" i="1"/>
  <c r="R955" i="1"/>
  <c r="Q1034" i="1"/>
  <c r="R1145" i="1"/>
  <c r="N1050" i="1"/>
  <c r="P1026" i="1"/>
  <c r="M1042" i="1"/>
  <c r="K1475" i="1"/>
  <c r="K1485" i="1"/>
  <c r="A1226" i="1"/>
  <c r="P273" i="1"/>
  <c r="P265" i="1"/>
  <c r="N387" i="1"/>
  <c r="J1303" i="1"/>
  <c r="J1295" i="1"/>
  <c r="R1279" i="1"/>
  <c r="L547" i="1"/>
  <c r="M553" i="1"/>
  <c r="K559" i="1"/>
  <c r="O579" i="1"/>
  <c r="L591" i="1"/>
  <c r="B1453" i="1"/>
  <c r="P1010" i="1"/>
  <c r="K1018" i="1"/>
  <c r="O1034" i="1"/>
  <c r="A1151" i="1"/>
  <c r="R1050" i="1"/>
  <c r="L1050" i="1"/>
  <c r="N1026" i="1"/>
  <c r="J1042" i="1"/>
  <c r="R1475" i="1"/>
  <c r="B1475" i="1"/>
  <c r="R1485" i="1"/>
  <c r="M1327" i="1"/>
  <c r="B273" i="1"/>
  <c r="O265" i="1"/>
  <c r="M387" i="1"/>
  <c r="P1303" i="1"/>
  <c r="Q1295" i="1"/>
  <c r="J1279" i="1"/>
  <c r="J547" i="1"/>
  <c r="J553" i="1"/>
  <c r="N559" i="1"/>
  <c r="A579" i="1"/>
  <c r="Q591" i="1"/>
  <c r="O1010" i="1"/>
  <c r="J1018" i="1"/>
  <c r="P1034" i="1"/>
  <c r="O1050" i="1"/>
  <c r="Q1026" i="1"/>
  <c r="L1026" i="1"/>
  <c r="N1042" i="1"/>
  <c r="J669" i="1"/>
  <c r="J1475" i="1"/>
  <c r="A1475" i="1"/>
  <c r="J1485" i="1"/>
  <c r="M273" i="1"/>
  <c r="A273" i="1"/>
  <c r="B265" i="1"/>
  <c r="L387" i="1"/>
  <c r="O1303" i="1"/>
  <c r="P1295" i="1"/>
  <c r="Q1279" i="1"/>
  <c r="K547" i="1"/>
  <c r="N553" i="1"/>
  <c r="A559" i="1"/>
  <c r="P585" i="1"/>
  <c r="K1010" i="1"/>
  <c r="Q1018" i="1"/>
  <c r="K1034" i="1"/>
  <c r="K1050" i="1"/>
  <c r="O1026" i="1"/>
  <c r="Q1042" i="1"/>
  <c r="L1042" i="1"/>
  <c r="O669" i="1"/>
  <c r="P1445" i="1"/>
  <c r="L273" i="1"/>
  <c r="N1303" i="1"/>
  <c r="N547" i="1"/>
  <c r="Q1002" i="1"/>
  <c r="N1010" i="1"/>
  <c r="P1018" i="1"/>
  <c r="Q1150" i="1"/>
  <c r="J1034" i="1"/>
  <c r="J1050" i="1"/>
  <c r="K1026" i="1"/>
  <c r="P1042" i="1"/>
  <c r="B695" i="1"/>
  <c r="Q1475" i="1"/>
  <c r="P1485" i="1"/>
  <c r="Q1485" i="1"/>
  <c r="N265" i="1"/>
  <c r="A265" i="1"/>
  <c r="A387" i="1"/>
  <c r="N1295" i="1"/>
  <c r="O1279" i="1"/>
  <c r="B553" i="1"/>
  <c r="K585" i="1"/>
  <c r="A1240" i="1"/>
  <c r="O1485" i="1"/>
  <c r="B1202" i="1"/>
  <c r="K273" i="1"/>
  <c r="M265" i="1"/>
  <c r="B387" i="1"/>
  <c r="A1303" i="1"/>
  <c r="B1295" i="1"/>
  <c r="N1279" i="1"/>
  <c r="A547" i="1"/>
  <c r="A553" i="1"/>
  <c r="J585" i="1"/>
  <c r="O1453" i="1"/>
  <c r="R1465" i="1"/>
  <c r="N1002" i="1"/>
  <c r="M1010" i="1"/>
  <c r="M1018" i="1"/>
  <c r="A1182" i="1"/>
  <c r="R1034" i="1"/>
  <c r="Q1050" i="1"/>
  <c r="J1026" i="1"/>
  <c r="K1042" i="1"/>
  <c r="N1051" i="1"/>
  <c r="R1202" i="1"/>
  <c r="N1321" i="1"/>
  <c r="N192" i="1"/>
  <c r="R32" i="1"/>
  <c r="O1473" i="1"/>
  <c r="J944" i="1"/>
  <c r="L944" i="1"/>
  <c r="Q960" i="1"/>
  <c r="O952" i="1"/>
  <c r="P984" i="1"/>
  <c r="M976" i="1"/>
  <c r="L992" i="1"/>
  <c r="O968" i="1"/>
  <c r="J1202" i="1"/>
  <c r="M1321" i="1"/>
  <c r="B192" i="1"/>
  <c r="N24" i="1"/>
  <c r="L1383" i="1"/>
  <c r="N1483" i="1"/>
  <c r="R944" i="1"/>
  <c r="M960" i="1"/>
  <c r="M952" i="1"/>
  <c r="N952" i="1"/>
  <c r="O984" i="1"/>
  <c r="L976" i="1"/>
  <c r="M992" i="1"/>
  <c r="M968" i="1"/>
  <c r="N968" i="1"/>
  <c r="N1202" i="1"/>
  <c r="A1321" i="1"/>
  <c r="A192" i="1"/>
  <c r="M16" i="1"/>
  <c r="A1383" i="1"/>
  <c r="M1483" i="1"/>
  <c r="Q944" i="1"/>
  <c r="R960" i="1"/>
  <c r="L952" i="1"/>
  <c r="K984" i="1"/>
  <c r="N984" i="1"/>
  <c r="K976" i="1"/>
  <c r="K992" i="1"/>
  <c r="K968" i="1"/>
  <c r="M1058" i="1"/>
  <c r="A1314" i="1"/>
  <c r="R1321" i="1"/>
  <c r="L192" i="1"/>
  <c r="R56" i="1"/>
  <c r="L1234" i="1"/>
  <c r="N1463" i="1"/>
  <c r="L1492" i="1"/>
  <c r="O944" i="1"/>
  <c r="P960" i="1"/>
  <c r="R952" i="1"/>
  <c r="R984" i="1"/>
  <c r="J1000" i="1"/>
  <c r="P976" i="1"/>
  <c r="R992" i="1"/>
  <c r="J968" i="1"/>
  <c r="Q1202" i="1"/>
  <c r="J1321" i="1"/>
  <c r="K192" i="1"/>
  <c r="K48" i="1"/>
  <c r="L1473" i="1"/>
  <c r="B1492" i="1"/>
  <c r="N944" i="1"/>
  <c r="O960" i="1"/>
  <c r="J952" i="1"/>
  <c r="Q984" i="1"/>
  <c r="O976" i="1"/>
  <c r="P992" i="1"/>
  <c r="R968" i="1"/>
  <c r="R1024" i="1"/>
  <c r="M1202" i="1"/>
  <c r="Q1321" i="1"/>
  <c r="J192" i="1"/>
  <c r="L48" i="1"/>
  <c r="K1473" i="1"/>
  <c r="K944" i="1"/>
  <c r="L960" i="1"/>
  <c r="N960" i="1"/>
  <c r="Q952" i="1"/>
  <c r="M984" i="1"/>
  <c r="Q976" i="1"/>
  <c r="N976" i="1"/>
  <c r="O992" i="1"/>
  <c r="Q968" i="1"/>
  <c r="K1202" i="1"/>
  <c r="P1321" i="1"/>
  <c r="P192" i="1"/>
  <c r="B40" i="1"/>
  <c r="Q992" i="1"/>
  <c r="O1419" i="1"/>
  <c r="M209" i="1"/>
  <c r="K955" i="1"/>
  <c r="P1395" i="1"/>
  <c r="M963" i="1"/>
  <c r="L971" i="1"/>
  <c r="Q1390" i="1"/>
  <c r="J219" i="1"/>
  <c r="P995" i="1"/>
  <c r="M979" i="1"/>
  <c r="O721" i="1"/>
  <c r="P1319" i="1"/>
  <c r="R1356" i="1"/>
  <c r="J248" i="1"/>
  <c r="J987" i="1"/>
  <c r="Q1019" i="1"/>
  <c r="N58" i="1"/>
  <c r="L1332" i="1"/>
  <c r="L247" i="1"/>
  <c r="N1003" i="1"/>
  <c r="P1184" i="1"/>
  <c r="O1027" i="1"/>
  <c r="O34" i="1"/>
  <c r="O1232" i="1"/>
  <c r="Q1011" i="1"/>
  <c r="A1113" i="1"/>
  <c r="J1035" i="1"/>
  <c r="Q631" i="1"/>
  <c r="P637" i="1"/>
  <c r="N18" i="1"/>
  <c r="J1240" i="1"/>
  <c r="N947" i="1"/>
  <c r="L1056" i="1"/>
  <c r="J1043" i="1"/>
  <c r="P189" i="1"/>
  <c r="K58" i="1"/>
  <c r="K34" i="1"/>
  <c r="B18" i="1"/>
  <c r="L1445" i="1"/>
  <c r="M1419" i="1"/>
  <c r="O1395" i="1"/>
  <c r="O1390" i="1"/>
  <c r="Q1356" i="1"/>
  <c r="K1332" i="1"/>
  <c r="N1232" i="1"/>
  <c r="Q1240" i="1"/>
  <c r="P248" i="1"/>
  <c r="B247" i="1"/>
  <c r="O243" i="1"/>
  <c r="L217" i="1"/>
  <c r="M294" i="1"/>
  <c r="L963" i="1"/>
  <c r="M995" i="1"/>
  <c r="M947" i="1"/>
  <c r="Q955" i="1"/>
  <c r="N971" i="1"/>
  <c r="K971" i="1"/>
  <c r="L979" i="1"/>
  <c r="M987" i="1"/>
  <c r="J1003" i="1"/>
  <c r="P1011" i="1"/>
  <c r="O1019" i="1"/>
  <c r="J1027" i="1"/>
  <c r="Q1035" i="1"/>
  <c r="R1043" i="1"/>
  <c r="J1051" i="1"/>
  <c r="K1445" i="1"/>
  <c r="L1419" i="1"/>
  <c r="N1395" i="1"/>
  <c r="M1390" i="1"/>
  <c r="N1356" i="1"/>
  <c r="J1332" i="1"/>
  <c r="M1232" i="1"/>
  <c r="P1240" i="1"/>
  <c r="Q248" i="1"/>
  <c r="L243" i="1"/>
  <c r="K217" i="1"/>
  <c r="Q963" i="1"/>
  <c r="K963" i="1"/>
  <c r="L995" i="1"/>
  <c r="L947" i="1"/>
  <c r="P955" i="1"/>
  <c r="J971" i="1"/>
  <c r="Q979" i="1"/>
  <c r="K979" i="1"/>
  <c r="L987" i="1"/>
  <c r="M1003" i="1"/>
  <c r="N1011" i="1"/>
  <c r="M1019" i="1"/>
  <c r="Q1027" i="1"/>
  <c r="N1035" i="1"/>
  <c r="P1043" i="1"/>
  <c r="L1051" i="1"/>
  <c r="R1445" i="1"/>
  <c r="A1419" i="1"/>
  <c r="K1390" i="1"/>
  <c r="L1390" i="1"/>
  <c r="M1356" i="1"/>
  <c r="K1232" i="1"/>
  <c r="L1232" i="1"/>
  <c r="O1240" i="1"/>
  <c r="B248" i="1"/>
  <c r="P243" i="1"/>
  <c r="R217" i="1"/>
  <c r="P963" i="1"/>
  <c r="O995" i="1"/>
  <c r="K995" i="1"/>
  <c r="K947" i="1"/>
  <c r="N955" i="1"/>
  <c r="R971" i="1"/>
  <c r="O979" i="1"/>
  <c r="R987" i="1"/>
  <c r="K987" i="1"/>
  <c r="L1003" i="1"/>
  <c r="M1011" i="1"/>
  <c r="P1019" i="1"/>
  <c r="K1019" i="1"/>
  <c r="M1027" i="1"/>
  <c r="L1035" i="1"/>
  <c r="O1043" i="1"/>
  <c r="R1051" i="1"/>
  <c r="B58" i="1"/>
  <c r="R34" i="1"/>
  <c r="M1204" i="1"/>
  <c r="B34" i="1"/>
  <c r="O1204" i="1"/>
  <c r="B189" i="1"/>
  <c r="A50" i="1"/>
  <c r="R26" i="1"/>
  <c r="K1395" i="1"/>
  <c r="J1390" i="1"/>
  <c r="B1390" i="1"/>
  <c r="B1356" i="1"/>
  <c r="R1232" i="1"/>
  <c r="B1232" i="1"/>
  <c r="N1240" i="1"/>
  <c r="A248" i="1"/>
  <c r="Q1226" i="1"/>
  <c r="N243" i="1"/>
  <c r="P217" i="1"/>
  <c r="N963" i="1"/>
  <c r="J995" i="1"/>
  <c r="P947" i="1"/>
  <c r="J955" i="1"/>
  <c r="Q971" i="1"/>
  <c r="P979" i="1"/>
  <c r="Q987" i="1"/>
  <c r="R1003" i="1"/>
  <c r="K1003" i="1"/>
  <c r="L1011" i="1"/>
  <c r="J1079" i="1"/>
  <c r="N1019" i="1"/>
  <c r="L1027" i="1"/>
  <c r="K1027" i="1"/>
  <c r="M1035" i="1"/>
  <c r="L1043" i="1"/>
  <c r="Q1051" i="1"/>
  <c r="O1445" i="1"/>
  <c r="R189" i="1"/>
  <c r="J189" i="1"/>
  <c r="Q50" i="1"/>
  <c r="A1204" i="1"/>
  <c r="L199" i="1"/>
  <c r="O42" i="1"/>
  <c r="K26" i="1"/>
  <c r="K1419" i="1"/>
  <c r="J1395" i="1"/>
  <c r="R1390" i="1"/>
  <c r="A1390" i="1"/>
  <c r="A1356" i="1"/>
  <c r="J1232" i="1"/>
  <c r="A1232" i="1"/>
  <c r="M1240" i="1"/>
  <c r="M247" i="1"/>
  <c r="P1226" i="1"/>
  <c r="B243" i="1"/>
  <c r="A217" i="1"/>
  <c r="J963" i="1"/>
  <c r="N995" i="1"/>
  <c r="R947" i="1"/>
  <c r="O955" i="1"/>
  <c r="P971" i="1"/>
  <c r="N979" i="1"/>
  <c r="P987" i="1"/>
  <c r="P1003" i="1"/>
  <c r="O1011" i="1"/>
  <c r="K1011" i="1"/>
  <c r="Q1119" i="1"/>
  <c r="Q1055" i="1"/>
  <c r="J1019" i="1"/>
  <c r="R1027" i="1"/>
  <c r="R1035" i="1"/>
  <c r="K1035" i="1"/>
  <c r="M1043" i="1"/>
  <c r="O1051" i="1"/>
  <c r="O199" i="1"/>
  <c r="N42" i="1"/>
  <c r="K18" i="1"/>
  <c r="R1419" i="1"/>
  <c r="L1356" i="1"/>
  <c r="N248" i="1"/>
  <c r="P247" i="1"/>
  <c r="M1226" i="1"/>
  <c r="Q209" i="1"/>
  <c r="R963" i="1"/>
  <c r="R995" i="1"/>
  <c r="J947" i="1"/>
  <c r="M955" i="1"/>
  <c r="O971" i="1"/>
  <c r="J979" i="1"/>
  <c r="O987" i="1"/>
  <c r="Q1003" i="1"/>
  <c r="J1011" i="1"/>
  <c r="J1135" i="1"/>
  <c r="N1087" i="1"/>
  <c r="L1019" i="1"/>
  <c r="P1027" i="1"/>
  <c r="P1035" i="1"/>
  <c r="Q1043" i="1"/>
  <c r="K1043" i="1"/>
  <c r="M1051" i="1"/>
  <c r="M1319" i="1"/>
  <c r="R1395" i="1"/>
  <c r="P1390" i="1"/>
  <c r="P1332" i="1"/>
  <c r="Q1232" i="1"/>
  <c r="K1240" i="1"/>
  <c r="L1240" i="1"/>
  <c r="K1319" i="1"/>
  <c r="O58" i="1"/>
  <c r="L42" i="1"/>
  <c r="J18" i="1"/>
  <c r="Q535" i="1"/>
  <c r="R1240" i="1"/>
  <c r="L248" i="1"/>
  <c r="N247" i="1"/>
  <c r="B1226" i="1"/>
  <c r="P209" i="1"/>
  <c r="O963" i="1"/>
  <c r="Q995" i="1"/>
  <c r="O947" i="1"/>
  <c r="L955" i="1"/>
  <c r="M971" i="1"/>
  <c r="R979" i="1"/>
  <c r="N987" i="1"/>
  <c r="O1003" i="1"/>
  <c r="R1011" i="1"/>
  <c r="B1159" i="1"/>
  <c r="M1111" i="1"/>
  <c r="R1019" i="1"/>
  <c r="N1027" i="1"/>
  <c r="O1035" i="1"/>
  <c r="N1043" i="1"/>
  <c r="P1051" i="1"/>
  <c r="K1051" i="1"/>
  <c r="P74" i="1"/>
  <c r="J66" i="1"/>
  <c r="L74" i="1"/>
  <c r="P66" i="1"/>
  <c r="Q66" i="1"/>
  <c r="K74" i="1"/>
  <c r="L66" i="1"/>
  <c r="R74" i="1"/>
  <c r="M66" i="1"/>
  <c r="J74" i="1"/>
  <c r="B66" i="1"/>
  <c r="B74" i="1"/>
  <c r="N74" i="1"/>
  <c r="N67" i="1"/>
  <c r="R66" i="1"/>
  <c r="P1385" i="1"/>
  <c r="B1419" i="1"/>
  <c r="Q1332" i="1"/>
  <c r="R1384" i="1"/>
  <c r="O1442" i="1"/>
  <c r="O1446" i="1"/>
  <c r="N1364" i="1"/>
  <c r="B1428" i="1"/>
  <c r="P1475" i="1"/>
  <c r="A1332" i="1"/>
  <c r="N1378" i="1"/>
  <c r="J1370" i="1"/>
  <c r="R269" i="1"/>
  <c r="A1385" i="1"/>
  <c r="A1195" i="1"/>
  <c r="O543" i="1"/>
  <c r="P563" i="1"/>
  <c r="R581" i="1"/>
  <c r="Q269" i="1"/>
  <c r="P1299" i="1"/>
  <c r="B543" i="1"/>
  <c r="K563" i="1"/>
  <c r="P581" i="1"/>
  <c r="B275" i="1"/>
  <c r="B267" i="1"/>
  <c r="B1297" i="1"/>
  <c r="O250" i="1"/>
  <c r="L551" i="1"/>
  <c r="P571" i="1"/>
  <c r="A211" i="1"/>
  <c r="M1079" i="1"/>
  <c r="A1119" i="1"/>
  <c r="M1055" i="1"/>
  <c r="J1095" i="1"/>
  <c r="L569" i="1"/>
  <c r="P1175" i="1"/>
  <c r="N1063" i="1"/>
  <c r="N1111" i="1"/>
  <c r="B1007" i="1"/>
  <c r="J277" i="1"/>
  <c r="B1299" i="1"/>
  <c r="J300" i="1"/>
  <c r="N1103" i="1"/>
  <c r="O1143" i="1"/>
  <c r="N1175" i="1"/>
  <c r="K1063" i="1"/>
  <c r="L1111" i="1"/>
  <c r="P277" i="1"/>
  <c r="K269" i="1"/>
  <c r="O300" i="1"/>
  <c r="K569" i="1"/>
  <c r="N277" i="1"/>
  <c r="A269" i="1"/>
  <c r="N1195" i="1"/>
  <c r="B300" i="1"/>
  <c r="A569" i="1"/>
  <c r="M583" i="1"/>
  <c r="J1103" i="1"/>
  <c r="N1143" i="1"/>
  <c r="L1071" i="1"/>
  <c r="N269" i="1"/>
  <c r="B549" i="1"/>
  <c r="M1470" i="1"/>
  <c r="K1103" i="1"/>
  <c r="M1143" i="1"/>
  <c r="O1071" i="1"/>
  <c r="P1151" i="1"/>
  <c r="M277" i="1"/>
  <c r="N1385" i="1"/>
  <c r="R1195" i="1"/>
  <c r="M543" i="1"/>
  <c r="R575" i="1"/>
  <c r="K277" i="1"/>
  <c r="K1385" i="1"/>
  <c r="B1195" i="1"/>
  <c r="L543" i="1"/>
  <c r="J563" i="1"/>
  <c r="M575" i="1"/>
  <c r="N595" i="1"/>
  <c r="M1119" i="1"/>
  <c r="M1159" i="1"/>
  <c r="B1071" i="1"/>
  <c r="O1151" i="1"/>
  <c r="P30" i="1"/>
  <c r="L635" i="1"/>
  <c r="Q635" i="1"/>
  <c r="N602" i="1"/>
  <c r="J602" i="1"/>
  <c r="J628" i="1"/>
  <c r="B628" i="1"/>
  <c r="J268" i="1"/>
  <c r="O1298" i="1"/>
  <c r="R596" i="1"/>
  <c r="R1450" i="1"/>
  <c r="B615" i="1"/>
  <c r="K1164" i="1"/>
  <c r="O1164" i="1"/>
  <c r="J232" i="1"/>
  <c r="R232" i="1"/>
  <c r="N1328" i="1"/>
  <c r="R1328" i="1"/>
  <c r="N1246" i="1"/>
  <c r="K589" i="1"/>
  <c r="O589" i="1"/>
  <c r="A589" i="1"/>
  <c r="R589" i="1"/>
  <c r="B589" i="1"/>
  <c r="J589" i="1"/>
  <c r="Q589" i="1"/>
  <c r="N583" i="1"/>
  <c r="P583" i="1"/>
  <c r="R583" i="1"/>
  <c r="B583" i="1"/>
  <c r="O583" i="1"/>
  <c r="M577" i="1"/>
  <c r="L577" i="1"/>
  <c r="N577" i="1"/>
  <c r="P577" i="1"/>
  <c r="J577" i="1"/>
  <c r="Q571" i="1"/>
  <c r="O571" i="1"/>
  <c r="J571" i="1"/>
  <c r="R571" i="1"/>
  <c r="K571" i="1"/>
  <c r="J557" i="1"/>
  <c r="K557" i="1"/>
  <c r="L557" i="1"/>
  <c r="N557" i="1"/>
  <c r="B551" i="1"/>
  <c r="O551" i="1"/>
  <c r="P551" i="1"/>
  <c r="N551" i="1"/>
  <c r="M551" i="1"/>
  <c r="Q551" i="1"/>
  <c r="Q545" i="1"/>
  <c r="R545" i="1"/>
  <c r="A545" i="1"/>
  <c r="J545" i="1"/>
  <c r="B545" i="1"/>
  <c r="L545" i="1"/>
  <c r="Q250" i="1"/>
  <c r="K250" i="1"/>
  <c r="M250" i="1"/>
  <c r="N250" i="1"/>
  <c r="L1297" i="1"/>
  <c r="K1297" i="1"/>
  <c r="M1297" i="1"/>
  <c r="N1297" i="1"/>
  <c r="O1297" i="1"/>
  <c r="Q1305" i="1"/>
  <c r="A1305" i="1"/>
  <c r="J1305" i="1"/>
  <c r="B1305" i="1"/>
  <c r="R1305" i="1"/>
  <c r="L1305" i="1"/>
  <c r="Q267" i="1"/>
  <c r="J267" i="1"/>
  <c r="A267" i="1"/>
  <c r="R267" i="1"/>
  <c r="N275" i="1"/>
  <c r="O275" i="1"/>
  <c r="P275" i="1"/>
  <c r="M1451" i="1"/>
  <c r="N1451" i="1"/>
  <c r="O1451" i="1"/>
  <c r="R1451" i="1"/>
  <c r="O1457" i="1"/>
  <c r="B1457" i="1"/>
  <c r="N1402" i="1"/>
  <c r="Q1402" i="1"/>
  <c r="J1402" i="1"/>
  <c r="P14" i="1"/>
  <c r="M14" i="1"/>
  <c r="M38" i="1"/>
  <c r="O38" i="1"/>
  <c r="J54" i="1"/>
  <c r="P54" i="1"/>
  <c r="L1190" i="1"/>
  <c r="A1190" i="1"/>
  <c r="B1190" i="1"/>
  <c r="K1323" i="1"/>
  <c r="R1323" i="1"/>
  <c r="B596" i="1"/>
  <c r="L596" i="1"/>
  <c r="M596" i="1"/>
  <c r="O596" i="1"/>
  <c r="R550" i="1"/>
  <c r="K550" i="1"/>
  <c r="M550" i="1"/>
  <c r="L1298" i="1"/>
  <c r="K1298" i="1"/>
  <c r="O268" i="1"/>
  <c r="N268" i="1"/>
  <c r="P268" i="1"/>
  <c r="Q268" i="1"/>
  <c r="L276" i="1"/>
  <c r="P276" i="1"/>
  <c r="J276" i="1"/>
  <c r="O1450" i="1"/>
  <c r="B1450" i="1"/>
  <c r="A1450" i="1"/>
  <c r="M1450" i="1"/>
  <c r="M1002" i="1"/>
  <c r="J1009" i="1"/>
  <c r="P1017" i="1"/>
  <c r="O1025" i="1"/>
  <c r="Q1033" i="1"/>
  <c r="L1041" i="1"/>
  <c r="P1049" i="1"/>
  <c r="K1002" i="1"/>
  <c r="L1002" i="1"/>
  <c r="R1009" i="1"/>
  <c r="L1017" i="1"/>
  <c r="P1025" i="1"/>
  <c r="M1025" i="1"/>
  <c r="O1033" i="1"/>
  <c r="K1041" i="1"/>
  <c r="N1049" i="1"/>
  <c r="P549" i="1"/>
  <c r="N563" i="1"/>
  <c r="L581" i="1"/>
  <c r="L595" i="1"/>
  <c r="M215" i="1"/>
  <c r="P24" i="1"/>
  <c r="K1226" i="1"/>
  <c r="L209" i="1"/>
  <c r="M217" i="1"/>
  <c r="P1279" i="1"/>
  <c r="R547" i="1"/>
  <c r="L553" i="1"/>
  <c r="O559" i="1"/>
  <c r="B565" i="1"/>
  <c r="N579" i="1"/>
  <c r="Q585" i="1"/>
  <c r="Q158" i="1"/>
  <c r="R1002" i="1"/>
  <c r="O1009" i="1"/>
  <c r="J1017" i="1"/>
  <c r="L1102" i="1"/>
  <c r="L1025" i="1"/>
  <c r="R1033" i="1"/>
  <c r="M1033" i="1"/>
  <c r="O1041" i="1"/>
  <c r="K1049" i="1"/>
  <c r="L1228" i="1"/>
  <c r="O158" i="1"/>
  <c r="P1002" i="1"/>
  <c r="N1009" i="1"/>
  <c r="O1017" i="1"/>
  <c r="J1025" i="1"/>
  <c r="P1033" i="1"/>
  <c r="N1041" i="1"/>
  <c r="M1041" i="1"/>
  <c r="O1049" i="1"/>
  <c r="B671" i="1"/>
  <c r="O1002" i="1"/>
  <c r="Q1009" i="1"/>
  <c r="M1009" i="1"/>
  <c r="N1017" i="1"/>
  <c r="P1126" i="1"/>
  <c r="K1025" i="1"/>
  <c r="L1033" i="1"/>
  <c r="J1041" i="1"/>
  <c r="R1049" i="1"/>
  <c r="M1049" i="1"/>
  <c r="Q709" i="1"/>
  <c r="J1002" i="1"/>
  <c r="L1009" i="1"/>
  <c r="K1017" i="1"/>
  <c r="M1017" i="1"/>
  <c r="R1025" i="1"/>
  <c r="K1033" i="1"/>
  <c r="R1041" i="1"/>
  <c r="Q1049" i="1"/>
  <c r="B1048" i="1"/>
  <c r="M1048" i="1"/>
  <c r="R1048" i="1"/>
  <c r="Q1048" i="1"/>
  <c r="K1048" i="1"/>
  <c r="N1048" i="1"/>
  <c r="O1048" i="1"/>
  <c r="P1048" i="1"/>
  <c r="J1048" i="1"/>
  <c r="B1040" i="1"/>
  <c r="J1040" i="1"/>
  <c r="K1040" i="1"/>
  <c r="O1040" i="1"/>
  <c r="L1040" i="1"/>
  <c r="M1040" i="1"/>
  <c r="N1040" i="1"/>
  <c r="Q1040" i="1"/>
  <c r="P1040" i="1"/>
  <c r="B1032" i="1"/>
  <c r="O1032" i="1"/>
  <c r="R1032" i="1"/>
  <c r="L1032" i="1"/>
  <c r="K1032" i="1"/>
  <c r="M1032" i="1"/>
  <c r="Q1032" i="1"/>
  <c r="N1032" i="1"/>
  <c r="J1032" i="1"/>
  <c r="B1024" i="1"/>
  <c r="P1024" i="1"/>
  <c r="L1024" i="1"/>
  <c r="O1024" i="1"/>
  <c r="Q1024" i="1"/>
  <c r="J1024" i="1"/>
  <c r="K1024" i="1"/>
  <c r="M1024" i="1"/>
  <c r="B1016" i="1"/>
  <c r="M1016" i="1"/>
  <c r="N1016" i="1"/>
  <c r="R1016" i="1"/>
  <c r="O1016" i="1"/>
  <c r="P1016" i="1"/>
  <c r="J1016" i="1"/>
  <c r="K1016" i="1"/>
  <c r="L1016" i="1"/>
  <c r="B1008" i="1"/>
  <c r="J1008" i="1"/>
  <c r="L1008" i="1"/>
  <c r="N1008" i="1"/>
  <c r="Q1008" i="1"/>
  <c r="O1008" i="1"/>
  <c r="P1008" i="1"/>
  <c r="M1008" i="1"/>
  <c r="R1008" i="1"/>
  <c r="B1001" i="1"/>
  <c r="L1001" i="1"/>
  <c r="Q1001" i="1"/>
  <c r="R1001" i="1"/>
  <c r="J1001" i="1"/>
  <c r="K1001" i="1"/>
  <c r="M1001" i="1"/>
  <c r="P1001" i="1"/>
  <c r="N1001" i="1"/>
  <c r="P232" i="1"/>
  <c r="O384" i="1"/>
  <c r="K384" i="1"/>
  <c r="B276" i="1"/>
  <c r="B268" i="1"/>
  <c r="B1298" i="1"/>
  <c r="B550" i="1"/>
  <c r="A596" i="1"/>
  <c r="R1314" i="1"/>
  <c r="Q1328" i="1"/>
  <c r="Q1450" i="1"/>
  <c r="M56" i="1"/>
  <c r="M24" i="1"/>
  <c r="R16" i="1"/>
  <c r="L384" i="1"/>
  <c r="M1443" i="1"/>
  <c r="L1388" i="1"/>
  <c r="R1327" i="1"/>
  <c r="M1230" i="1"/>
  <c r="K1313" i="1"/>
  <c r="Q1208" i="1"/>
  <c r="B1323" i="1"/>
  <c r="N54" i="1"/>
  <c r="M30" i="1"/>
  <c r="Q72" i="1"/>
  <c r="Q1228" i="1"/>
  <c r="N219" i="1"/>
  <c r="K946" i="1"/>
  <c r="A158" i="1"/>
  <c r="J32" i="1"/>
  <c r="A32" i="1"/>
  <c r="M48" i="1"/>
  <c r="N48" i="1"/>
  <c r="R276" i="1"/>
  <c r="R268" i="1"/>
  <c r="R1298" i="1"/>
  <c r="L550" i="1"/>
  <c r="A550" i="1"/>
  <c r="J1314" i="1"/>
  <c r="M1424" i="1"/>
  <c r="P1328" i="1"/>
  <c r="P1450" i="1"/>
  <c r="L56" i="1"/>
  <c r="O40" i="1"/>
  <c r="K32" i="1"/>
  <c r="L24" i="1"/>
  <c r="J16" i="1"/>
  <c r="R384" i="1"/>
  <c r="B1443" i="1"/>
  <c r="P1388" i="1"/>
  <c r="P1327" i="1"/>
  <c r="L1230" i="1"/>
  <c r="P1208" i="1"/>
  <c r="R194" i="1"/>
  <c r="A54" i="1"/>
  <c r="K30" i="1"/>
  <c r="N72" i="1"/>
  <c r="M1244" i="1"/>
  <c r="L219" i="1"/>
  <c r="R946" i="1"/>
  <c r="M728" i="1"/>
  <c r="A728" i="1"/>
  <c r="P728" i="1"/>
  <c r="N722" i="1"/>
  <c r="Q722" i="1"/>
  <c r="A722" i="1"/>
  <c r="K722" i="1"/>
  <c r="L722" i="1"/>
  <c r="J716" i="1"/>
  <c r="P716" i="1"/>
  <c r="P702" i="1"/>
  <c r="B702" i="1"/>
  <c r="J702" i="1"/>
  <c r="R702" i="1"/>
  <c r="L702" i="1"/>
  <c r="M702" i="1"/>
  <c r="A696" i="1"/>
  <c r="J696" i="1"/>
  <c r="R696" i="1"/>
  <c r="K696" i="1"/>
  <c r="L696" i="1"/>
  <c r="O696" i="1"/>
  <c r="A690" i="1"/>
  <c r="B690" i="1"/>
  <c r="J690" i="1"/>
  <c r="R690" i="1"/>
  <c r="K690" i="1"/>
  <c r="O690" i="1"/>
  <c r="Q690" i="1"/>
  <c r="A684" i="1"/>
  <c r="B684" i="1"/>
  <c r="J684" i="1"/>
  <c r="L684" i="1"/>
  <c r="N684" i="1"/>
  <c r="O684" i="1"/>
  <c r="Q684" i="1"/>
  <c r="J670" i="1"/>
  <c r="R670" i="1"/>
  <c r="M670" i="1"/>
  <c r="N670" i="1"/>
  <c r="O670" i="1"/>
  <c r="P670" i="1"/>
  <c r="R664" i="1"/>
  <c r="L664" i="1"/>
  <c r="M664" i="1"/>
  <c r="O664" i="1"/>
  <c r="Q664" i="1"/>
  <c r="A664" i="1"/>
  <c r="O658" i="1"/>
  <c r="K658" i="1"/>
  <c r="P658" i="1"/>
  <c r="R658" i="1"/>
  <c r="Q658" i="1"/>
  <c r="A658" i="1"/>
  <c r="B658" i="1"/>
  <c r="Q652" i="1"/>
  <c r="R652" i="1"/>
  <c r="J652" i="1"/>
  <c r="M652" i="1"/>
  <c r="K652" i="1"/>
  <c r="A652" i="1"/>
  <c r="B652" i="1"/>
  <c r="R638" i="1"/>
  <c r="J638" i="1"/>
  <c r="M638" i="1"/>
  <c r="B638" i="1"/>
  <c r="N638" i="1"/>
  <c r="O638" i="1"/>
  <c r="M632" i="1"/>
  <c r="Q632" i="1"/>
  <c r="R632" i="1"/>
  <c r="A632" i="1"/>
  <c r="L632" i="1"/>
  <c r="O632" i="1"/>
  <c r="P632" i="1"/>
  <c r="R626" i="1"/>
  <c r="J626" i="1"/>
  <c r="L626" i="1"/>
  <c r="N626" i="1"/>
  <c r="O626" i="1"/>
  <c r="K626" i="1"/>
  <c r="R620" i="1"/>
  <c r="B620" i="1"/>
  <c r="L620" i="1"/>
  <c r="O620" i="1"/>
  <c r="K620" i="1"/>
  <c r="J620" i="1"/>
  <c r="B606" i="1"/>
  <c r="L606" i="1"/>
  <c r="N606" i="1"/>
  <c r="O606" i="1"/>
  <c r="P606" i="1"/>
  <c r="Q606" i="1"/>
  <c r="R606" i="1"/>
  <c r="B600" i="1"/>
  <c r="L600" i="1"/>
  <c r="N600" i="1"/>
  <c r="P600" i="1"/>
  <c r="Q600" i="1"/>
  <c r="J600" i="1"/>
  <c r="R600" i="1"/>
  <c r="A994" i="1"/>
  <c r="L994" i="1"/>
  <c r="J994" i="1"/>
  <c r="M994" i="1"/>
  <c r="N994" i="1"/>
  <c r="K994" i="1"/>
  <c r="O994" i="1"/>
  <c r="P994" i="1"/>
  <c r="Q994" i="1"/>
  <c r="A954" i="1"/>
  <c r="P954" i="1"/>
  <c r="J954" i="1"/>
  <c r="K954" i="1"/>
  <c r="O954" i="1"/>
  <c r="Q954" i="1"/>
  <c r="L954" i="1"/>
  <c r="R954" i="1"/>
  <c r="M954" i="1"/>
  <c r="Q1314" i="1"/>
  <c r="L1424" i="1"/>
  <c r="M1328" i="1"/>
  <c r="P40" i="1"/>
  <c r="P32" i="1"/>
  <c r="J24" i="1"/>
  <c r="B16" i="1"/>
  <c r="Q384" i="1"/>
  <c r="O1401" i="1"/>
  <c r="K1388" i="1"/>
  <c r="O1327" i="1"/>
  <c r="B1208" i="1"/>
  <c r="N194" i="1"/>
  <c r="M46" i="1"/>
  <c r="P22" i="1"/>
  <c r="R295" i="1"/>
  <c r="K1244" i="1"/>
  <c r="P246" i="1"/>
  <c r="B219" i="1"/>
  <c r="J946" i="1"/>
  <c r="O230" i="1"/>
  <c r="K591" i="1"/>
  <c r="R591" i="1"/>
  <c r="O702" i="1"/>
  <c r="A986" i="1"/>
  <c r="P986" i="1"/>
  <c r="L986" i="1"/>
  <c r="R986" i="1"/>
  <c r="M986" i="1"/>
  <c r="N986" i="1"/>
  <c r="J986" i="1"/>
  <c r="K986" i="1"/>
  <c r="O986" i="1"/>
  <c r="A962" i="1"/>
  <c r="K962" i="1"/>
  <c r="O962" i="1"/>
  <c r="Q962" i="1"/>
  <c r="R962" i="1"/>
  <c r="L962" i="1"/>
  <c r="J962" i="1"/>
  <c r="M962" i="1"/>
  <c r="N962" i="1"/>
  <c r="J1230" i="1"/>
  <c r="N1230" i="1"/>
  <c r="R1234" i="1"/>
  <c r="N1234" i="1"/>
  <c r="N1362" i="1"/>
  <c r="K1362" i="1"/>
  <c r="Q1434" i="1"/>
  <c r="K1434" i="1"/>
  <c r="N1314" i="1"/>
  <c r="K1424" i="1"/>
  <c r="A1328" i="1"/>
  <c r="Q48" i="1"/>
  <c r="M32" i="1"/>
  <c r="P384" i="1"/>
  <c r="N1401" i="1"/>
  <c r="Q1388" i="1"/>
  <c r="N1327" i="1"/>
  <c r="Q1230" i="1"/>
  <c r="M1246" i="1"/>
  <c r="A194" i="1"/>
  <c r="Q246" i="1"/>
  <c r="Q986" i="1"/>
  <c r="J1188" i="1"/>
  <c r="M1188" i="1"/>
  <c r="J1156" i="1"/>
  <c r="A1156" i="1"/>
  <c r="J1108" i="1"/>
  <c r="P1108" i="1"/>
  <c r="Q1108" i="1"/>
  <c r="K1076" i="1"/>
  <c r="Q1076" i="1"/>
  <c r="L1068" i="1"/>
  <c r="R1068" i="1"/>
  <c r="A978" i="1"/>
  <c r="K978" i="1"/>
  <c r="J978" i="1"/>
  <c r="L978" i="1"/>
  <c r="O978" i="1"/>
  <c r="M978" i="1"/>
  <c r="N978" i="1"/>
  <c r="P978" i="1"/>
  <c r="Q978" i="1"/>
  <c r="A970" i="1"/>
  <c r="O970" i="1"/>
  <c r="P970" i="1"/>
  <c r="Q970" i="1"/>
  <c r="L970" i="1"/>
  <c r="R970" i="1"/>
  <c r="M970" i="1"/>
  <c r="N970" i="1"/>
  <c r="J970" i="1"/>
  <c r="A946" i="1"/>
  <c r="M946" i="1"/>
  <c r="J1328" i="1"/>
  <c r="O946" i="1"/>
  <c r="O72" i="1"/>
  <c r="J72" i="1"/>
  <c r="K24" i="1"/>
  <c r="A24" i="1"/>
  <c r="R40" i="1"/>
  <c r="L40" i="1"/>
  <c r="Q56" i="1"/>
  <c r="K56" i="1"/>
  <c r="N954" i="1"/>
  <c r="K1314" i="1"/>
  <c r="R1424" i="1"/>
  <c r="P48" i="1"/>
  <c r="K40" i="1"/>
  <c r="L32" i="1"/>
  <c r="O16" i="1"/>
  <c r="B384" i="1"/>
  <c r="R1383" i="1"/>
  <c r="B1388" i="1"/>
  <c r="Q1234" i="1"/>
  <c r="B1230" i="1"/>
  <c r="R1361" i="1"/>
  <c r="J38" i="1"/>
  <c r="O14" i="1"/>
  <c r="L1402" i="1"/>
  <c r="K246" i="1"/>
  <c r="L946" i="1"/>
  <c r="A583" i="1"/>
  <c r="J583" i="1"/>
  <c r="R994" i="1"/>
  <c r="B1314" i="1"/>
  <c r="B1424" i="1"/>
  <c r="L1328" i="1"/>
  <c r="P56" i="1"/>
  <c r="J48" i="1"/>
  <c r="N40" i="1"/>
  <c r="Q24" i="1"/>
  <c r="P16" i="1"/>
  <c r="A384" i="1"/>
  <c r="O1383" i="1"/>
  <c r="M1234" i="1"/>
  <c r="A1230" i="1"/>
  <c r="M211" i="1"/>
  <c r="Q946" i="1"/>
  <c r="O295" i="1"/>
  <c r="M295" i="1"/>
  <c r="R22" i="1"/>
  <c r="K22" i="1"/>
  <c r="L46" i="1"/>
  <c r="B46" i="1"/>
  <c r="Q1190" i="1"/>
  <c r="P1190" i="1"/>
  <c r="O1246" i="1"/>
  <c r="A1246" i="1"/>
  <c r="Q647" i="1"/>
  <c r="A717" i="1"/>
  <c r="N273" i="1"/>
  <c r="J265" i="1"/>
  <c r="M1303" i="1"/>
  <c r="B1303" i="1"/>
  <c r="O547" i="1"/>
  <c r="B547" i="1"/>
  <c r="K553" i="1"/>
  <c r="P579" i="1"/>
  <c r="L585" i="1"/>
  <c r="N1457" i="1"/>
  <c r="A997" i="1"/>
  <c r="M9" i="1"/>
  <c r="N9" i="1"/>
  <c r="A9" i="1"/>
  <c r="O9" i="1"/>
  <c r="B9" i="1"/>
  <c r="P9" i="1"/>
  <c r="L9" i="1"/>
  <c r="Q9" i="1"/>
  <c r="J9" i="1"/>
  <c r="R9" i="1"/>
  <c r="K9" i="1"/>
  <c r="N540" i="1"/>
  <c r="R540" i="1"/>
  <c r="L1293" i="1"/>
  <c r="B1293" i="1"/>
  <c r="J1301" i="1"/>
  <c r="K1301" i="1"/>
  <c r="M204" i="1"/>
  <c r="J17" i="1"/>
  <c r="P1202" i="1"/>
  <c r="O1321" i="1"/>
  <c r="R192" i="1"/>
  <c r="N56" i="1"/>
  <c r="R48" i="1"/>
  <c r="B48" i="1"/>
  <c r="M40" i="1"/>
  <c r="N32" i="1"/>
  <c r="O24" i="1"/>
  <c r="Q16" i="1"/>
  <c r="A16" i="1"/>
  <c r="J384" i="1"/>
  <c r="Q243" i="1"/>
  <c r="J209" i="1"/>
  <c r="J217" i="1"/>
  <c r="P289" i="1"/>
  <c r="J1472" i="1"/>
  <c r="A1482" i="1"/>
  <c r="R1483" i="1"/>
  <c r="O1208" i="1"/>
  <c r="K1246" i="1"/>
  <c r="N1323" i="1"/>
  <c r="J194" i="1"/>
  <c r="M1190" i="1"/>
  <c r="Q54" i="1"/>
  <c r="K46" i="1"/>
  <c r="A46" i="1"/>
  <c r="B38" i="1"/>
  <c r="A30" i="1"/>
  <c r="B22" i="1"/>
  <c r="L14" i="1"/>
  <c r="Q295" i="1"/>
  <c r="N1208" i="1"/>
  <c r="J1246" i="1"/>
  <c r="M1323" i="1"/>
  <c r="Q194" i="1"/>
  <c r="K1190" i="1"/>
  <c r="L54" i="1"/>
  <c r="J46" i="1"/>
  <c r="Q38" i="1"/>
  <c r="Q30" i="1"/>
  <c r="Q22" i="1"/>
  <c r="A22" i="1"/>
  <c r="B14" i="1"/>
  <c r="P295" i="1"/>
  <c r="Q271" i="1"/>
  <c r="K3" i="1"/>
  <c r="L3" i="1"/>
  <c r="M3" i="1"/>
  <c r="R3" i="1"/>
  <c r="N3" i="1"/>
  <c r="O3" i="1"/>
  <c r="B3" i="1"/>
  <c r="J3" i="1"/>
  <c r="P3" i="1"/>
  <c r="A3" i="1"/>
  <c r="Q3" i="1"/>
  <c r="K11" i="1"/>
  <c r="L11" i="1"/>
  <c r="J11" i="1"/>
  <c r="M11" i="1"/>
  <c r="R11" i="1"/>
  <c r="N11" i="1"/>
  <c r="O11" i="1"/>
  <c r="P11" i="1"/>
  <c r="Q11" i="1"/>
  <c r="K1249" i="1"/>
  <c r="R1249" i="1"/>
  <c r="J591" i="1"/>
  <c r="B591" i="1"/>
  <c r="P591" i="1"/>
  <c r="B585" i="1"/>
  <c r="M585" i="1"/>
  <c r="N585" i="1"/>
  <c r="K579" i="1"/>
  <c r="L579" i="1"/>
  <c r="A565" i="1"/>
  <c r="M559" i="1"/>
  <c r="B559" i="1"/>
  <c r="J559" i="1"/>
  <c r="B1279" i="1"/>
  <c r="L1279" i="1"/>
  <c r="A1295" i="1"/>
  <c r="K1295" i="1"/>
  <c r="K387" i="1"/>
  <c r="R387" i="1"/>
  <c r="K1453" i="1"/>
  <c r="M1453" i="1"/>
  <c r="J1465" i="1"/>
  <c r="O1465" i="1"/>
  <c r="K1208" i="1"/>
  <c r="P1246" i="1"/>
  <c r="L1323" i="1"/>
  <c r="P194" i="1"/>
  <c r="R1190" i="1"/>
  <c r="K54" i="1"/>
  <c r="R46" i="1"/>
  <c r="L38" i="1"/>
  <c r="O30" i="1"/>
  <c r="N22" i="1"/>
  <c r="K14" i="1"/>
  <c r="A295" i="1"/>
  <c r="A4" i="1"/>
  <c r="J4" i="1"/>
  <c r="R4" i="1"/>
  <c r="B4" i="1"/>
  <c r="K4" i="1"/>
  <c r="L4" i="1"/>
  <c r="M4" i="1"/>
  <c r="N4" i="1"/>
  <c r="Q4" i="1"/>
  <c r="O4" i="1"/>
  <c r="P4" i="1"/>
  <c r="B12" i="1"/>
  <c r="J12" i="1"/>
  <c r="R12" i="1"/>
  <c r="K12" i="1"/>
  <c r="L12" i="1"/>
  <c r="M12" i="1"/>
  <c r="N12" i="1"/>
  <c r="Q12" i="1"/>
  <c r="O12" i="1"/>
  <c r="P12" i="1"/>
  <c r="K596" i="1"/>
  <c r="M200" i="1"/>
  <c r="P17" i="1"/>
  <c r="A17" i="1"/>
  <c r="O1202" i="1"/>
  <c r="A1202" i="1"/>
  <c r="O192" i="1"/>
  <c r="O48" i="1"/>
  <c r="Q40" i="1"/>
  <c r="A40" i="1"/>
  <c r="R24" i="1"/>
  <c r="L16" i="1"/>
  <c r="O206" i="1"/>
  <c r="N1462" i="1"/>
  <c r="B1472" i="1"/>
  <c r="L1491" i="1"/>
  <c r="J1463" i="1"/>
  <c r="K1483" i="1"/>
  <c r="B579" i="1"/>
  <c r="O585" i="1"/>
  <c r="O591" i="1"/>
  <c r="O1402" i="1"/>
  <c r="R1453" i="1"/>
  <c r="R158" i="1"/>
  <c r="P156" i="1"/>
  <c r="B156" i="1"/>
  <c r="K295" i="1"/>
  <c r="B295" i="1"/>
  <c r="N295" i="1"/>
  <c r="P6" i="1"/>
  <c r="Q6" i="1"/>
  <c r="J6" i="1"/>
  <c r="R6" i="1"/>
  <c r="K6" i="1"/>
  <c r="A6" i="1"/>
  <c r="L6" i="1"/>
  <c r="O6" i="1"/>
  <c r="B6" i="1"/>
  <c r="M6" i="1"/>
  <c r="N6" i="1"/>
  <c r="A14" i="1"/>
  <c r="Q14" i="1"/>
  <c r="J14" i="1"/>
  <c r="M22" i="1"/>
  <c r="J22" i="1"/>
  <c r="L30" i="1"/>
  <c r="R30" i="1"/>
  <c r="B30" i="1"/>
  <c r="K38" i="1"/>
  <c r="A38" i="1"/>
  <c r="R38" i="1"/>
  <c r="P46" i="1"/>
  <c r="Q46" i="1"/>
  <c r="B54" i="1"/>
  <c r="R54" i="1"/>
  <c r="M54" i="1"/>
  <c r="J1190" i="1"/>
  <c r="O1190" i="1"/>
  <c r="M194" i="1"/>
  <c r="B194" i="1"/>
  <c r="K194" i="1"/>
  <c r="A1323" i="1"/>
  <c r="O1323" i="1"/>
  <c r="P1323" i="1"/>
  <c r="Q1246" i="1"/>
  <c r="R1246" i="1"/>
  <c r="L1208" i="1"/>
  <c r="R1208" i="1"/>
  <c r="M1208" i="1"/>
  <c r="A1208" i="1"/>
  <c r="B1246" i="1"/>
  <c r="J1323" i="1"/>
  <c r="L194" i="1"/>
  <c r="N1190" i="1"/>
  <c r="O54" i="1"/>
  <c r="O46" i="1"/>
  <c r="P38" i="1"/>
  <c r="N30" i="1"/>
  <c r="O22" i="1"/>
  <c r="N14" i="1"/>
  <c r="L295" i="1"/>
  <c r="K1402" i="1"/>
  <c r="K1308" i="1"/>
  <c r="P1308" i="1"/>
  <c r="O7" i="1"/>
  <c r="B7" i="1"/>
  <c r="P7" i="1"/>
  <c r="Q7" i="1"/>
  <c r="J7" i="1"/>
  <c r="R7" i="1"/>
  <c r="K7" i="1"/>
  <c r="N7" i="1"/>
  <c r="L7" i="1"/>
  <c r="A7" i="1"/>
  <c r="M7" i="1"/>
  <c r="A8" i="1"/>
  <c r="N8" i="1"/>
  <c r="B8" i="1"/>
  <c r="O8" i="1"/>
  <c r="P8" i="1"/>
  <c r="Q8" i="1"/>
  <c r="J8" i="1"/>
  <c r="R8" i="1"/>
  <c r="M8" i="1"/>
  <c r="K8" i="1"/>
  <c r="L8" i="1"/>
  <c r="P568" i="1"/>
  <c r="O568" i="1"/>
  <c r="K1161" i="1"/>
  <c r="M1161" i="1"/>
  <c r="A1121" i="1"/>
  <c r="P1121" i="1"/>
  <c r="A1081" i="1"/>
  <c r="B1081" i="1"/>
  <c r="R1103" i="1"/>
  <c r="L1159" i="1"/>
  <c r="O1175" i="1"/>
  <c r="J1151" i="1"/>
  <c r="R1073" i="1"/>
  <c r="K1113" i="1"/>
  <c r="L1153" i="1"/>
  <c r="Q1465" i="1"/>
  <c r="L1161" i="1"/>
  <c r="O1183" i="1"/>
  <c r="K1183" i="1"/>
  <c r="K1167" i="1"/>
  <c r="P1167" i="1"/>
  <c r="P1143" i="1"/>
  <c r="L1143" i="1"/>
  <c r="O1135" i="1"/>
  <c r="N1135" i="1"/>
  <c r="J1127" i="1"/>
  <c r="O1127" i="1"/>
  <c r="L1119" i="1"/>
  <c r="R1119" i="1"/>
  <c r="O1095" i="1"/>
  <c r="R1095" i="1"/>
  <c r="N1079" i="1"/>
  <c r="A1079" i="1"/>
  <c r="P1071" i="1"/>
  <c r="Q1071" i="1"/>
  <c r="N1055" i="1"/>
  <c r="O1055" i="1"/>
  <c r="K673" i="1"/>
  <c r="Q673" i="1"/>
  <c r="P1081" i="1"/>
  <c r="O1121" i="1"/>
  <c r="N1169" i="1"/>
  <c r="R1158" i="1"/>
  <c r="B1158" i="1"/>
  <c r="A1070" i="1"/>
  <c r="L1070" i="1"/>
  <c r="B608" i="1"/>
  <c r="Q608" i="1"/>
  <c r="O1129" i="1"/>
  <c r="Q1169" i="1"/>
  <c r="A731" i="1"/>
  <c r="R1079" i="1"/>
  <c r="Q1103" i="1"/>
  <c r="R1135" i="1"/>
  <c r="B1143" i="1"/>
  <c r="M1167" i="1"/>
  <c r="P1063" i="1"/>
  <c r="J1087" i="1"/>
  <c r="K1111" i="1"/>
  <c r="R1183" i="1"/>
  <c r="B1089" i="1"/>
  <c r="B1129" i="1"/>
  <c r="M1177" i="1"/>
  <c r="J1124" i="1"/>
  <c r="A1124" i="1"/>
  <c r="R1052" i="1"/>
  <c r="M1052" i="1"/>
  <c r="K607" i="1"/>
  <c r="N667" i="1"/>
  <c r="J722" i="1"/>
  <c r="O722" i="1"/>
  <c r="K702" i="1"/>
  <c r="A702" i="1"/>
  <c r="Q702" i="1"/>
  <c r="B696" i="1"/>
  <c r="N696" i="1"/>
  <c r="M690" i="1"/>
  <c r="L690" i="1"/>
  <c r="R684" i="1"/>
  <c r="K684" i="1"/>
  <c r="L670" i="1"/>
  <c r="A670" i="1"/>
  <c r="Q670" i="1"/>
  <c r="J664" i="1"/>
  <c r="N664" i="1"/>
  <c r="M658" i="1"/>
  <c r="J658" i="1"/>
  <c r="O652" i="1"/>
  <c r="N652" i="1"/>
  <c r="K638" i="1"/>
  <c r="A638" i="1"/>
  <c r="Q638" i="1"/>
  <c r="N632" i="1"/>
  <c r="J632" i="1"/>
  <c r="A626" i="1"/>
  <c r="P626" i="1"/>
  <c r="P620" i="1"/>
  <c r="N620" i="1"/>
  <c r="K606" i="1"/>
  <c r="A606" i="1"/>
  <c r="M606" i="1"/>
  <c r="O600" i="1"/>
  <c r="K600" i="1"/>
  <c r="B1362" i="1"/>
  <c r="L1079" i="1"/>
  <c r="B1103" i="1"/>
  <c r="K1135" i="1"/>
  <c r="P1159" i="1"/>
  <c r="B1167" i="1"/>
  <c r="Q1063" i="1"/>
  <c r="A1087" i="1"/>
  <c r="A1111" i="1"/>
  <c r="J1183" i="1"/>
  <c r="J1057" i="1"/>
  <c r="P1097" i="1"/>
  <c r="J1137" i="1"/>
  <c r="J1177" i="1"/>
  <c r="A639" i="1"/>
  <c r="A609" i="1"/>
  <c r="A669" i="1"/>
  <c r="R669" i="1"/>
  <c r="L211" i="1"/>
  <c r="P211" i="1"/>
  <c r="R1228" i="1"/>
  <c r="N1228" i="1"/>
  <c r="J1244" i="1"/>
  <c r="Q1244" i="1"/>
  <c r="Q5" i="1"/>
  <c r="J5" i="1"/>
  <c r="R5" i="1"/>
  <c r="P5" i="1"/>
  <c r="A5" i="1"/>
  <c r="K5" i="1"/>
  <c r="B5" i="1"/>
  <c r="L5" i="1"/>
  <c r="M5" i="1"/>
  <c r="N5" i="1"/>
  <c r="O5" i="1"/>
  <c r="Q13" i="1"/>
  <c r="J13" i="1"/>
  <c r="R13" i="1"/>
  <c r="K13" i="1"/>
  <c r="P13" i="1"/>
  <c r="L13" i="1"/>
  <c r="M13" i="1"/>
  <c r="N13" i="1"/>
  <c r="O13" i="1"/>
  <c r="N1142" i="1"/>
  <c r="K1079" i="1"/>
  <c r="N1119" i="1"/>
  <c r="L1135" i="1"/>
  <c r="O1159" i="1"/>
  <c r="J1175" i="1"/>
  <c r="P1055" i="1"/>
  <c r="B1063" i="1"/>
  <c r="B1087" i="1"/>
  <c r="P1127" i="1"/>
  <c r="Q1068" i="1"/>
  <c r="B1188" i="1"/>
  <c r="K1065" i="1"/>
  <c r="L1105" i="1"/>
  <c r="K1145" i="1"/>
  <c r="R1185" i="1"/>
  <c r="M600" i="1"/>
  <c r="J606" i="1"/>
  <c r="Q620" i="1"/>
  <c r="A620" i="1"/>
  <c r="B626" i="1"/>
  <c r="B632" i="1"/>
  <c r="L638" i="1"/>
  <c r="L652" i="1"/>
  <c r="N658" i="1"/>
  <c r="K664" i="1"/>
  <c r="K670" i="1"/>
  <c r="M684" i="1"/>
  <c r="N690" i="1"/>
  <c r="M696" i="1"/>
  <c r="N702" i="1"/>
  <c r="L695" i="1"/>
  <c r="B722" i="1"/>
  <c r="R673" i="1"/>
  <c r="L10" i="1"/>
  <c r="M10" i="1"/>
  <c r="N10" i="1"/>
  <c r="O10" i="1"/>
  <c r="A10" i="1"/>
  <c r="P10" i="1"/>
  <c r="K10" i="1"/>
  <c r="B10" i="1"/>
  <c r="Q10" i="1"/>
  <c r="J10" i="1"/>
  <c r="R10" i="1"/>
  <c r="L1395" i="1"/>
  <c r="P1356" i="1"/>
  <c r="A1424" i="1"/>
  <c r="J1443" i="1"/>
  <c r="Q1383" i="1"/>
  <c r="N1370" i="1"/>
  <c r="N1443" i="1"/>
  <c r="N1445" i="1"/>
  <c r="N1419" i="1"/>
  <c r="A1395" i="1"/>
  <c r="N1332" i="1"/>
  <c r="M1445" i="1"/>
  <c r="M151" i="1"/>
  <c r="N1421" i="1"/>
  <c r="O1426" i="1"/>
  <c r="L1375" i="1"/>
  <c r="L1367" i="1"/>
  <c r="M1332" i="1"/>
  <c r="R1401" i="1"/>
  <c r="R1402" i="1"/>
  <c r="R1385" i="1"/>
  <c r="N1426" i="1"/>
  <c r="B1366" i="1"/>
  <c r="A1401" i="1"/>
  <c r="Q1482" i="1"/>
  <c r="A1423" i="1"/>
  <c r="Q1473" i="1"/>
  <c r="Q1445" i="1"/>
  <c r="J1445" i="1"/>
  <c r="P1402" i="1"/>
  <c r="A1402" i="1"/>
  <c r="P1383" i="1"/>
  <c r="Q1481" i="1"/>
  <c r="N1331" i="1"/>
  <c r="J1385" i="1"/>
  <c r="J1356" i="1"/>
  <c r="Q1377" i="1"/>
  <c r="A1441" i="1"/>
  <c r="N1433" i="1"/>
  <c r="N1425" i="1"/>
  <c r="J1419" i="1"/>
  <c r="M1395" i="1"/>
  <c r="R1332" i="1"/>
  <c r="P1424" i="1"/>
  <c r="A1448" i="1"/>
  <c r="M1401" i="1"/>
  <c r="B1402" i="1"/>
  <c r="B1382" i="1"/>
  <c r="P1419" i="1"/>
  <c r="Q1491" i="1"/>
  <c r="A1443" i="1"/>
  <c r="J1434" i="1"/>
  <c r="B1395" i="1"/>
  <c r="B1332" i="1"/>
  <c r="Q1462" i="1"/>
  <c r="M1402" i="1"/>
  <c r="Q1430" i="1"/>
  <c r="L1365" i="1"/>
  <c r="R1429" i="1"/>
  <c r="A1445" i="1"/>
  <c r="O1356" i="1"/>
  <c r="O1358" i="1"/>
  <c r="B1397" i="1"/>
  <c r="R1426" i="1"/>
  <c r="Q1428" i="1"/>
  <c r="H676" i="15"/>
  <c r="B676" i="15"/>
  <c r="B685" i="15" s="1"/>
  <c r="D692" i="15"/>
  <c r="E676" i="15"/>
  <c r="E685" i="15" s="1"/>
  <c r="G676" i="15"/>
  <c r="G685" i="15" s="1"/>
  <c r="B690" i="15"/>
  <c r="D690" i="15"/>
  <c r="F676" i="15"/>
  <c r="F685" i="15" s="1"/>
  <c r="B682" i="15"/>
  <c r="I685" i="15" s="1"/>
  <c r="I689" i="15" s="1"/>
  <c r="G689" i="15"/>
  <c r="F689" i="15"/>
  <c r="B689" i="15"/>
  <c r="D676" i="15"/>
  <c r="D685" i="15" s="1"/>
  <c r="C676" i="15"/>
  <c r="J685" i="15" s="1"/>
  <c r="D689" i="15"/>
  <c r="B700" i="15" s="1"/>
  <c r="E692" i="15"/>
  <c r="B703" i="15" s="1"/>
  <c r="D691" i="15"/>
  <c r="J691" i="15" s="1"/>
  <c r="J688" i="15"/>
  <c r="B699" i="15"/>
  <c r="B701" i="15"/>
  <c r="J690" i="15"/>
  <c r="B697" i="15"/>
  <c r="J686" i="15"/>
  <c r="J687" i="15"/>
  <c r="B698" i="15"/>
  <c r="P543" i="1"/>
  <c r="O549" i="1"/>
  <c r="Q563" i="1"/>
  <c r="N569" i="1"/>
  <c r="A575" i="1"/>
  <c r="B595" i="1"/>
  <c r="L1204" i="1"/>
  <c r="L189" i="1"/>
  <c r="L58" i="1"/>
  <c r="R50" i="1"/>
  <c r="N34" i="1"/>
  <c r="L18" i="1"/>
  <c r="M1314" i="1"/>
  <c r="N1424" i="1"/>
  <c r="O1424" i="1"/>
  <c r="K1328" i="1"/>
  <c r="B1328" i="1"/>
  <c r="Q1443" i="1"/>
  <c r="Q1401" i="1"/>
  <c r="J1401" i="1"/>
  <c r="N1383" i="1"/>
  <c r="J1388" i="1"/>
  <c r="A1388" i="1"/>
  <c r="J1327" i="1"/>
  <c r="P1234" i="1"/>
  <c r="B1234" i="1"/>
  <c r="P1230" i="1"/>
  <c r="N232" i="1"/>
  <c r="J1313" i="1"/>
  <c r="O1361" i="1"/>
  <c r="J1462" i="1"/>
  <c r="K1472" i="1"/>
  <c r="A1472" i="1"/>
  <c r="M1482" i="1"/>
  <c r="O1491" i="1"/>
  <c r="O1463" i="1"/>
  <c r="Q1483" i="1"/>
  <c r="R1492" i="1"/>
  <c r="M72" i="1"/>
  <c r="O1244" i="1"/>
  <c r="P1244" i="1"/>
  <c r="P1228" i="1"/>
  <c r="O246" i="1"/>
  <c r="O211" i="1"/>
  <c r="Q219" i="1"/>
  <c r="J158" i="1"/>
  <c r="R238" i="1"/>
  <c r="A244" i="1"/>
  <c r="N262" i="1"/>
  <c r="M302" i="1"/>
  <c r="L1314" i="1"/>
  <c r="P1443" i="1"/>
  <c r="P1401" i="1"/>
  <c r="B1401" i="1"/>
  <c r="M1383" i="1"/>
  <c r="R1388" i="1"/>
  <c r="Q1327" i="1"/>
  <c r="O1234" i="1"/>
  <c r="A1234" i="1"/>
  <c r="O1230" i="1"/>
  <c r="M232" i="1"/>
  <c r="O1313" i="1"/>
  <c r="M1361" i="1"/>
  <c r="K1462" i="1"/>
  <c r="R1472" i="1"/>
  <c r="K1482" i="1"/>
  <c r="L1482" i="1"/>
  <c r="N1491" i="1"/>
  <c r="K72" i="1"/>
  <c r="L72" i="1"/>
  <c r="N1244" i="1"/>
  <c r="B1244" i="1"/>
  <c r="B1228" i="1"/>
  <c r="M246" i="1"/>
  <c r="N211" i="1"/>
  <c r="P219" i="1"/>
  <c r="P158" i="1"/>
  <c r="K1448" i="1"/>
  <c r="A262" i="1"/>
  <c r="P1248" i="1"/>
  <c r="O515" i="1"/>
  <c r="B523" i="1"/>
  <c r="Q1174" i="1"/>
  <c r="J1174" i="1"/>
  <c r="N1166" i="1"/>
  <c r="O1166" i="1"/>
  <c r="A1134" i="1"/>
  <c r="O1134" i="1"/>
  <c r="J1118" i="1"/>
  <c r="R1118" i="1"/>
  <c r="N1118" i="1"/>
  <c r="B1094" i="1"/>
  <c r="J1094" i="1"/>
  <c r="O1094" i="1"/>
  <c r="R1078" i="1"/>
  <c r="L1078" i="1"/>
  <c r="O1054" i="1"/>
  <c r="P1054" i="1"/>
  <c r="J1054" i="1"/>
  <c r="R72" i="1"/>
  <c r="A72" i="1"/>
  <c r="L1244" i="1"/>
  <c r="M1228" i="1"/>
  <c r="L246" i="1"/>
  <c r="A246" i="1"/>
  <c r="K211" i="1"/>
  <c r="M219" i="1"/>
  <c r="N158" i="1"/>
  <c r="N1301" i="1"/>
  <c r="P28" i="1"/>
  <c r="N1404" i="1"/>
  <c r="L1404" i="1"/>
  <c r="R51" i="1"/>
  <c r="P51" i="1"/>
  <c r="Q524" i="1"/>
  <c r="A524" i="1"/>
  <c r="B516" i="1"/>
  <c r="P516" i="1"/>
  <c r="O508" i="1"/>
  <c r="B508" i="1"/>
  <c r="L508" i="1"/>
  <c r="O500" i="1"/>
  <c r="R500" i="1"/>
  <c r="J167" i="1"/>
  <c r="R167" i="1"/>
  <c r="M167" i="1"/>
  <c r="N167" i="1"/>
  <c r="B507" i="1"/>
  <c r="N507" i="1"/>
  <c r="R507" i="1"/>
  <c r="K499" i="1"/>
  <c r="R499" i="1"/>
  <c r="M499" i="1"/>
  <c r="J474" i="1"/>
  <c r="P474" i="1"/>
  <c r="P466" i="1"/>
  <c r="L466" i="1"/>
  <c r="K458" i="1"/>
  <c r="O458" i="1"/>
  <c r="O1195" i="1"/>
  <c r="K1299" i="1"/>
  <c r="M300" i="1"/>
  <c r="K549" i="1"/>
  <c r="A563" i="1"/>
  <c r="P575" i="1"/>
  <c r="B581" i="1"/>
  <c r="J595" i="1"/>
  <c r="J1204" i="1"/>
  <c r="N1319" i="1"/>
  <c r="R199" i="1"/>
  <c r="P50" i="1"/>
  <c r="J42" i="1"/>
  <c r="O26" i="1"/>
  <c r="N535" i="1"/>
  <c r="P1314" i="1"/>
  <c r="P1209" i="1"/>
  <c r="J1424" i="1"/>
  <c r="O1328" i="1"/>
  <c r="J155" i="1"/>
  <c r="K1443" i="1"/>
  <c r="L1443" i="1"/>
  <c r="L1401" i="1"/>
  <c r="J1383" i="1"/>
  <c r="B1383" i="1"/>
  <c r="O1388" i="1"/>
  <c r="L1327" i="1"/>
  <c r="B1327" i="1"/>
  <c r="K1234" i="1"/>
  <c r="R1230" i="1"/>
  <c r="L289" i="1"/>
  <c r="P206" i="1"/>
  <c r="M1462" i="1"/>
  <c r="A1462" i="1"/>
  <c r="Q1472" i="1"/>
  <c r="P1482" i="1"/>
  <c r="J1491" i="1"/>
  <c r="B1491" i="1"/>
  <c r="K1463" i="1"/>
  <c r="M1473" i="1"/>
  <c r="O1492" i="1"/>
  <c r="P72" i="1"/>
  <c r="R1244" i="1"/>
  <c r="K1228" i="1"/>
  <c r="J211" i="1"/>
  <c r="B211" i="1"/>
  <c r="K219" i="1"/>
  <c r="K208" i="1"/>
  <c r="M158" i="1"/>
  <c r="B158" i="1"/>
  <c r="L534" i="1"/>
  <c r="N1293" i="1"/>
  <c r="B567" i="1"/>
  <c r="K524" i="1"/>
  <c r="B246" i="1"/>
  <c r="N246" i="1"/>
  <c r="A541" i="1"/>
  <c r="J541" i="1"/>
  <c r="Q1385" i="1"/>
  <c r="K1195" i="1"/>
  <c r="R1299" i="1"/>
  <c r="L300" i="1"/>
  <c r="L549" i="1"/>
  <c r="Q569" i="1"/>
  <c r="O575" i="1"/>
  <c r="A581" i="1"/>
  <c r="P595" i="1"/>
  <c r="R1204" i="1"/>
  <c r="B1319" i="1"/>
  <c r="J199" i="1"/>
  <c r="B42" i="1"/>
  <c r="R1443" i="1"/>
  <c r="M1388" i="1"/>
  <c r="K1327" i="1"/>
  <c r="R289" i="1"/>
  <c r="B206" i="1"/>
  <c r="M1472" i="1"/>
  <c r="P1491" i="1"/>
  <c r="R1463" i="1"/>
  <c r="B1473" i="1"/>
  <c r="N1492" i="1"/>
  <c r="J1228" i="1"/>
  <c r="J246" i="1"/>
  <c r="Q211" i="1"/>
  <c r="R219" i="1"/>
  <c r="A219" i="1"/>
  <c r="K158" i="1"/>
  <c r="J1293" i="1"/>
  <c r="B573" i="1"/>
  <c r="A1453" i="1"/>
  <c r="N1453" i="1"/>
  <c r="P1465" i="1"/>
  <c r="M1465" i="1"/>
  <c r="B724" i="1"/>
  <c r="N1065" i="1"/>
  <c r="N1081" i="1"/>
  <c r="A1089" i="1"/>
  <c r="O1105" i="1"/>
  <c r="R1121" i="1"/>
  <c r="A1129" i="1"/>
  <c r="J1145" i="1"/>
  <c r="J1161" i="1"/>
  <c r="K1177" i="1"/>
  <c r="R659" i="1"/>
  <c r="M695" i="1"/>
  <c r="A608" i="1"/>
  <c r="N730" i="1"/>
  <c r="M1154" i="1"/>
  <c r="P1057" i="1"/>
  <c r="B1065" i="1"/>
  <c r="L1081" i="1"/>
  <c r="K1097" i="1"/>
  <c r="B1105" i="1"/>
  <c r="Q1121" i="1"/>
  <c r="N1137" i="1"/>
  <c r="M1153" i="1"/>
  <c r="Q1161" i="1"/>
  <c r="R1177" i="1"/>
  <c r="O628" i="1"/>
  <c r="J1266" i="1"/>
  <c r="P1079" i="1"/>
  <c r="O1103" i="1"/>
  <c r="K1119" i="1"/>
  <c r="Q1135" i="1"/>
  <c r="R1159" i="1"/>
  <c r="O1167" i="1"/>
  <c r="K1175" i="1"/>
  <c r="J1055" i="1"/>
  <c r="M1063" i="1"/>
  <c r="R1087" i="1"/>
  <c r="A1095" i="1"/>
  <c r="L1127" i="1"/>
  <c r="Q1183" i="1"/>
  <c r="P1124" i="1"/>
  <c r="R1057" i="1"/>
  <c r="O1073" i="1"/>
  <c r="Q1097" i="1"/>
  <c r="P1113" i="1"/>
  <c r="K1129" i="1"/>
  <c r="O1137" i="1"/>
  <c r="R1153" i="1"/>
  <c r="M1169" i="1"/>
  <c r="N1185" i="1"/>
  <c r="Q626" i="1"/>
  <c r="P664" i="1"/>
  <c r="Q696" i="1"/>
  <c r="O631" i="1"/>
  <c r="P721" i="1"/>
  <c r="R722" i="1"/>
  <c r="B634" i="1"/>
  <c r="N609" i="1"/>
  <c r="R647" i="1"/>
  <c r="L1362" i="1"/>
  <c r="Q1057" i="1"/>
  <c r="L1073" i="1"/>
  <c r="P1089" i="1"/>
  <c r="O1097" i="1"/>
  <c r="Q1113" i="1"/>
  <c r="L1129" i="1"/>
  <c r="B1137" i="1"/>
  <c r="J1153" i="1"/>
  <c r="K1169" i="1"/>
  <c r="M1185" i="1"/>
  <c r="N666" i="1"/>
  <c r="K1073" i="1"/>
  <c r="N1089" i="1"/>
  <c r="B1113" i="1"/>
  <c r="L1145" i="1"/>
  <c r="L1185" i="1"/>
  <c r="M666" i="1"/>
  <c r="O1322" i="1"/>
  <c r="A1322" i="1"/>
  <c r="M1322" i="1"/>
  <c r="M1296" i="1"/>
  <c r="J1296" i="1"/>
  <c r="R1458" i="1"/>
  <c r="A1458" i="1"/>
  <c r="M1468" i="1"/>
  <c r="L1478" i="1"/>
  <c r="M1488" i="1"/>
  <c r="N1488" i="1"/>
  <c r="M67" i="1"/>
  <c r="O1209" i="1"/>
  <c r="N23" i="1"/>
  <c r="Q409" i="1"/>
  <c r="K409" i="1"/>
  <c r="Q1310" i="1"/>
  <c r="A1310" i="1"/>
  <c r="R292" i="1"/>
  <c r="B292" i="1"/>
  <c r="M292" i="1"/>
  <c r="P292" i="1"/>
  <c r="N384" i="1"/>
  <c r="M384" i="1"/>
  <c r="B32" i="1"/>
  <c r="Q32" i="1"/>
  <c r="A56" i="1"/>
  <c r="O56" i="1"/>
  <c r="L1321" i="1"/>
  <c r="K1321" i="1"/>
  <c r="P1451" i="1"/>
  <c r="A1451" i="1"/>
  <c r="Q1451" i="1"/>
  <c r="B1451" i="1"/>
  <c r="J1451" i="1"/>
  <c r="L1451" i="1"/>
  <c r="A1487" i="1"/>
  <c r="M1487" i="1"/>
  <c r="M1477" i="1"/>
  <c r="J1477" i="1"/>
  <c r="K1477" i="1"/>
  <c r="L67" i="1"/>
  <c r="M1209" i="1"/>
  <c r="M1182" i="1"/>
  <c r="N1182" i="1"/>
  <c r="O1182" i="1"/>
  <c r="P1182" i="1"/>
  <c r="Q1182" i="1"/>
  <c r="J1182" i="1"/>
  <c r="L1182" i="1"/>
  <c r="A1174" i="1"/>
  <c r="L1174" i="1"/>
  <c r="K1174" i="1"/>
  <c r="M1174" i="1"/>
  <c r="N1174" i="1"/>
  <c r="O1174" i="1"/>
  <c r="P1174" i="1"/>
  <c r="B1174" i="1"/>
  <c r="R1174" i="1"/>
  <c r="Q1166" i="1"/>
  <c r="A1166" i="1"/>
  <c r="J1166" i="1"/>
  <c r="B1166" i="1"/>
  <c r="R1166" i="1"/>
  <c r="L1166" i="1"/>
  <c r="K1166" i="1"/>
  <c r="M1166" i="1"/>
  <c r="P1166" i="1"/>
  <c r="N1158" i="1"/>
  <c r="O1158" i="1"/>
  <c r="P1158" i="1"/>
  <c r="Q1158" i="1"/>
  <c r="A1158" i="1"/>
  <c r="J1158" i="1"/>
  <c r="M1158" i="1"/>
  <c r="B1150" i="1"/>
  <c r="R1150" i="1"/>
  <c r="L1150" i="1"/>
  <c r="K1150" i="1"/>
  <c r="M1150" i="1"/>
  <c r="N1150" i="1"/>
  <c r="O1150" i="1"/>
  <c r="A1150" i="1"/>
  <c r="J1150" i="1"/>
  <c r="P1142" i="1"/>
  <c r="Q1142" i="1"/>
  <c r="A1142" i="1"/>
  <c r="J1142" i="1"/>
  <c r="B1142" i="1"/>
  <c r="R1142" i="1"/>
  <c r="L1142" i="1"/>
  <c r="K1142" i="1"/>
  <c r="O1142" i="1"/>
  <c r="R1134" i="1"/>
  <c r="M1134" i="1"/>
  <c r="K1134" i="1"/>
  <c r="L1134" i="1"/>
  <c r="N1134" i="1"/>
  <c r="J1134" i="1"/>
  <c r="Q1134" i="1"/>
  <c r="A1126" i="1"/>
  <c r="N1126" i="1"/>
  <c r="B1126" i="1"/>
  <c r="O1126" i="1"/>
  <c r="J1126" i="1"/>
  <c r="Q1126" i="1"/>
  <c r="R1126" i="1"/>
  <c r="L1126" i="1"/>
  <c r="K1126" i="1"/>
  <c r="M1118" i="1"/>
  <c r="P1118" i="1"/>
  <c r="O1118" i="1"/>
  <c r="A1118" i="1"/>
  <c r="Q1118" i="1"/>
  <c r="B1118" i="1"/>
  <c r="K1118" i="1"/>
  <c r="L1118" i="1"/>
  <c r="J1110" i="1"/>
  <c r="Q1110" i="1"/>
  <c r="R1110" i="1"/>
  <c r="L1110" i="1"/>
  <c r="M1110" i="1"/>
  <c r="P1110" i="1"/>
  <c r="B1110" i="1"/>
  <c r="O1110" i="1"/>
  <c r="O1102" i="1"/>
  <c r="A1102" i="1"/>
  <c r="Q1102" i="1"/>
  <c r="B1102" i="1"/>
  <c r="K1102" i="1"/>
  <c r="J1102" i="1"/>
  <c r="N1102" i="1"/>
  <c r="R1102" i="1"/>
  <c r="P1102" i="1"/>
  <c r="L1094" i="1"/>
  <c r="M1094" i="1"/>
  <c r="P1094" i="1"/>
  <c r="K1094" i="1"/>
  <c r="A1094" i="1"/>
  <c r="N1094" i="1"/>
  <c r="R1094" i="1"/>
  <c r="B1086" i="1"/>
  <c r="K1086" i="1"/>
  <c r="J1086" i="1"/>
  <c r="N1086" i="1"/>
  <c r="R1086" i="1"/>
  <c r="L1086" i="1"/>
  <c r="M1086" i="1"/>
  <c r="A1086" i="1"/>
  <c r="Q1086" i="1"/>
  <c r="P1078" i="1"/>
  <c r="K1078" i="1"/>
  <c r="A1078" i="1"/>
  <c r="N1078" i="1"/>
  <c r="B1078" i="1"/>
  <c r="O1078" i="1"/>
  <c r="J1078" i="1"/>
  <c r="Q1078" i="1"/>
  <c r="M1078" i="1"/>
  <c r="M1070" i="1"/>
  <c r="O1070" i="1"/>
  <c r="Q1070" i="1"/>
  <c r="K1070" i="1"/>
  <c r="J1070" i="1"/>
  <c r="P1070" i="1"/>
  <c r="R1070" i="1"/>
  <c r="A1062" i="1"/>
  <c r="K1062" i="1"/>
  <c r="B1062" i="1"/>
  <c r="M1062" i="1"/>
  <c r="P1062" i="1"/>
  <c r="Q1062" i="1"/>
  <c r="J1062" i="1"/>
  <c r="R1062" i="1"/>
  <c r="O1062" i="1"/>
  <c r="L1054" i="1"/>
  <c r="M1054" i="1"/>
  <c r="Q1054" i="1"/>
  <c r="A1054" i="1"/>
  <c r="K1054" i="1"/>
  <c r="B1054" i="1"/>
  <c r="N1054" i="1"/>
  <c r="R1054" i="1"/>
  <c r="L546" i="1"/>
  <c r="N546" i="1"/>
  <c r="J249" i="1"/>
  <c r="B249" i="1"/>
  <c r="K249" i="1"/>
  <c r="M1304" i="1"/>
  <c r="A1304" i="1"/>
  <c r="J1304" i="1"/>
  <c r="B274" i="1"/>
  <c r="J274" i="1"/>
  <c r="P1452" i="1"/>
  <c r="L1452" i="1"/>
  <c r="Q1458" i="1"/>
  <c r="Q1468" i="1"/>
  <c r="J1468" i="1"/>
  <c r="R1478" i="1"/>
  <c r="K1488" i="1"/>
  <c r="A1488" i="1"/>
  <c r="B67" i="1"/>
  <c r="L1209" i="1"/>
  <c r="A1420" i="1"/>
  <c r="Q1420" i="1"/>
  <c r="R572" i="1"/>
  <c r="N572" i="1"/>
  <c r="P1458" i="1"/>
  <c r="P1468" i="1"/>
  <c r="B1468" i="1"/>
  <c r="J1478" i="1"/>
  <c r="R1488" i="1"/>
  <c r="R67" i="1"/>
  <c r="K1209" i="1"/>
  <c r="O546" i="1"/>
  <c r="M291" i="1"/>
  <c r="J151" i="1"/>
  <c r="N1062" i="1"/>
  <c r="O1086" i="1"/>
  <c r="N1110" i="1"/>
  <c r="P1134" i="1"/>
  <c r="K1158" i="1"/>
  <c r="K1182" i="1"/>
  <c r="J1245" i="1"/>
  <c r="A1245" i="1"/>
  <c r="J1458" i="1"/>
  <c r="B1458" i="1"/>
  <c r="R1468" i="1"/>
  <c r="K1478" i="1"/>
  <c r="L1488" i="1"/>
  <c r="B1488" i="1"/>
  <c r="O1458" i="1"/>
  <c r="O1468" i="1"/>
  <c r="A1468" i="1"/>
  <c r="Q1478" i="1"/>
  <c r="J1488" i="1"/>
  <c r="K67" i="1"/>
  <c r="R1209" i="1"/>
  <c r="Q552" i="1"/>
  <c r="Q1245" i="1"/>
  <c r="L1310" i="1"/>
  <c r="A266" i="1"/>
  <c r="J266" i="1"/>
  <c r="M266" i="1"/>
  <c r="M1436" i="1"/>
  <c r="Q1436" i="1"/>
  <c r="N1436" i="1"/>
  <c r="N1458" i="1"/>
  <c r="N1468" i="1"/>
  <c r="O1478" i="1"/>
  <c r="P1478" i="1"/>
  <c r="Q1488" i="1"/>
  <c r="Q67" i="1"/>
  <c r="B1209" i="1"/>
  <c r="O552" i="1"/>
  <c r="O55" i="1"/>
  <c r="L1457" i="1"/>
  <c r="N1070" i="1"/>
  <c r="Q1094" i="1"/>
  <c r="A1110" i="1"/>
  <c r="B1134" i="1"/>
  <c r="L1158" i="1"/>
  <c r="B1182" i="1"/>
  <c r="N1231" i="1"/>
  <c r="M1231" i="1"/>
  <c r="N1478" i="1"/>
  <c r="P67" i="1"/>
  <c r="A1209" i="1"/>
  <c r="M155" i="1"/>
  <c r="A1296" i="1"/>
  <c r="Q558" i="1"/>
  <c r="B55" i="1"/>
  <c r="Q977" i="1"/>
  <c r="Q1015" i="1"/>
  <c r="M1000" i="1"/>
  <c r="O953" i="1"/>
  <c r="Q961" i="1"/>
  <c r="K969" i="1"/>
  <c r="J985" i="1"/>
  <c r="P993" i="1"/>
  <c r="J1023" i="1"/>
  <c r="J1031" i="1"/>
  <c r="R1039" i="1"/>
  <c r="R1047" i="1"/>
  <c r="O1047" i="1"/>
  <c r="M602" i="1"/>
  <c r="A704" i="1"/>
  <c r="Q568" i="1"/>
  <c r="Q71" i="1"/>
  <c r="P212" i="1"/>
  <c r="M1194" i="1"/>
  <c r="K977" i="1"/>
  <c r="M1015" i="1"/>
  <c r="P1000" i="1"/>
  <c r="J953" i="1"/>
  <c r="R961" i="1"/>
  <c r="M961" i="1"/>
  <c r="N969" i="1"/>
  <c r="O985" i="1"/>
  <c r="J993" i="1"/>
  <c r="B167" i="1"/>
  <c r="K1023" i="1"/>
  <c r="P1031" i="1"/>
  <c r="M1039" i="1"/>
  <c r="J1047" i="1"/>
  <c r="M608" i="1"/>
  <c r="R634" i="1"/>
  <c r="Q666" i="1"/>
  <c r="K1015" i="1"/>
  <c r="O1000" i="1"/>
  <c r="R953" i="1"/>
  <c r="P961" i="1"/>
  <c r="R969" i="1"/>
  <c r="M969" i="1"/>
  <c r="N985" i="1"/>
  <c r="O993" i="1"/>
  <c r="Q1023" i="1"/>
  <c r="M1031" i="1"/>
  <c r="J1039" i="1"/>
  <c r="P1047" i="1"/>
  <c r="O289" i="1"/>
  <c r="N206" i="1"/>
  <c r="N1313" i="1"/>
  <c r="J1361" i="1"/>
  <c r="R1404" i="1"/>
  <c r="N977" i="1"/>
  <c r="L1015" i="1"/>
  <c r="R1000" i="1"/>
  <c r="N1000" i="1"/>
  <c r="P953" i="1"/>
  <c r="L961" i="1"/>
  <c r="P969" i="1"/>
  <c r="P985" i="1"/>
  <c r="M985" i="1"/>
  <c r="N993" i="1"/>
  <c r="N491" i="1"/>
  <c r="R1023" i="1"/>
  <c r="O1023" i="1"/>
  <c r="Q1031" i="1"/>
  <c r="P1039" i="1"/>
  <c r="L1047" i="1"/>
  <c r="R614" i="1"/>
  <c r="Q640" i="1"/>
  <c r="A678" i="1"/>
  <c r="Q1378" i="1"/>
  <c r="K465" i="1"/>
  <c r="A289" i="1"/>
  <c r="L206" i="1"/>
  <c r="L1313" i="1"/>
  <c r="P1361" i="1"/>
  <c r="K1318" i="1"/>
  <c r="R594" i="1"/>
  <c r="A44" i="1"/>
  <c r="J977" i="1"/>
  <c r="M977" i="1"/>
  <c r="J1015" i="1"/>
  <c r="K1000" i="1"/>
  <c r="L953" i="1"/>
  <c r="K961" i="1"/>
  <c r="Q969" i="1"/>
  <c r="K985" i="1"/>
  <c r="Q993" i="1"/>
  <c r="M993" i="1"/>
  <c r="K167" i="1"/>
  <c r="P1023" i="1"/>
  <c r="N1031" i="1"/>
  <c r="O1031" i="1"/>
  <c r="Q1039" i="1"/>
  <c r="K1047" i="1"/>
  <c r="A614" i="1"/>
  <c r="B646" i="1"/>
  <c r="J683" i="1"/>
  <c r="A1378" i="1"/>
  <c r="Q232" i="1"/>
  <c r="R206" i="1"/>
  <c r="A1313" i="1"/>
  <c r="A1361" i="1"/>
  <c r="O594" i="1"/>
  <c r="R977" i="1"/>
  <c r="N1015" i="1"/>
  <c r="Q953" i="1"/>
  <c r="J961" i="1"/>
  <c r="L969" i="1"/>
  <c r="L985" i="1"/>
  <c r="R993" i="1"/>
  <c r="Q167" i="1"/>
  <c r="L1023" i="1"/>
  <c r="L1031" i="1"/>
  <c r="K1039" i="1"/>
  <c r="O1039" i="1"/>
  <c r="Q1047" i="1"/>
  <c r="P602" i="1"/>
  <c r="P704" i="1"/>
  <c r="O67" i="1"/>
  <c r="N1209" i="1"/>
  <c r="P155" i="1"/>
  <c r="Q155" i="1"/>
  <c r="P274" i="1"/>
  <c r="P266" i="1"/>
  <c r="P1304" i="1"/>
  <c r="Q1296" i="1"/>
  <c r="O249" i="1"/>
  <c r="J546" i="1"/>
  <c r="M552" i="1"/>
  <c r="P558" i="1"/>
  <c r="M572" i="1"/>
  <c r="M1245" i="1"/>
  <c r="J1322" i="1"/>
  <c r="J55" i="1"/>
  <c r="P1420" i="1"/>
  <c r="R208" i="1"/>
  <c r="P23" i="1"/>
  <c r="N509" i="1"/>
  <c r="K509" i="1"/>
  <c r="N155" i="1"/>
  <c r="B155" i="1"/>
  <c r="O274" i="1"/>
  <c r="O266" i="1"/>
  <c r="O1304" i="1"/>
  <c r="P1296" i="1"/>
  <c r="N249" i="1"/>
  <c r="R546" i="1"/>
  <c r="K552" i="1"/>
  <c r="N558" i="1"/>
  <c r="L572" i="1"/>
  <c r="L1245" i="1"/>
  <c r="Q1322" i="1"/>
  <c r="R55" i="1"/>
  <c r="B23" i="1"/>
  <c r="L155" i="1"/>
  <c r="A155" i="1"/>
  <c r="A274" i="1"/>
  <c r="N266" i="1"/>
  <c r="N1304" i="1"/>
  <c r="N1296" i="1"/>
  <c r="R249" i="1"/>
  <c r="P546" i="1"/>
  <c r="J552" i="1"/>
  <c r="K558" i="1"/>
  <c r="K572" i="1"/>
  <c r="R1245" i="1"/>
  <c r="P1322" i="1"/>
  <c r="P55" i="1"/>
  <c r="L1231" i="1"/>
  <c r="M1289" i="1"/>
  <c r="R1289" i="1"/>
  <c r="L1289" i="1"/>
  <c r="O155" i="1"/>
  <c r="K228" i="1"/>
  <c r="R228" i="1"/>
  <c r="P1239" i="1"/>
  <c r="J1239" i="1"/>
  <c r="K1239" i="1"/>
  <c r="J1231" i="1"/>
  <c r="A1231" i="1"/>
  <c r="R1231" i="1"/>
  <c r="B1231" i="1"/>
  <c r="K1231" i="1"/>
  <c r="O1231" i="1"/>
  <c r="P1231" i="1"/>
  <c r="Q1231" i="1"/>
  <c r="A1357" i="1"/>
  <c r="P1357" i="1"/>
  <c r="R1357" i="1"/>
  <c r="K1357" i="1"/>
  <c r="B1396" i="1"/>
  <c r="O1396" i="1"/>
  <c r="P1396" i="1"/>
  <c r="M1420" i="1"/>
  <c r="N1420" i="1"/>
  <c r="O1420" i="1"/>
  <c r="B1420" i="1"/>
  <c r="J1420" i="1"/>
  <c r="K1420" i="1"/>
  <c r="R1420" i="1"/>
  <c r="L1420" i="1"/>
  <c r="O216" i="1"/>
  <c r="P216" i="1"/>
  <c r="P208" i="1"/>
  <c r="Q208" i="1"/>
  <c r="J208" i="1"/>
  <c r="B208" i="1"/>
  <c r="L208" i="1"/>
  <c r="N208" i="1"/>
  <c r="M208" i="1"/>
  <c r="O208" i="1"/>
  <c r="K75" i="1"/>
  <c r="Q75" i="1"/>
  <c r="J75" i="1"/>
  <c r="R75" i="1"/>
  <c r="N75" i="1"/>
  <c r="J383" i="1"/>
  <c r="K383" i="1"/>
  <c r="R335" i="1"/>
  <c r="B335" i="1"/>
  <c r="M335" i="1"/>
  <c r="O335" i="1"/>
  <c r="L335" i="1"/>
  <c r="M23" i="1"/>
  <c r="O23" i="1"/>
  <c r="R23" i="1"/>
  <c r="K23" i="1"/>
  <c r="Q23" i="1"/>
  <c r="J23" i="1"/>
  <c r="L23" i="1"/>
  <c r="M39" i="1"/>
  <c r="J39" i="1"/>
  <c r="N39" i="1"/>
  <c r="O39" i="1"/>
  <c r="P39" i="1"/>
  <c r="A39" i="1"/>
  <c r="Q39" i="1"/>
  <c r="B39" i="1"/>
  <c r="R39" i="1"/>
  <c r="L55" i="1"/>
  <c r="A55" i="1"/>
  <c r="Q55" i="1"/>
  <c r="L1191" i="1"/>
  <c r="Q1191" i="1"/>
  <c r="J1191" i="1"/>
  <c r="R1191" i="1"/>
  <c r="B1191" i="1"/>
  <c r="M1191" i="1"/>
  <c r="K1322" i="1"/>
  <c r="R1322" i="1"/>
  <c r="N1322" i="1"/>
  <c r="K1245" i="1"/>
  <c r="O1245" i="1"/>
  <c r="N1245" i="1"/>
  <c r="N578" i="1"/>
  <c r="Q578" i="1"/>
  <c r="R578" i="1"/>
  <c r="K578" i="1"/>
  <c r="L578" i="1"/>
  <c r="M578" i="1"/>
  <c r="B572" i="1"/>
  <c r="O572" i="1"/>
  <c r="J572" i="1"/>
  <c r="L558" i="1"/>
  <c r="M558" i="1"/>
  <c r="A552" i="1"/>
  <c r="N552" i="1"/>
  <c r="L552" i="1"/>
  <c r="Q546" i="1"/>
  <c r="A546" i="1"/>
  <c r="K546" i="1"/>
  <c r="P249" i="1"/>
  <c r="Q249" i="1"/>
  <c r="L249" i="1"/>
  <c r="B1296" i="1"/>
  <c r="K1296" i="1"/>
  <c r="O1296" i="1"/>
  <c r="Q1304" i="1"/>
  <c r="B1304" i="1"/>
  <c r="K1304" i="1"/>
  <c r="Q266" i="1"/>
  <c r="B266" i="1"/>
  <c r="K266" i="1"/>
  <c r="N274" i="1"/>
  <c r="M274" i="1"/>
  <c r="Q274" i="1"/>
  <c r="J1452" i="1"/>
  <c r="Q1452" i="1"/>
  <c r="R1452" i="1"/>
  <c r="M1452" i="1"/>
  <c r="N1452" i="1"/>
  <c r="A1452" i="1"/>
  <c r="O1452" i="1"/>
  <c r="A729" i="1"/>
  <c r="N729" i="1"/>
  <c r="B729" i="1"/>
  <c r="P729" i="1"/>
  <c r="Q729" i="1"/>
  <c r="O729" i="1"/>
  <c r="R729" i="1"/>
  <c r="K729" i="1"/>
  <c r="L729" i="1"/>
  <c r="M729" i="1"/>
  <c r="K723" i="1"/>
  <c r="L723" i="1"/>
  <c r="M723" i="1"/>
  <c r="B723" i="1"/>
  <c r="P723" i="1"/>
  <c r="Q723" i="1"/>
  <c r="O723" i="1"/>
  <c r="J723" i="1"/>
  <c r="R723" i="1"/>
  <c r="M709" i="1"/>
  <c r="A709" i="1"/>
  <c r="N709" i="1"/>
  <c r="B709" i="1"/>
  <c r="P709" i="1"/>
  <c r="J709" i="1"/>
  <c r="R709" i="1"/>
  <c r="K709" i="1"/>
  <c r="L709" i="1"/>
  <c r="R703" i="1"/>
  <c r="K703" i="1"/>
  <c r="L703" i="1"/>
  <c r="B703" i="1"/>
  <c r="N703" i="1"/>
  <c r="A703" i="1"/>
  <c r="P703" i="1"/>
  <c r="Q703" i="1"/>
  <c r="O703" i="1"/>
  <c r="J703" i="1"/>
  <c r="A697" i="1"/>
  <c r="P697" i="1"/>
  <c r="Q697" i="1"/>
  <c r="O697" i="1"/>
  <c r="J697" i="1"/>
  <c r="K697" i="1"/>
  <c r="L697" i="1"/>
  <c r="M697" i="1"/>
  <c r="B697" i="1"/>
  <c r="N697" i="1"/>
  <c r="L691" i="1"/>
  <c r="M691" i="1"/>
  <c r="B691" i="1"/>
  <c r="N691" i="1"/>
  <c r="Q691" i="1"/>
  <c r="O691" i="1"/>
  <c r="J691" i="1"/>
  <c r="R691" i="1"/>
  <c r="K691" i="1"/>
  <c r="B677" i="1"/>
  <c r="N677" i="1"/>
  <c r="A677" i="1"/>
  <c r="P677" i="1"/>
  <c r="Q677" i="1"/>
  <c r="O677" i="1"/>
  <c r="R677" i="1"/>
  <c r="K677" i="1"/>
  <c r="L677" i="1"/>
  <c r="M677" i="1"/>
  <c r="K671" i="1"/>
  <c r="L671" i="1"/>
  <c r="M671" i="1"/>
  <c r="A671" i="1"/>
  <c r="P671" i="1"/>
  <c r="Q671" i="1"/>
  <c r="O671" i="1"/>
  <c r="J671" i="1"/>
  <c r="R671" i="1"/>
  <c r="Q665" i="1"/>
  <c r="O665" i="1"/>
  <c r="J665" i="1"/>
  <c r="R665" i="1"/>
  <c r="L665" i="1"/>
  <c r="M665" i="1"/>
  <c r="B665" i="1"/>
  <c r="N665" i="1"/>
  <c r="A665" i="1"/>
  <c r="P665" i="1"/>
  <c r="O659" i="1"/>
  <c r="B659" i="1"/>
  <c r="P659" i="1"/>
  <c r="A659" i="1"/>
  <c r="Q659" i="1"/>
  <c r="M659" i="1"/>
  <c r="N659" i="1"/>
  <c r="J659" i="1"/>
  <c r="L659" i="1"/>
  <c r="A645" i="1"/>
  <c r="L645" i="1"/>
  <c r="K645" i="1"/>
  <c r="J645" i="1"/>
  <c r="M645" i="1"/>
  <c r="O645" i="1"/>
  <c r="P645" i="1"/>
  <c r="Q645" i="1"/>
  <c r="B645" i="1"/>
  <c r="R645" i="1"/>
  <c r="J639" i="1"/>
  <c r="L639" i="1"/>
  <c r="B639" i="1"/>
  <c r="P639" i="1"/>
  <c r="K639" i="1"/>
  <c r="R639" i="1"/>
  <c r="M639" i="1"/>
  <c r="N639" i="1"/>
  <c r="O639" i="1"/>
  <c r="M633" i="1"/>
  <c r="N633" i="1"/>
  <c r="O633" i="1"/>
  <c r="R633" i="1"/>
  <c r="A633" i="1"/>
  <c r="Q633" i="1"/>
  <c r="B633" i="1"/>
  <c r="P633" i="1"/>
  <c r="K633" i="1"/>
  <c r="L633" i="1"/>
  <c r="A627" i="1"/>
  <c r="L627" i="1"/>
  <c r="B627" i="1"/>
  <c r="P627" i="1"/>
  <c r="K627" i="1"/>
  <c r="Q627" i="1"/>
  <c r="N627" i="1"/>
  <c r="O627" i="1"/>
  <c r="J627" i="1"/>
  <c r="R627" i="1"/>
  <c r="K613" i="1"/>
  <c r="P613" i="1"/>
  <c r="M613" i="1"/>
  <c r="N613" i="1"/>
  <c r="J613" i="1"/>
  <c r="R613" i="1"/>
  <c r="A613" i="1"/>
  <c r="L613" i="1"/>
  <c r="B613" i="1"/>
  <c r="Q613" i="1"/>
  <c r="J607" i="1"/>
  <c r="A607" i="1"/>
  <c r="R607" i="1"/>
  <c r="B607" i="1"/>
  <c r="L607" i="1"/>
  <c r="M607" i="1"/>
  <c r="N607" i="1"/>
  <c r="O607" i="1"/>
  <c r="P607" i="1"/>
  <c r="N601" i="1"/>
  <c r="O601" i="1"/>
  <c r="P601" i="1"/>
  <c r="A601" i="1"/>
  <c r="R601" i="1"/>
  <c r="B601" i="1"/>
  <c r="Q601" i="1"/>
  <c r="K601" i="1"/>
  <c r="L601" i="1"/>
  <c r="M601" i="1"/>
  <c r="J67" i="1"/>
  <c r="Q1209" i="1"/>
  <c r="K155" i="1"/>
  <c r="K274" i="1"/>
  <c r="L266" i="1"/>
  <c r="L1304" i="1"/>
  <c r="L1296" i="1"/>
  <c r="A249" i="1"/>
  <c r="B546" i="1"/>
  <c r="B552" i="1"/>
  <c r="B558" i="1"/>
  <c r="P572" i="1"/>
  <c r="P1245" i="1"/>
  <c r="L1322" i="1"/>
  <c r="N55" i="1"/>
  <c r="K1452" i="1"/>
  <c r="K39" i="1"/>
  <c r="L75" i="1"/>
  <c r="L493" i="1"/>
  <c r="O493" i="1"/>
  <c r="A493" i="1"/>
  <c r="N723" i="1"/>
  <c r="R274" i="1"/>
  <c r="R266" i="1"/>
  <c r="R1304" i="1"/>
  <c r="R1296" i="1"/>
  <c r="M249" i="1"/>
  <c r="M546" i="1"/>
  <c r="P552" i="1"/>
  <c r="R558" i="1"/>
  <c r="A558" i="1"/>
  <c r="A572" i="1"/>
  <c r="B1245" i="1"/>
  <c r="B1322" i="1"/>
  <c r="M55" i="1"/>
  <c r="B1452" i="1"/>
  <c r="L39" i="1"/>
  <c r="O613" i="1"/>
  <c r="P691" i="1"/>
  <c r="A723" i="1"/>
  <c r="O167" i="1"/>
  <c r="P515" i="1"/>
  <c r="J516" i="1"/>
  <c r="L602" i="1"/>
  <c r="J614" i="1"/>
  <c r="A628" i="1"/>
  <c r="K646" i="1"/>
  <c r="O660" i="1"/>
  <c r="O678" i="1"/>
  <c r="A692" i="1"/>
  <c r="M731" i="1"/>
  <c r="N653" i="1"/>
  <c r="O699" i="1"/>
  <c r="K1378" i="1"/>
  <c r="B1267" i="1"/>
  <c r="N1262" i="1"/>
  <c r="Q516" i="1"/>
  <c r="L634" i="1"/>
  <c r="J646" i="1"/>
  <c r="A660" i="1"/>
  <c r="M678" i="1"/>
  <c r="M698" i="1"/>
  <c r="O724" i="1"/>
  <c r="R1378" i="1"/>
  <c r="P458" i="1"/>
  <c r="A1267" i="1"/>
  <c r="P1261" i="1"/>
  <c r="A12" i="1"/>
  <c r="M704" i="1"/>
  <c r="Q724" i="1"/>
  <c r="B1018" i="1"/>
  <c r="B1259" i="1"/>
  <c r="O1261" i="1"/>
  <c r="B1010" i="1"/>
  <c r="R1275" i="1"/>
  <c r="J1259" i="1"/>
  <c r="A989" i="1"/>
  <c r="Q1275" i="1"/>
  <c r="K1257" i="1"/>
  <c r="P614" i="1"/>
  <c r="P628" i="1"/>
  <c r="N640" i="1"/>
  <c r="P666" i="1"/>
  <c r="N692" i="1"/>
  <c r="O710" i="1"/>
  <c r="Q730" i="1"/>
  <c r="B679" i="1"/>
  <c r="Q1362" i="1"/>
  <c r="A1434" i="1"/>
  <c r="R1274" i="1"/>
  <c r="K614" i="1"/>
  <c r="N628" i="1"/>
  <c r="L640" i="1"/>
  <c r="R672" i="1"/>
  <c r="M692" i="1"/>
  <c r="P710" i="1"/>
  <c r="Q711" i="1"/>
  <c r="M685" i="1"/>
  <c r="L1434" i="1"/>
  <c r="L1370" i="1"/>
  <c r="M1271" i="1"/>
  <c r="P312" i="1"/>
  <c r="O646" i="1"/>
  <c r="Q660" i="1"/>
  <c r="Q672" i="1"/>
  <c r="B692" i="1"/>
  <c r="B710" i="1"/>
  <c r="M699" i="1"/>
  <c r="M1306" i="1"/>
  <c r="N1308" i="1"/>
  <c r="A1308" i="1"/>
  <c r="J1308" i="1"/>
  <c r="R1308" i="1"/>
  <c r="L1308" i="1"/>
  <c r="M1308" i="1"/>
  <c r="L1316" i="1"/>
  <c r="A1316" i="1"/>
  <c r="J227" i="1"/>
  <c r="B227" i="1"/>
  <c r="M227" i="1"/>
  <c r="N227" i="1"/>
  <c r="O227" i="1"/>
  <c r="R227" i="1"/>
  <c r="L227" i="1"/>
  <c r="A294" i="1"/>
  <c r="N294" i="1"/>
  <c r="B294" i="1"/>
  <c r="O294" i="1"/>
  <c r="Q294" i="1"/>
  <c r="P294" i="1"/>
  <c r="J294" i="1"/>
  <c r="K294" i="1"/>
  <c r="L294" i="1"/>
  <c r="Q217" i="1"/>
  <c r="N217" i="1"/>
  <c r="O217" i="1"/>
  <c r="N209" i="1"/>
  <c r="A209" i="1"/>
  <c r="R209" i="1"/>
  <c r="B209" i="1"/>
  <c r="K209" i="1"/>
  <c r="A243" i="1"/>
  <c r="M243" i="1"/>
  <c r="R243" i="1"/>
  <c r="K243" i="1"/>
  <c r="L1226" i="1"/>
  <c r="J1226" i="1"/>
  <c r="R1226" i="1"/>
  <c r="J247" i="1"/>
  <c r="O247" i="1"/>
  <c r="Q247" i="1"/>
  <c r="A247" i="1"/>
  <c r="K247" i="1"/>
  <c r="R248" i="1"/>
  <c r="M248" i="1"/>
  <c r="O248" i="1"/>
  <c r="N66" i="1"/>
  <c r="A66" i="1"/>
  <c r="K66" i="1"/>
  <c r="A74" i="1"/>
  <c r="O74" i="1"/>
  <c r="M74" i="1"/>
  <c r="Q170" i="1"/>
  <c r="J170" i="1"/>
  <c r="Q276" i="1"/>
  <c r="K268" i="1"/>
  <c r="L268" i="1"/>
  <c r="Q1298" i="1"/>
  <c r="A1298" i="1"/>
  <c r="N550" i="1"/>
  <c r="N596" i="1"/>
  <c r="L200" i="1"/>
  <c r="B200" i="1"/>
  <c r="R17" i="1"/>
  <c r="K1450" i="1"/>
  <c r="L1450" i="1"/>
  <c r="K240" i="1"/>
  <c r="K170" i="1"/>
  <c r="J41" i="1"/>
  <c r="B1311" i="1"/>
  <c r="A1311" i="1"/>
  <c r="N1311" i="1"/>
  <c r="Q1311" i="1"/>
  <c r="K1311" i="1"/>
  <c r="O203" i="1"/>
  <c r="A203" i="1"/>
  <c r="K203" i="1"/>
  <c r="N203" i="1"/>
  <c r="P203" i="1"/>
  <c r="R203" i="1"/>
  <c r="P234" i="1"/>
  <c r="K234" i="1"/>
  <c r="L234" i="1"/>
  <c r="O234" i="1"/>
  <c r="N234" i="1"/>
  <c r="B291" i="1"/>
  <c r="A291" i="1"/>
  <c r="N291" i="1"/>
  <c r="Q291" i="1"/>
  <c r="A1237" i="1"/>
  <c r="R1237" i="1"/>
  <c r="Q1325" i="1"/>
  <c r="A1325" i="1"/>
  <c r="M1325" i="1"/>
  <c r="J1359" i="1"/>
  <c r="N1359" i="1"/>
  <c r="P1380" i="1"/>
  <c r="N1380" i="1"/>
  <c r="L1380" i="1"/>
  <c r="K1398" i="1"/>
  <c r="J1398" i="1"/>
  <c r="R1398" i="1"/>
  <c r="B1422" i="1"/>
  <c r="R1422" i="1"/>
  <c r="M1422" i="1"/>
  <c r="A214" i="1"/>
  <c r="K214" i="1"/>
  <c r="B69" i="1"/>
  <c r="M69" i="1"/>
  <c r="N69" i="1"/>
  <c r="Q69" i="1"/>
  <c r="L69" i="1"/>
  <c r="A69" i="1"/>
  <c r="K1203" i="1"/>
  <c r="A1203" i="1"/>
  <c r="M1203" i="1"/>
  <c r="K570" i="1"/>
  <c r="M570" i="1"/>
  <c r="A564" i="1"/>
  <c r="B564" i="1"/>
  <c r="K564" i="1"/>
  <c r="N564" i="1"/>
  <c r="J234" i="1"/>
  <c r="B1398" i="1"/>
  <c r="N1181" i="1"/>
  <c r="B1181" i="1"/>
  <c r="M1181" i="1"/>
  <c r="O1181" i="1"/>
  <c r="P1181" i="1"/>
  <c r="R1181" i="1"/>
  <c r="K1181" i="1"/>
  <c r="A1181" i="1"/>
  <c r="L1181" i="1"/>
  <c r="N1165" i="1"/>
  <c r="K1165" i="1"/>
  <c r="L1165" i="1"/>
  <c r="B1165" i="1"/>
  <c r="O1165" i="1"/>
  <c r="Q1165" i="1"/>
  <c r="J1165" i="1"/>
  <c r="A1157" i="1"/>
  <c r="B1157" i="1"/>
  <c r="B1149" i="1"/>
  <c r="M1149" i="1"/>
  <c r="N1149" i="1"/>
  <c r="P1149" i="1"/>
  <c r="Q1149" i="1"/>
  <c r="R1149" i="1"/>
  <c r="L1149" i="1"/>
  <c r="A1149" i="1"/>
  <c r="J1133" i="1"/>
  <c r="Q1133" i="1"/>
  <c r="A1133" i="1"/>
  <c r="R1133" i="1"/>
  <c r="L1133" i="1"/>
  <c r="O1133" i="1"/>
  <c r="P1125" i="1"/>
  <c r="B1125" i="1"/>
  <c r="A1117" i="1"/>
  <c r="O1117" i="1"/>
  <c r="B1117" i="1"/>
  <c r="P1117" i="1"/>
  <c r="K1117" i="1"/>
  <c r="R1117" i="1"/>
  <c r="M1117" i="1"/>
  <c r="Q1117" i="1"/>
  <c r="J1117" i="1"/>
  <c r="L1117" i="1"/>
  <c r="A1109" i="1"/>
  <c r="B1109" i="1"/>
  <c r="M1109" i="1"/>
  <c r="P1109" i="1"/>
  <c r="R1109" i="1"/>
  <c r="L1109" i="1"/>
  <c r="A1101" i="1"/>
  <c r="O1101" i="1"/>
  <c r="B1101" i="1"/>
  <c r="K1101" i="1"/>
  <c r="K1093" i="1"/>
  <c r="R1093" i="1"/>
  <c r="J1085" i="1"/>
  <c r="B1085" i="1"/>
  <c r="K1085" i="1"/>
  <c r="M1085" i="1"/>
  <c r="L1085" i="1"/>
  <c r="O1085" i="1"/>
  <c r="R1085" i="1"/>
  <c r="O1077" i="1"/>
  <c r="B1077" i="1"/>
  <c r="J1077" i="1"/>
  <c r="L1077" i="1"/>
  <c r="O1069" i="1"/>
  <c r="P1069" i="1"/>
  <c r="J1069" i="1"/>
  <c r="A1069" i="1"/>
  <c r="L1069" i="1"/>
  <c r="Q1069" i="1"/>
  <c r="R1069" i="1"/>
  <c r="K1069" i="1"/>
  <c r="M1069" i="1"/>
  <c r="R1061" i="1"/>
  <c r="A1061" i="1"/>
  <c r="B1061" i="1"/>
  <c r="K1061" i="1"/>
  <c r="J1061" i="1"/>
  <c r="N1061" i="1"/>
  <c r="L1061" i="1"/>
  <c r="O1061" i="1"/>
  <c r="B1053" i="1"/>
  <c r="O1053" i="1"/>
  <c r="N1053" i="1"/>
  <c r="J203" i="1"/>
  <c r="Q564" i="1"/>
  <c r="Q1359" i="1"/>
  <c r="B1069" i="1"/>
  <c r="N1109" i="1"/>
  <c r="K276" i="1"/>
  <c r="P596" i="1"/>
  <c r="M1311" i="1"/>
  <c r="R564" i="1"/>
  <c r="Q227" i="1"/>
  <c r="N1117" i="1"/>
  <c r="M1165" i="1"/>
  <c r="P1311" i="1"/>
  <c r="M1237" i="1"/>
  <c r="R1316" i="1"/>
  <c r="J1181" i="1"/>
  <c r="J1149" i="1"/>
  <c r="K1157" i="1"/>
  <c r="P485" i="1"/>
  <c r="R515" i="1"/>
  <c r="P508" i="1"/>
  <c r="L526" i="1"/>
  <c r="B1183" i="1"/>
  <c r="O1052" i="1"/>
  <c r="A1108" i="1"/>
  <c r="P722" i="1"/>
  <c r="O608" i="1"/>
  <c r="O634" i="1"/>
  <c r="P646" i="1"/>
  <c r="R660" i="1"/>
  <c r="A666" i="1"/>
  <c r="B698" i="1"/>
  <c r="P730" i="1"/>
  <c r="J609" i="1"/>
  <c r="K653" i="1"/>
  <c r="P1434" i="1"/>
  <c r="B1370" i="1"/>
  <c r="Q1367" i="1"/>
  <c r="M458" i="1"/>
  <c r="A466" i="1"/>
  <c r="B1275" i="1"/>
  <c r="B1255" i="1"/>
  <c r="K1273" i="1"/>
  <c r="O1269" i="1"/>
  <c r="L1264" i="1"/>
  <c r="R1258" i="1"/>
  <c r="M1255" i="1"/>
  <c r="P1318" i="1"/>
  <c r="P238" i="1"/>
  <c r="P562" i="1"/>
  <c r="A35" i="1"/>
  <c r="N593" i="1"/>
  <c r="L44" i="1"/>
  <c r="K672" i="1"/>
  <c r="A698" i="1"/>
  <c r="L458" i="1"/>
  <c r="B466" i="1"/>
  <c r="A1050" i="1"/>
  <c r="B979" i="1"/>
  <c r="B1271" i="1"/>
  <c r="A1255" i="1"/>
  <c r="M1272" i="1"/>
  <c r="Q1268" i="1"/>
  <c r="N1263" i="1"/>
  <c r="K1258" i="1"/>
  <c r="O1254" i="1"/>
  <c r="N236" i="1"/>
  <c r="L562" i="1"/>
  <c r="R19" i="1"/>
  <c r="M593" i="1"/>
  <c r="R44" i="1"/>
  <c r="R165" i="1"/>
  <c r="J496" i="1"/>
  <c r="Q1432" i="1"/>
  <c r="J458" i="1"/>
  <c r="K474" i="1"/>
  <c r="B1034" i="1"/>
  <c r="A1271" i="1"/>
  <c r="L1272" i="1"/>
  <c r="R1266" i="1"/>
  <c r="M1263" i="1"/>
  <c r="J1258" i="1"/>
  <c r="N1254" i="1"/>
  <c r="N1271" i="1"/>
  <c r="K1266" i="1"/>
  <c r="O1262" i="1"/>
  <c r="L1257" i="1"/>
  <c r="P1253" i="1"/>
  <c r="O1253" i="1"/>
  <c r="R1364" i="1"/>
  <c r="B1263" i="1"/>
  <c r="K1274" i="1"/>
  <c r="O1270" i="1"/>
  <c r="L1265" i="1"/>
  <c r="M1256" i="1"/>
  <c r="M1403" i="1"/>
  <c r="P1375" i="1"/>
  <c r="K466" i="1"/>
  <c r="A1263" i="1"/>
  <c r="J1274" i="1"/>
  <c r="N1270" i="1"/>
  <c r="K1265" i="1"/>
  <c r="L1256" i="1"/>
  <c r="R1403" i="1"/>
  <c r="M301" i="1"/>
  <c r="A198" i="1"/>
  <c r="O573" i="1"/>
  <c r="R1441" i="1"/>
  <c r="Q466" i="1"/>
  <c r="L1273" i="1"/>
  <c r="P1269" i="1"/>
  <c r="M1264" i="1"/>
  <c r="N1255" i="1"/>
  <c r="P1426" i="1"/>
  <c r="R1370" i="1"/>
  <c r="R1363" i="1"/>
  <c r="P1428" i="1"/>
  <c r="Q1354" i="1"/>
  <c r="Q1374" i="1"/>
  <c r="R1354" i="1"/>
  <c r="P1433" i="1"/>
  <c r="K1326" i="1"/>
  <c r="L1326" i="1"/>
  <c r="O1326" i="1"/>
  <c r="P1326" i="1"/>
  <c r="Q1326" i="1"/>
  <c r="M1326" i="1"/>
  <c r="J1326" i="1"/>
  <c r="A1326" i="1"/>
  <c r="N1326" i="1"/>
  <c r="Q1355" i="1"/>
  <c r="K1355" i="1"/>
  <c r="R1389" i="1"/>
  <c r="A1389" i="1"/>
  <c r="L1389" i="1"/>
  <c r="N1389" i="1"/>
  <c r="P1389" i="1"/>
  <c r="O1418" i="1"/>
  <c r="J1418" i="1"/>
  <c r="B1418" i="1"/>
  <c r="Q1418" i="1"/>
  <c r="K1418" i="1"/>
  <c r="A1418" i="1"/>
  <c r="R1418" i="1"/>
  <c r="L1418" i="1"/>
  <c r="M1418" i="1"/>
  <c r="N1418" i="1"/>
  <c r="R245" i="1"/>
  <c r="M245" i="1"/>
  <c r="B245" i="1"/>
  <c r="L245" i="1"/>
  <c r="N245" i="1"/>
  <c r="P245" i="1"/>
  <c r="J245" i="1"/>
  <c r="K245" i="1"/>
  <c r="O245" i="1"/>
  <c r="N298" i="1"/>
  <c r="O298" i="1"/>
  <c r="Q73" i="1"/>
  <c r="B73" i="1"/>
  <c r="P73" i="1"/>
  <c r="M73" i="1"/>
  <c r="N73" i="1"/>
  <c r="M29" i="1"/>
  <c r="O29" i="1"/>
  <c r="A29" i="1"/>
  <c r="R29" i="1"/>
  <c r="K29" i="1"/>
  <c r="B29" i="1"/>
  <c r="L29" i="1"/>
  <c r="N29" i="1"/>
  <c r="P29" i="1"/>
  <c r="J29" i="1"/>
  <c r="B53" i="1"/>
  <c r="J53" i="1"/>
  <c r="Q53" i="1"/>
  <c r="M53" i="1"/>
  <c r="O53" i="1"/>
  <c r="P53" i="1"/>
  <c r="N53" i="1"/>
  <c r="R53" i="1"/>
  <c r="K53" i="1"/>
  <c r="L53" i="1"/>
  <c r="P1247" i="1"/>
  <c r="Q1247" i="1"/>
  <c r="R1247" i="1"/>
  <c r="J1247" i="1"/>
  <c r="K1247" i="1"/>
  <c r="L1247" i="1"/>
  <c r="A1247" i="1"/>
  <c r="B1247" i="1"/>
  <c r="M1247" i="1"/>
  <c r="N1247" i="1"/>
  <c r="M560" i="1"/>
  <c r="K560" i="1"/>
  <c r="A560" i="1"/>
  <c r="L560" i="1"/>
  <c r="J560" i="1"/>
  <c r="N560" i="1"/>
  <c r="O560" i="1"/>
  <c r="P560" i="1"/>
  <c r="Q560" i="1"/>
  <c r="R560" i="1"/>
  <c r="J1302" i="1"/>
  <c r="R1302" i="1"/>
  <c r="M1302" i="1"/>
  <c r="A1302" i="1"/>
  <c r="N1302" i="1"/>
  <c r="B1302" i="1"/>
  <c r="O1302" i="1"/>
  <c r="P1302" i="1"/>
  <c r="Q1302" i="1"/>
  <c r="K1302" i="1"/>
  <c r="J264" i="1"/>
  <c r="B264" i="1"/>
  <c r="N264" i="1"/>
  <c r="L264" i="1"/>
  <c r="M264" i="1"/>
  <c r="O264" i="1"/>
  <c r="A264" i="1"/>
  <c r="P264" i="1"/>
  <c r="Q264" i="1"/>
  <c r="R264" i="1"/>
  <c r="L1490" i="1"/>
  <c r="R1490" i="1"/>
  <c r="N1490" i="1"/>
  <c r="O1490" i="1"/>
  <c r="K1490" i="1"/>
  <c r="A1490" i="1"/>
  <c r="Q1490" i="1"/>
  <c r="B1461" i="1"/>
  <c r="O1461" i="1"/>
  <c r="L1461" i="1"/>
  <c r="J1461" i="1"/>
  <c r="K1461" i="1"/>
  <c r="M1461" i="1"/>
  <c r="O73" i="1"/>
  <c r="R1461" i="1"/>
  <c r="Q29" i="1"/>
  <c r="B1326" i="1"/>
  <c r="N410" i="1"/>
  <c r="B410" i="1"/>
  <c r="Q410" i="1"/>
  <c r="K410" i="1"/>
  <c r="L410" i="1"/>
  <c r="L1315" i="1"/>
  <c r="N1315" i="1"/>
  <c r="J1315" i="1"/>
  <c r="Q1315" i="1"/>
  <c r="R1315" i="1"/>
  <c r="J204" i="1"/>
  <c r="Q204" i="1"/>
  <c r="K204" i="1"/>
  <c r="N204" i="1"/>
  <c r="A204" i="1"/>
  <c r="O204" i="1"/>
  <c r="K288" i="1"/>
  <c r="B288" i="1"/>
  <c r="M288" i="1"/>
  <c r="Q288" i="1"/>
  <c r="J288" i="1"/>
  <c r="P1241" i="1"/>
  <c r="L1241" i="1"/>
  <c r="A1241" i="1"/>
  <c r="M1241" i="1"/>
  <c r="B1241" i="1"/>
  <c r="J1241" i="1"/>
  <c r="N1241" i="1"/>
  <c r="O1241" i="1"/>
  <c r="K538" i="1"/>
  <c r="O538" i="1"/>
  <c r="B538" i="1"/>
  <c r="R538" i="1"/>
  <c r="P538" i="1"/>
  <c r="A538" i="1"/>
  <c r="Q538" i="1"/>
  <c r="N538" i="1"/>
  <c r="J538" i="1"/>
  <c r="L538" i="1"/>
  <c r="A13" i="1"/>
  <c r="B13" i="1"/>
  <c r="L37" i="1"/>
  <c r="M37" i="1"/>
  <c r="B37" i="1"/>
  <c r="J37" i="1"/>
  <c r="A37" i="1"/>
  <c r="O37" i="1"/>
  <c r="P37" i="1"/>
  <c r="Q37" i="1"/>
  <c r="K37" i="1"/>
  <c r="N37" i="1"/>
  <c r="R37" i="1"/>
  <c r="L195" i="1"/>
  <c r="B195" i="1"/>
  <c r="J195" i="1"/>
  <c r="K195" i="1"/>
  <c r="N195" i="1"/>
  <c r="O195" i="1"/>
  <c r="P195" i="1"/>
  <c r="Q195" i="1"/>
  <c r="R195" i="1"/>
  <c r="A195" i="1"/>
  <c r="Q1207" i="1"/>
  <c r="R1207" i="1"/>
  <c r="L1207" i="1"/>
  <c r="N1207" i="1"/>
  <c r="O1207" i="1"/>
  <c r="P1207" i="1"/>
  <c r="A1207" i="1"/>
  <c r="B1207" i="1"/>
  <c r="M1207" i="1"/>
  <c r="J1207" i="1"/>
  <c r="B592" i="1"/>
  <c r="O592" i="1"/>
  <c r="A592" i="1"/>
  <c r="L592" i="1"/>
  <c r="J592" i="1"/>
  <c r="R592" i="1"/>
  <c r="K592" i="1"/>
  <c r="M592" i="1"/>
  <c r="N592" i="1"/>
  <c r="P592" i="1"/>
  <c r="N554" i="1"/>
  <c r="O554" i="1"/>
  <c r="M554" i="1"/>
  <c r="J554" i="1"/>
  <c r="R554" i="1"/>
  <c r="K554" i="1"/>
  <c r="L554" i="1"/>
  <c r="P554" i="1"/>
  <c r="A554" i="1"/>
  <c r="Q554" i="1"/>
  <c r="B1278" i="1"/>
  <c r="M1278" i="1"/>
  <c r="Q1278" i="1"/>
  <c r="A1278" i="1"/>
  <c r="O1278" i="1"/>
  <c r="P1278" i="1"/>
  <c r="J1278" i="1"/>
  <c r="R1278" i="1"/>
  <c r="K1278" i="1"/>
  <c r="L1278" i="1"/>
  <c r="A1294" i="1"/>
  <c r="L1294" i="1"/>
  <c r="K1294" i="1"/>
  <c r="N1294" i="1"/>
  <c r="B1294" i="1"/>
  <c r="O1294" i="1"/>
  <c r="P1294" i="1"/>
  <c r="Q1294" i="1"/>
  <c r="J1294" i="1"/>
  <c r="R1294" i="1"/>
  <c r="J1481" i="1"/>
  <c r="A1481" i="1"/>
  <c r="K1481" i="1"/>
  <c r="M1481" i="1"/>
  <c r="L1481" i="1"/>
  <c r="O1481" i="1"/>
  <c r="P1481" i="1"/>
  <c r="L288" i="1"/>
  <c r="R204" i="1"/>
  <c r="P410" i="1"/>
  <c r="L73" i="1"/>
  <c r="Q1461" i="1"/>
  <c r="N1481" i="1"/>
  <c r="L1302" i="1"/>
  <c r="B560" i="1"/>
  <c r="K1207" i="1"/>
  <c r="K1444" i="1"/>
  <c r="R1444" i="1"/>
  <c r="B1444" i="1"/>
  <c r="N210" i="1"/>
  <c r="J210" i="1"/>
  <c r="M210" i="1"/>
  <c r="Q210" i="1"/>
  <c r="A210" i="1"/>
  <c r="O210" i="1"/>
  <c r="R210" i="1"/>
  <c r="K210" i="1"/>
  <c r="B210" i="1"/>
  <c r="P210" i="1"/>
  <c r="L1227" i="1"/>
  <c r="A1227" i="1"/>
  <c r="N1227" i="1"/>
  <c r="B1227" i="1"/>
  <c r="P1227" i="1"/>
  <c r="Q1227" i="1"/>
  <c r="J1227" i="1"/>
  <c r="R1227" i="1"/>
  <c r="K360" i="1"/>
  <c r="B360" i="1"/>
  <c r="M65" i="1"/>
  <c r="P65" i="1"/>
  <c r="Q65" i="1"/>
  <c r="A65" i="1"/>
  <c r="J65" i="1"/>
  <c r="B65" i="1"/>
  <c r="K65" i="1"/>
  <c r="N65" i="1"/>
  <c r="R65" i="1"/>
  <c r="K157" i="1"/>
  <c r="M157" i="1"/>
  <c r="J157" i="1"/>
  <c r="A157" i="1"/>
  <c r="L157" i="1"/>
  <c r="B157" i="1"/>
  <c r="N157" i="1"/>
  <c r="O157" i="1"/>
  <c r="R157" i="1"/>
  <c r="P157" i="1"/>
  <c r="K21" i="1"/>
  <c r="M21" i="1"/>
  <c r="J21" i="1"/>
  <c r="L21" i="1"/>
  <c r="Q21" i="1"/>
  <c r="A21" i="1"/>
  <c r="B21" i="1"/>
  <c r="N21" i="1"/>
  <c r="O21" i="1"/>
  <c r="P21" i="1"/>
  <c r="Q45" i="1"/>
  <c r="J45" i="1"/>
  <c r="L45" i="1"/>
  <c r="B45" i="1"/>
  <c r="O45" i="1"/>
  <c r="P45" i="1"/>
  <c r="N45" i="1"/>
  <c r="K45" i="1"/>
  <c r="M45" i="1"/>
  <c r="R45" i="1"/>
  <c r="L61" i="1"/>
  <c r="O61" i="1"/>
  <c r="N61" i="1"/>
  <c r="P61" i="1"/>
  <c r="K61" i="1"/>
  <c r="M61" i="1"/>
  <c r="Q61" i="1"/>
  <c r="R61" i="1"/>
  <c r="J61" i="1"/>
  <c r="A61" i="1"/>
  <c r="B191" i="1"/>
  <c r="L191" i="1"/>
  <c r="K191" i="1"/>
  <c r="A191" i="1"/>
  <c r="N191" i="1"/>
  <c r="J191" i="1"/>
  <c r="R191" i="1"/>
  <c r="M191" i="1"/>
  <c r="O191" i="1"/>
  <c r="P191" i="1"/>
  <c r="R586" i="1"/>
  <c r="M586" i="1"/>
  <c r="Q586" i="1"/>
  <c r="J586" i="1"/>
  <c r="K586" i="1"/>
  <c r="L586" i="1"/>
  <c r="A586" i="1"/>
  <c r="O586" i="1"/>
  <c r="B586" i="1"/>
  <c r="N586" i="1"/>
  <c r="P580" i="1"/>
  <c r="R580" i="1"/>
  <c r="Q580" i="1"/>
  <c r="J580" i="1"/>
  <c r="K580" i="1"/>
  <c r="M580" i="1"/>
  <c r="L580" i="1"/>
  <c r="A580" i="1"/>
  <c r="O580" i="1"/>
  <c r="B580" i="1"/>
  <c r="Q566" i="1"/>
  <c r="N566" i="1"/>
  <c r="O566" i="1"/>
  <c r="P566" i="1"/>
  <c r="J566" i="1"/>
  <c r="R566" i="1"/>
  <c r="K566" i="1"/>
  <c r="M566" i="1"/>
  <c r="A566" i="1"/>
  <c r="L566" i="1"/>
  <c r="R548" i="1"/>
  <c r="L548" i="1"/>
  <c r="B548" i="1"/>
  <c r="M548" i="1"/>
  <c r="J548" i="1"/>
  <c r="K548" i="1"/>
  <c r="N548" i="1"/>
  <c r="O548" i="1"/>
  <c r="Q548" i="1"/>
  <c r="P1199" i="1"/>
  <c r="O1199" i="1"/>
  <c r="J1199" i="1"/>
  <c r="M1199" i="1"/>
  <c r="N1199" i="1"/>
  <c r="A1199" i="1"/>
  <c r="B1199" i="1"/>
  <c r="Q1199" i="1"/>
  <c r="R1199" i="1"/>
  <c r="L1199" i="1"/>
  <c r="A272" i="1"/>
  <c r="N272" i="1"/>
  <c r="L272" i="1"/>
  <c r="K272" i="1"/>
  <c r="M272" i="1"/>
  <c r="O272" i="1"/>
  <c r="B272" i="1"/>
  <c r="P272" i="1"/>
  <c r="Q272" i="1"/>
  <c r="J272" i="1"/>
  <c r="R1471" i="1"/>
  <c r="Q1471" i="1"/>
  <c r="K1471" i="1"/>
  <c r="B1471" i="1"/>
  <c r="M1471" i="1"/>
  <c r="O1471" i="1"/>
  <c r="N1471" i="1"/>
  <c r="R288" i="1"/>
  <c r="B204" i="1"/>
  <c r="M410" i="1"/>
  <c r="Q1389" i="1"/>
  <c r="K73" i="1"/>
  <c r="A1461" i="1"/>
  <c r="B1481" i="1"/>
  <c r="O65" i="1"/>
  <c r="M1294" i="1"/>
  <c r="B566" i="1"/>
  <c r="O1247" i="1"/>
  <c r="O1389" i="1"/>
  <c r="A73" i="1"/>
  <c r="L1471" i="1"/>
  <c r="J1490" i="1"/>
  <c r="Q191" i="1"/>
  <c r="M538" i="1"/>
  <c r="L65" i="1"/>
  <c r="O288" i="1"/>
  <c r="O1315" i="1"/>
  <c r="J410" i="1"/>
  <c r="K1389" i="1"/>
  <c r="P1471" i="1"/>
  <c r="P1490" i="1"/>
  <c r="M1227" i="1"/>
  <c r="N580" i="1"/>
  <c r="M195" i="1"/>
  <c r="M1315" i="1"/>
  <c r="J1471" i="1"/>
  <c r="M1490" i="1"/>
  <c r="K1227" i="1"/>
  <c r="R272" i="1"/>
  <c r="P586" i="1"/>
  <c r="A288" i="1"/>
  <c r="A410" i="1"/>
  <c r="J1389" i="1"/>
  <c r="Q245" i="1"/>
  <c r="N1278" i="1"/>
  <c r="B61" i="1"/>
  <c r="P204" i="1"/>
  <c r="K1315" i="1"/>
  <c r="M1389" i="1"/>
  <c r="R73" i="1"/>
  <c r="P1461" i="1"/>
  <c r="A1471" i="1"/>
  <c r="B1490" i="1"/>
  <c r="A245" i="1"/>
  <c r="K264" i="1"/>
  <c r="P548" i="1"/>
  <c r="Q592" i="1"/>
  <c r="A53" i="1"/>
  <c r="J289" i="1"/>
  <c r="K232" i="1"/>
  <c r="B232" i="1"/>
  <c r="J206" i="1"/>
  <c r="Q1313" i="1"/>
  <c r="L1361" i="1"/>
  <c r="M1463" i="1"/>
  <c r="B1463" i="1"/>
  <c r="N1473" i="1"/>
  <c r="P1483" i="1"/>
  <c r="Q1492" i="1"/>
  <c r="J1492" i="1"/>
  <c r="P291" i="1"/>
  <c r="Q234" i="1"/>
  <c r="B234" i="1"/>
  <c r="M203" i="1"/>
  <c r="R1311" i="1"/>
  <c r="N568" i="1"/>
  <c r="P69" i="1"/>
  <c r="M564" i="1"/>
  <c r="P71" i="1"/>
  <c r="J1404" i="1"/>
  <c r="Q1403" i="1"/>
  <c r="B1318" i="1"/>
  <c r="M238" i="1"/>
  <c r="O212" i="1"/>
  <c r="R1380" i="1"/>
  <c r="R1325" i="1"/>
  <c r="L230" i="1"/>
  <c r="K1310" i="1"/>
  <c r="J1457" i="1"/>
  <c r="P1477" i="1"/>
  <c r="B1487" i="1"/>
  <c r="P1448" i="1"/>
  <c r="A562" i="1"/>
  <c r="N594" i="1"/>
  <c r="B19" i="1"/>
  <c r="J214" i="1"/>
  <c r="P544" i="1"/>
  <c r="O1456" i="1"/>
  <c r="O1397" i="1"/>
  <c r="J588" i="1"/>
  <c r="Q289" i="1"/>
  <c r="O232" i="1"/>
  <c r="A232" i="1"/>
  <c r="Q206" i="1"/>
  <c r="P1313" i="1"/>
  <c r="K1361" i="1"/>
  <c r="L1463" i="1"/>
  <c r="A1463" i="1"/>
  <c r="P1473" i="1"/>
  <c r="O1483" i="1"/>
  <c r="P1492" i="1"/>
  <c r="A1492" i="1"/>
  <c r="O291" i="1"/>
  <c r="M234" i="1"/>
  <c r="A234" i="1"/>
  <c r="L203" i="1"/>
  <c r="J1311" i="1"/>
  <c r="M568" i="1"/>
  <c r="O69" i="1"/>
  <c r="L564" i="1"/>
  <c r="O71" i="1"/>
  <c r="P1404" i="1"/>
  <c r="A1403" i="1"/>
  <c r="A1318" i="1"/>
  <c r="M212" i="1"/>
  <c r="B1448" i="1"/>
  <c r="O198" i="1"/>
  <c r="O35" i="1"/>
  <c r="R568" i="1"/>
  <c r="L568" i="1"/>
  <c r="N71" i="1"/>
  <c r="B1404" i="1"/>
  <c r="B1403" i="1"/>
  <c r="K236" i="1"/>
  <c r="R212" i="1"/>
  <c r="L244" i="1"/>
  <c r="N198" i="1"/>
  <c r="L35" i="1"/>
  <c r="Q159" i="1"/>
  <c r="P1300" i="1"/>
  <c r="N409" i="1"/>
  <c r="P409" i="1"/>
  <c r="J409" i="1"/>
  <c r="B409" i="1"/>
  <c r="M409" i="1"/>
  <c r="L409" i="1"/>
  <c r="B1310" i="1"/>
  <c r="M1310" i="1"/>
  <c r="P1310" i="1"/>
  <c r="J1310" i="1"/>
  <c r="O1310" i="1"/>
  <c r="R1310" i="1"/>
  <c r="K151" i="1"/>
  <c r="B151" i="1"/>
  <c r="P151" i="1"/>
  <c r="N151" i="1"/>
  <c r="O151" i="1"/>
  <c r="R151" i="1"/>
  <c r="A151" i="1"/>
  <c r="R230" i="1"/>
  <c r="Q230" i="1"/>
  <c r="B230" i="1"/>
  <c r="M230" i="1"/>
  <c r="N230" i="1"/>
  <c r="P230" i="1"/>
  <c r="J230" i="1"/>
  <c r="A292" i="1"/>
  <c r="O292" i="1"/>
  <c r="Q292" i="1"/>
  <c r="N292" i="1"/>
  <c r="J292" i="1"/>
  <c r="L292" i="1"/>
  <c r="J1238" i="1"/>
  <c r="L1238" i="1"/>
  <c r="M1238" i="1"/>
  <c r="J1242" i="1"/>
  <c r="O1242" i="1"/>
  <c r="K1242" i="1"/>
  <c r="A1358" i="1"/>
  <c r="R1358" i="1"/>
  <c r="M1358" i="1"/>
  <c r="B1358" i="1"/>
  <c r="O1392" i="1"/>
  <c r="B1392" i="1"/>
  <c r="R1392" i="1"/>
  <c r="K1392" i="1"/>
  <c r="N1397" i="1"/>
  <c r="M1397" i="1"/>
  <c r="K1397" i="1"/>
  <c r="J1397" i="1"/>
  <c r="L1421" i="1"/>
  <c r="J1421" i="1"/>
  <c r="O1421" i="1"/>
  <c r="P1421" i="1"/>
  <c r="Q1447" i="1"/>
  <c r="O1447" i="1"/>
  <c r="R1447" i="1"/>
  <c r="K1487" i="1"/>
  <c r="O1487" i="1"/>
  <c r="Q1487" i="1"/>
  <c r="L1487" i="1"/>
  <c r="N1487" i="1"/>
  <c r="J1487" i="1"/>
  <c r="R1477" i="1"/>
  <c r="B1477" i="1"/>
  <c r="O1477" i="1"/>
  <c r="Q1477" i="1"/>
  <c r="N1477" i="1"/>
  <c r="L1477" i="1"/>
  <c r="B1467" i="1"/>
  <c r="J1467" i="1"/>
  <c r="P1467" i="1"/>
  <c r="A1467" i="1"/>
  <c r="R1467" i="1"/>
  <c r="K1467" i="1"/>
  <c r="O1467" i="1"/>
  <c r="Q1457" i="1"/>
  <c r="P1457" i="1"/>
  <c r="R1457" i="1"/>
  <c r="A1457" i="1"/>
  <c r="M1457" i="1"/>
  <c r="K1457" i="1"/>
  <c r="J568" i="1"/>
  <c r="B568" i="1"/>
  <c r="O1403" i="1"/>
  <c r="M1318" i="1"/>
  <c r="R236" i="1"/>
  <c r="J244" i="1"/>
  <c r="P1194" i="1"/>
  <c r="O301" i="1"/>
  <c r="L198" i="1"/>
  <c r="K35" i="1"/>
  <c r="O1237" i="1"/>
  <c r="N1237" i="1"/>
  <c r="Q1237" i="1"/>
  <c r="J1237" i="1"/>
  <c r="K1237" i="1"/>
  <c r="B1237" i="1"/>
  <c r="L1325" i="1"/>
  <c r="B1325" i="1"/>
  <c r="N1325" i="1"/>
  <c r="J1325" i="1"/>
  <c r="K1325" i="1"/>
  <c r="P1325" i="1"/>
  <c r="A1359" i="1"/>
  <c r="P1359" i="1"/>
  <c r="R1359" i="1"/>
  <c r="K1359" i="1"/>
  <c r="M1359" i="1"/>
  <c r="B1359" i="1"/>
  <c r="J1380" i="1"/>
  <c r="A1380" i="1"/>
  <c r="K1380" i="1"/>
  <c r="O1380" i="1"/>
  <c r="Q1380" i="1"/>
  <c r="B1380" i="1"/>
  <c r="N1398" i="1"/>
  <c r="P1398" i="1"/>
  <c r="M1398" i="1"/>
  <c r="Q1398" i="1"/>
  <c r="A1398" i="1"/>
  <c r="L1398" i="1"/>
  <c r="A1422" i="1"/>
  <c r="N1422" i="1"/>
  <c r="Q1422" i="1"/>
  <c r="P1422" i="1"/>
  <c r="J1422" i="1"/>
  <c r="K1422" i="1"/>
  <c r="L214" i="1"/>
  <c r="Q214" i="1"/>
  <c r="N214" i="1"/>
  <c r="O214" i="1"/>
  <c r="B214" i="1"/>
  <c r="R214" i="1"/>
  <c r="M214" i="1"/>
  <c r="P214" i="1"/>
  <c r="B297" i="1"/>
  <c r="A297" i="1"/>
  <c r="Q297" i="1"/>
  <c r="K297" i="1"/>
  <c r="M240" i="1"/>
  <c r="B240" i="1"/>
  <c r="R240" i="1"/>
  <c r="J240" i="1"/>
  <c r="Q240" i="1"/>
  <c r="L240" i="1"/>
  <c r="O240" i="1"/>
  <c r="L1243" i="1"/>
  <c r="M1243" i="1"/>
  <c r="N1243" i="1"/>
  <c r="B1243" i="1"/>
  <c r="J1243" i="1"/>
  <c r="R1243" i="1"/>
  <c r="O1243" i="1"/>
  <c r="A1243" i="1"/>
  <c r="N534" i="1"/>
  <c r="J534" i="1"/>
  <c r="Q534" i="1"/>
  <c r="K534" i="1"/>
  <c r="B534" i="1"/>
  <c r="R534" i="1"/>
  <c r="O534" i="1"/>
  <c r="P534" i="1"/>
  <c r="J25" i="1"/>
  <c r="A25" i="1"/>
  <c r="P25" i="1"/>
  <c r="L25" i="1"/>
  <c r="B25" i="1"/>
  <c r="O25" i="1"/>
  <c r="R25" i="1"/>
  <c r="N25" i="1"/>
  <c r="Q25" i="1"/>
  <c r="K25" i="1"/>
  <c r="B33" i="1"/>
  <c r="O33" i="1"/>
  <c r="P33" i="1"/>
  <c r="J33" i="1"/>
  <c r="N33" i="1"/>
  <c r="R33" i="1"/>
  <c r="Q33" i="1"/>
  <c r="M41" i="1"/>
  <c r="N41" i="1"/>
  <c r="K41" i="1"/>
  <c r="B41" i="1"/>
  <c r="P41" i="1"/>
  <c r="L41" i="1"/>
  <c r="O41" i="1"/>
  <c r="Q41" i="1"/>
  <c r="O49" i="1"/>
  <c r="M49" i="1"/>
  <c r="J49" i="1"/>
  <c r="R49" i="1"/>
  <c r="B49" i="1"/>
  <c r="B57" i="1"/>
  <c r="N57" i="1"/>
  <c r="R57" i="1"/>
  <c r="P57" i="1"/>
  <c r="Q57" i="1"/>
  <c r="R190" i="1"/>
  <c r="A190" i="1"/>
  <c r="O190" i="1"/>
  <c r="Q190" i="1"/>
  <c r="P190" i="1"/>
  <c r="K190" i="1"/>
  <c r="M190" i="1"/>
  <c r="B1320" i="1"/>
  <c r="Q1320" i="1"/>
  <c r="J1320" i="1"/>
  <c r="L1320" i="1"/>
  <c r="R1320" i="1"/>
  <c r="O1203" i="1"/>
  <c r="Q1203" i="1"/>
  <c r="R1203" i="1"/>
  <c r="L1203" i="1"/>
  <c r="B1203" i="1"/>
  <c r="N1203" i="1"/>
  <c r="P1203" i="1"/>
  <c r="J1203" i="1"/>
  <c r="A582" i="1"/>
  <c r="K582" i="1"/>
  <c r="L582" i="1"/>
  <c r="N582" i="1"/>
  <c r="O582" i="1"/>
  <c r="P582" i="1"/>
  <c r="J582" i="1"/>
  <c r="R582" i="1"/>
  <c r="L576" i="1"/>
  <c r="Q576" i="1"/>
  <c r="A576" i="1"/>
  <c r="P576" i="1"/>
  <c r="B576" i="1"/>
  <c r="N576" i="1"/>
  <c r="K576" i="1"/>
  <c r="L570" i="1"/>
  <c r="N570" i="1"/>
  <c r="J570" i="1"/>
  <c r="O570" i="1"/>
  <c r="P570" i="1"/>
  <c r="A570" i="1"/>
  <c r="R570" i="1"/>
  <c r="Q570" i="1"/>
  <c r="Q544" i="1"/>
  <c r="M544" i="1"/>
  <c r="A544" i="1"/>
  <c r="K544" i="1"/>
  <c r="R544" i="1"/>
  <c r="N544" i="1"/>
  <c r="O544" i="1"/>
  <c r="B544" i="1"/>
  <c r="L251" i="1"/>
  <c r="M251" i="1"/>
  <c r="Q251" i="1"/>
  <c r="B251" i="1"/>
  <c r="J251" i="1"/>
  <c r="R251" i="1"/>
  <c r="L1306" i="1"/>
  <c r="N1306" i="1"/>
  <c r="Q1306" i="1"/>
  <c r="P1306" i="1"/>
  <c r="K1306" i="1"/>
  <c r="R1486" i="1"/>
  <c r="A1486" i="1"/>
  <c r="L1486" i="1"/>
  <c r="M1486" i="1"/>
  <c r="N1486" i="1"/>
  <c r="B1486" i="1"/>
  <c r="K1486" i="1"/>
  <c r="R1476" i="1"/>
  <c r="A1476" i="1"/>
  <c r="Q1476" i="1"/>
  <c r="M1476" i="1"/>
  <c r="P1476" i="1"/>
  <c r="B1476" i="1"/>
  <c r="L1476" i="1"/>
  <c r="K1476" i="1"/>
  <c r="N1476" i="1"/>
  <c r="N1466" i="1"/>
  <c r="O1466" i="1"/>
  <c r="P1466" i="1"/>
  <c r="R1466" i="1"/>
  <c r="L1466" i="1"/>
  <c r="Q1466" i="1"/>
  <c r="Q1456" i="1"/>
  <c r="A1456" i="1"/>
  <c r="M1456" i="1"/>
  <c r="P1456" i="1"/>
  <c r="N1456" i="1"/>
  <c r="R1456" i="1"/>
  <c r="J1456" i="1"/>
  <c r="L1456" i="1"/>
  <c r="M289" i="1"/>
  <c r="N289" i="1"/>
  <c r="L232" i="1"/>
  <c r="M206" i="1"/>
  <c r="A206" i="1"/>
  <c r="M1313" i="1"/>
  <c r="Q1361" i="1"/>
  <c r="Q1463" i="1"/>
  <c r="R1473" i="1"/>
  <c r="A1473" i="1"/>
  <c r="L1483" i="1"/>
  <c r="M1492" i="1"/>
  <c r="K291" i="1"/>
  <c r="L291" i="1"/>
  <c r="R234" i="1"/>
  <c r="Q203" i="1"/>
  <c r="B203" i="1"/>
  <c r="O1311" i="1"/>
  <c r="K568" i="1"/>
  <c r="A568" i="1"/>
  <c r="R69" i="1"/>
  <c r="P564" i="1"/>
  <c r="J564" i="1"/>
  <c r="O1422" i="1"/>
  <c r="O1398" i="1"/>
  <c r="O1359" i="1"/>
  <c r="L1237" i="1"/>
  <c r="K292" i="1"/>
  <c r="Q151" i="1"/>
  <c r="R409" i="1"/>
  <c r="Q1467" i="1"/>
  <c r="A1477" i="1"/>
  <c r="P1243" i="1"/>
  <c r="N240" i="1"/>
  <c r="B570" i="1"/>
  <c r="L190" i="1"/>
  <c r="O1486" i="1"/>
  <c r="M1320" i="1"/>
  <c r="Q1382" i="1"/>
  <c r="K1382" i="1"/>
  <c r="M1382" i="1"/>
  <c r="O1382" i="1"/>
  <c r="A1382" i="1"/>
  <c r="L1382" i="1"/>
  <c r="P1382" i="1"/>
  <c r="R1382" i="1"/>
  <c r="P1400" i="1"/>
  <c r="M1400" i="1"/>
  <c r="L212" i="1"/>
  <c r="N212" i="1"/>
  <c r="J212" i="1"/>
  <c r="K212" i="1"/>
  <c r="A212" i="1"/>
  <c r="Q212" i="1"/>
  <c r="L236" i="1"/>
  <c r="O236" i="1"/>
  <c r="P236" i="1"/>
  <c r="B236" i="1"/>
  <c r="Q236" i="1"/>
  <c r="M236" i="1"/>
  <c r="J238" i="1"/>
  <c r="A238" i="1"/>
  <c r="L238" i="1"/>
  <c r="K238" i="1"/>
  <c r="O238" i="1"/>
  <c r="N238" i="1"/>
  <c r="O1318" i="1"/>
  <c r="N1318" i="1"/>
  <c r="Q1318" i="1"/>
  <c r="R1318" i="1"/>
  <c r="L1403" i="1"/>
  <c r="P1403" i="1"/>
  <c r="J1403" i="1"/>
  <c r="Q1404" i="1"/>
  <c r="A1404" i="1"/>
  <c r="M1404" i="1"/>
  <c r="O1404" i="1"/>
  <c r="B71" i="1"/>
  <c r="L71" i="1"/>
  <c r="K71" i="1"/>
  <c r="A71" i="1"/>
  <c r="R71" i="1"/>
  <c r="J159" i="1"/>
  <c r="L159" i="1"/>
  <c r="N159" i="1"/>
  <c r="P159" i="1"/>
  <c r="M159" i="1"/>
  <c r="A159" i="1"/>
  <c r="K159" i="1"/>
  <c r="B536" i="1"/>
  <c r="Q536" i="1"/>
  <c r="A536" i="1"/>
  <c r="L536" i="1"/>
  <c r="P536" i="1"/>
  <c r="A11" i="1"/>
  <c r="B11" i="1"/>
  <c r="L19" i="1"/>
  <c r="Q19" i="1"/>
  <c r="P19" i="1"/>
  <c r="K19" i="1"/>
  <c r="N19" i="1"/>
  <c r="J19" i="1"/>
  <c r="O19" i="1"/>
  <c r="O27" i="1"/>
  <c r="B27" i="1"/>
  <c r="L27" i="1"/>
  <c r="A27" i="1"/>
  <c r="R27" i="1"/>
  <c r="R35" i="1"/>
  <c r="Q35" i="1"/>
  <c r="J35" i="1"/>
  <c r="M35" i="1"/>
  <c r="N35" i="1"/>
  <c r="P35" i="1"/>
  <c r="K43" i="1"/>
  <c r="A43" i="1"/>
  <c r="M43" i="1"/>
  <c r="N43" i="1"/>
  <c r="A51" i="1"/>
  <c r="N51" i="1"/>
  <c r="J51" i="1"/>
  <c r="K51" i="1"/>
  <c r="Q51" i="1"/>
  <c r="M51" i="1"/>
  <c r="B59" i="1"/>
  <c r="N59" i="1"/>
  <c r="A59" i="1"/>
  <c r="L59" i="1"/>
  <c r="R59" i="1"/>
  <c r="K198" i="1"/>
  <c r="M198" i="1"/>
  <c r="P198" i="1"/>
  <c r="J198" i="1"/>
  <c r="B198" i="1"/>
  <c r="R198" i="1"/>
  <c r="A201" i="1"/>
  <c r="K201" i="1"/>
  <c r="N201" i="1"/>
  <c r="R201" i="1"/>
  <c r="L1249" i="1"/>
  <c r="O1249" i="1"/>
  <c r="B1249" i="1"/>
  <c r="M1249" i="1"/>
  <c r="N1249" i="1"/>
  <c r="Q1249" i="1"/>
  <c r="A1249" i="1"/>
  <c r="L1205" i="1"/>
  <c r="J1205" i="1"/>
  <c r="P1205" i="1"/>
  <c r="N1205" i="1"/>
  <c r="O1205" i="1"/>
  <c r="A539" i="1"/>
  <c r="L539" i="1"/>
  <c r="P539" i="1"/>
  <c r="Q539" i="1"/>
  <c r="M539" i="1"/>
  <c r="B594" i="1"/>
  <c r="M594" i="1"/>
  <c r="J594" i="1"/>
  <c r="L594" i="1"/>
  <c r="K594" i="1"/>
  <c r="P594" i="1"/>
  <c r="M588" i="1"/>
  <c r="L588" i="1"/>
  <c r="K588" i="1"/>
  <c r="B588" i="1"/>
  <c r="M574" i="1"/>
  <c r="Q574" i="1"/>
  <c r="B574" i="1"/>
  <c r="L574" i="1"/>
  <c r="O574" i="1"/>
  <c r="R574" i="1"/>
  <c r="P574" i="1"/>
  <c r="M562" i="1"/>
  <c r="O562" i="1"/>
  <c r="Q562" i="1"/>
  <c r="R562" i="1"/>
  <c r="B562" i="1"/>
  <c r="K562" i="1"/>
  <c r="J556" i="1"/>
  <c r="N556" i="1"/>
  <c r="M556" i="1"/>
  <c r="R556" i="1"/>
  <c r="Q556" i="1"/>
  <c r="A556" i="1"/>
  <c r="O542" i="1"/>
  <c r="A542" i="1"/>
  <c r="M542" i="1"/>
  <c r="J542" i="1"/>
  <c r="R542" i="1"/>
  <c r="L542" i="1"/>
  <c r="L301" i="1"/>
  <c r="A301" i="1"/>
  <c r="Q301" i="1"/>
  <c r="R301" i="1"/>
  <c r="B301" i="1"/>
  <c r="K301" i="1"/>
  <c r="P301" i="1"/>
  <c r="M1300" i="1"/>
  <c r="L1300" i="1"/>
  <c r="Q1300" i="1"/>
  <c r="N1300" i="1"/>
  <c r="O1300" i="1"/>
  <c r="A1300" i="1"/>
  <c r="A1194" i="1"/>
  <c r="L1194" i="1"/>
  <c r="J1194" i="1"/>
  <c r="B1194" i="1"/>
  <c r="R1194" i="1"/>
  <c r="N1194" i="1"/>
  <c r="Q1194" i="1"/>
  <c r="K1194" i="1"/>
  <c r="J1448" i="1"/>
  <c r="R1448" i="1"/>
  <c r="L1448" i="1"/>
  <c r="Q1448" i="1"/>
  <c r="M1448" i="1"/>
  <c r="O1448" i="1"/>
  <c r="L270" i="1"/>
  <c r="K270" i="1"/>
  <c r="P270" i="1"/>
  <c r="J270" i="1"/>
  <c r="N270" i="1"/>
  <c r="O270" i="1"/>
  <c r="M244" i="1"/>
  <c r="P244" i="1"/>
  <c r="Q244" i="1"/>
  <c r="R244" i="1"/>
  <c r="K244" i="1"/>
  <c r="N244" i="1"/>
  <c r="O244" i="1"/>
  <c r="B492" i="1"/>
  <c r="O492" i="1"/>
  <c r="Q492" i="1"/>
  <c r="R492" i="1"/>
  <c r="P484" i="1"/>
  <c r="A484" i="1"/>
  <c r="O484" i="1"/>
  <c r="L484" i="1"/>
  <c r="A1187" i="1"/>
  <c r="R1187" i="1"/>
  <c r="N1155" i="1"/>
  <c r="M1155" i="1"/>
  <c r="K289" i="1"/>
  <c r="R1313" i="1"/>
  <c r="N1361" i="1"/>
  <c r="J1483" i="1"/>
  <c r="J291" i="1"/>
  <c r="L1311" i="1"/>
  <c r="K69" i="1"/>
  <c r="O564" i="1"/>
  <c r="J71" i="1"/>
  <c r="K1404" i="1"/>
  <c r="K1403" i="1"/>
  <c r="J1318" i="1"/>
  <c r="Q238" i="1"/>
  <c r="A236" i="1"/>
  <c r="L1422" i="1"/>
  <c r="M1380" i="1"/>
  <c r="L1359" i="1"/>
  <c r="O1325" i="1"/>
  <c r="P1237" i="1"/>
  <c r="K230" i="1"/>
  <c r="N1310" i="1"/>
  <c r="A409" i="1"/>
  <c r="L1467" i="1"/>
  <c r="R1487" i="1"/>
  <c r="N1448" i="1"/>
  <c r="J301" i="1"/>
  <c r="N562" i="1"/>
  <c r="Q594" i="1"/>
  <c r="J1249" i="1"/>
  <c r="O51" i="1"/>
  <c r="M19" i="1"/>
  <c r="Q1243" i="1"/>
  <c r="A240" i="1"/>
  <c r="B582" i="1"/>
  <c r="R41" i="1"/>
  <c r="M534" i="1"/>
  <c r="J1382" i="1"/>
  <c r="P1486" i="1"/>
  <c r="K1447" i="1"/>
  <c r="B542" i="1"/>
  <c r="R43" i="1"/>
  <c r="R297" i="1"/>
  <c r="J228" i="1"/>
  <c r="P1317" i="1"/>
  <c r="A1317" i="1"/>
  <c r="O1239" i="1"/>
  <c r="B1239" i="1"/>
  <c r="N1239" i="1"/>
  <c r="M1239" i="1"/>
  <c r="O1357" i="1"/>
  <c r="B1357" i="1"/>
  <c r="Q1357" i="1"/>
  <c r="M1357" i="1"/>
  <c r="J1357" i="1"/>
  <c r="A1396" i="1"/>
  <c r="N1396" i="1"/>
  <c r="R1396" i="1"/>
  <c r="Q1396" i="1"/>
  <c r="J216" i="1"/>
  <c r="Q216" i="1"/>
  <c r="A216" i="1"/>
  <c r="N216" i="1"/>
  <c r="B322" i="1"/>
  <c r="A322" i="1"/>
  <c r="B314" i="1"/>
  <c r="P1288" i="1"/>
  <c r="O1288" i="1"/>
  <c r="B171" i="1"/>
  <c r="A171" i="1"/>
  <c r="N171" i="1"/>
  <c r="P171" i="1"/>
  <c r="O171" i="1"/>
  <c r="O537" i="1"/>
  <c r="Q537" i="1"/>
  <c r="K36" i="1"/>
  <c r="A36" i="1"/>
  <c r="N60" i="1"/>
  <c r="L60" i="1"/>
  <c r="N196" i="1"/>
  <c r="P196" i="1"/>
  <c r="M197" i="1"/>
  <c r="L537" i="1"/>
  <c r="N495" i="1"/>
  <c r="K495" i="1"/>
  <c r="R495" i="1"/>
  <c r="K1184" i="1"/>
  <c r="K1072" i="1"/>
  <c r="N1170" i="1"/>
  <c r="M1170" i="1"/>
  <c r="B1114" i="1"/>
  <c r="R1114" i="1"/>
  <c r="P1074" i="1"/>
  <c r="N1074" i="1"/>
  <c r="N1286" i="1"/>
  <c r="P167" i="1"/>
  <c r="N499" i="1"/>
  <c r="P523" i="1"/>
  <c r="L1154" i="1"/>
  <c r="M1096" i="1"/>
  <c r="N1160" i="1"/>
  <c r="R1160" i="1"/>
  <c r="L1058" i="1"/>
  <c r="B1128" i="1"/>
  <c r="K1375" i="1"/>
  <c r="M1375" i="1"/>
  <c r="N1375" i="1"/>
  <c r="B1375" i="1"/>
  <c r="Q1375" i="1"/>
  <c r="R1375" i="1"/>
  <c r="O1375" i="1"/>
  <c r="O1367" i="1"/>
  <c r="N1367" i="1"/>
  <c r="P1367" i="1"/>
  <c r="R1367" i="1"/>
  <c r="B1367" i="1"/>
  <c r="A1367" i="1"/>
  <c r="M1367" i="1"/>
  <c r="K1439" i="1"/>
  <c r="L1439" i="1"/>
  <c r="M1439" i="1"/>
  <c r="P1439" i="1"/>
  <c r="B1439" i="1"/>
  <c r="A1439" i="1"/>
  <c r="Q1439" i="1"/>
  <c r="R1439" i="1"/>
  <c r="N1439" i="1"/>
  <c r="R1431" i="1"/>
  <c r="L1431" i="1"/>
  <c r="M1431" i="1"/>
  <c r="P1431" i="1"/>
  <c r="K1431" i="1"/>
  <c r="N1431" i="1"/>
  <c r="O1431" i="1"/>
  <c r="A1431" i="1"/>
  <c r="A947" i="1"/>
  <c r="B947" i="1"/>
  <c r="L541" i="1"/>
  <c r="N1289" i="1"/>
  <c r="M517" i="1"/>
  <c r="P524" i="1"/>
  <c r="R524" i="1"/>
  <c r="Q508" i="1"/>
  <c r="N508" i="1"/>
  <c r="N500" i="1"/>
  <c r="L500" i="1"/>
  <c r="A1090" i="1"/>
  <c r="Q1431" i="1"/>
  <c r="B500" i="1"/>
  <c r="N516" i="1"/>
  <c r="L507" i="1"/>
  <c r="O507" i="1"/>
  <c r="Q1184" i="1"/>
  <c r="A1114" i="1"/>
  <c r="O1160" i="1"/>
  <c r="Q1168" i="1"/>
  <c r="A727" i="1"/>
  <c r="J727" i="1"/>
  <c r="A721" i="1"/>
  <c r="J721" i="1"/>
  <c r="B721" i="1"/>
  <c r="R721" i="1"/>
  <c r="K721" i="1"/>
  <c r="Q721" i="1"/>
  <c r="L721" i="1"/>
  <c r="N721" i="1"/>
  <c r="K715" i="1"/>
  <c r="P715" i="1"/>
  <c r="J715" i="1"/>
  <c r="R715" i="1"/>
  <c r="M715" i="1"/>
  <c r="P701" i="1"/>
  <c r="N701" i="1"/>
  <c r="B701" i="1"/>
  <c r="O701" i="1"/>
  <c r="R701" i="1"/>
  <c r="N695" i="1"/>
  <c r="O695" i="1"/>
  <c r="P695" i="1"/>
  <c r="A695" i="1"/>
  <c r="J695" i="1"/>
  <c r="K695" i="1"/>
  <c r="Q695" i="1"/>
  <c r="B689" i="1"/>
  <c r="R689" i="1"/>
  <c r="K689" i="1"/>
  <c r="O689" i="1"/>
  <c r="M683" i="1"/>
  <c r="Q683" i="1"/>
  <c r="B683" i="1"/>
  <c r="R683" i="1"/>
  <c r="K683" i="1"/>
  <c r="K669" i="1"/>
  <c r="Q669" i="1"/>
  <c r="L669" i="1"/>
  <c r="M669" i="1"/>
  <c r="N669" i="1"/>
  <c r="P669" i="1"/>
  <c r="B663" i="1"/>
  <c r="O663" i="1"/>
  <c r="A663" i="1"/>
  <c r="L663" i="1"/>
  <c r="N663" i="1"/>
  <c r="J663" i="1"/>
  <c r="A657" i="1"/>
  <c r="O657" i="1"/>
  <c r="P657" i="1"/>
  <c r="K657" i="1"/>
  <c r="B651" i="1"/>
  <c r="A651" i="1"/>
  <c r="L637" i="1"/>
  <c r="O637" i="1"/>
  <c r="R637" i="1"/>
  <c r="Q637" i="1"/>
  <c r="K637" i="1"/>
  <c r="M637" i="1"/>
  <c r="N631" i="1"/>
  <c r="A631" i="1"/>
  <c r="R631" i="1"/>
  <c r="B631" i="1"/>
  <c r="K631" i="1"/>
  <c r="M631" i="1"/>
  <c r="J631" i="1"/>
  <c r="P631" i="1"/>
  <c r="M625" i="1"/>
  <c r="J625" i="1"/>
  <c r="J619" i="1"/>
  <c r="A619" i="1"/>
  <c r="P619" i="1"/>
  <c r="K619" i="1"/>
  <c r="N605" i="1"/>
  <c r="M605" i="1"/>
  <c r="J605" i="1"/>
  <c r="O599" i="1"/>
  <c r="J599" i="1"/>
  <c r="B1431" i="1"/>
  <c r="Q1181" i="1"/>
  <c r="O1079" i="1"/>
  <c r="M1103" i="1"/>
  <c r="P1119" i="1"/>
  <c r="B1119" i="1"/>
  <c r="A1135" i="1"/>
  <c r="A1143" i="1"/>
  <c r="K1159" i="1"/>
  <c r="L1167" i="1"/>
  <c r="A1175" i="1"/>
  <c r="O1149" i="1"/>
  <c r="A1055" i="1"/>
  <c r="N1071" i="1"/>
  <c r="P1087" i="1"/>
  <c r="L1095" i="1"/>
  <c r="Q1111" i="1"/>
  <c r="Q1151" i="1"/>
  <c r="P1183" i="1"/>
  <c r="P1061" i="1"/>
  <c r="Q1061" i="1"/>
  <c r="Q1109" i="1"/>
  <c r="R1165" i="1"/>
  <c r="A1165" i="1"/>
  <c r="P1085" i="1"/>
  <c r="A1085" i="1"/>
  <c r="K1133" i="1"/>
  <c r="L1157" i="1"/>
  <c r="P1077" i="1"/>
  <c r="M1053" i="1"/>
  <c r="M1173" i="1"/>
  <c r="R602" i="1"/>
  <c r="N608" i="1"/>
  <c r="O614" i="1"/>
  <c r="B614" i="1"/>
  <c r="Q628" i="1"/>
  <c r="P634" i="1"/>
  <c r="J634" i="1"/>
  <c r="M640" i="1"/>
  <c r="N646" i="1"/>
  <c r="A646" i="1"/>
  <c r="P660" i="1"/>
  <c r="O666" i="1"/>
  <c r="B666" i="1"/>
  <c r="J672" i="1"/>
  <c r="L678" i="1"/>
  <c r="O692" i="1"/>
  <c r="O698" i="1"/>
  <c r="N704" i="1"/>
  <c r="N710" i="1"/>
  <c r="A724" i="1"/>
  <c r="A730" i="1"/>
  <c r="N728" i="1"/>
  <c r="K728" i="1"/>
  <c r="N1093" i="1"/>
  <c r="K602" i="1"/>
  <c r="B602" i="1"/>
  <c r="L608" i="1"/>
  <c r="Q614" i="1"/>
  <c r="M628" i="1"/>
  <c r="K634" i="1"/>
  <c r="A634" i="1"/>
  <c r="R640" i="1"/>
  <c r="Q646" i="1"/>
  <c r="N660" i="1"/>
  <c r="L666" i="1"/>
  <c r="N672" i="1"/>
  <c r="P672" i="1"/>
  <c r="R678" i="1"/>
  <c r="K692" i="1"/>
  <c r="L698" i="1"/>
  <c r="L704" i="1"/>
  <c r="L710" i="1"/>
  <c r="M724" i="1"/>
  <c r="M730" i="1"/>
  <c r="L717" i="1"/>
  <c r="M1372" i="1"/>
  <c r="O1372" i="1"/>
  <c r="P1364" i="1"/>
  <c r="M1364" i="1"/>
  <c r="L1436" i="1"/>
  <c r="A1436" i="1"/>
  <c r="K1436" i="1"/>
  <c r="R1436" i="1"/>
  <c r="L1428" i="1"/>
  <c r="K1428" i="1"/>
  <c r="M1428" i="1"/>
  <c r="Q1079" i="1"/>
  <c r="J1119" i="1"/>
  <c r="P1135" i="1"/>
  <c r="Q1143" i="1"/>
  <c r="Q1159" i="1"/>
  <c r="J1167" i="1"/>
  <c r="Q1175" i="1"/>
  <c r="K1149" i="1"/>
  <c r="R1055" i="1"/>
  <c r="R1063" i="1"/>
  <c r="K1071" i="1"/>
  <c r="Q1087" i="1"/>
  <c r="B1095" i="1"/>
  <c r="N1127" i="1"/>
  <c r="N1151" i="1"/>
  <c r="A1183" i="1"/>
  <c r="M1156" i="1"/>
  <c r="O1109" i="1"/>
  <c r="K1109" i="1"/>
  <c r="P1165" i="1"/>
  <c r="Q1085" i="1"/>
  <c r="M1133" i="1"/>
  <c r="M1125" i="1"/>
  <c r="A1053" i="1"/>
  <c r="R1141" i="1"/>
  <c r="Q602" i="1"/>
  <c r="A602" i="1"/>
  <c r="R608" i="1"/>
  <c r="N614" i="1"/>
  <c r="L628" i="1"/>
  <c r="Q634" i="1"/>
  <c r="O640" i="1"/>
  <c r="J640" i="1"/>
  <c r="M646" i="1"/>
  <c r="M660" i="1"/>
  <c r="K666" i="1"/>
  <c r="O672" i="1"/>
  <c r="B672" i="1"/>
  <c r="J678" i="1"/>
  <c r="R692" i="1"/>
  <c r="R698" i="1"/>
  <c r="K704" i="1"/>
  <c r="K710" i="1"/>
  <c r="L724" i="1"/>
  <c r="L730" i="1"/>
  <c r="R717" i="1"/>
  <c r="R1267" i="1"/>
  <c r="Q1260" i="1"/>
  <c r="O602" i="1"/>
  <c r="P608" i="1"/>
  <c r="J608" i="1"/>
  <c r="M614" i="1"/>
  <c r="R628" i="1"/>
  <c r="N634" i="1"/>
  <c r="P640" i="1"/>
  <c r="B640" i="1"/>
  <c r="L646" i="1"/>
  <c r="J660" i="1"/>
  <c r="L660" i="1"/>
  <c r="R666" i="1"/>
  <c r="M672" i="1"/>
  <c r="A672" i="1"/>
  <c r="Q678" i="1"/>
  <c r="J692" i="1"/>
  <c r="J698" i="1"/>
  <c r="J704" i="1"/>
  <c r="R710" i="1"/>
  <c r="R724" i="1"/>
  <c r="K730" i="1"/>
  <c r="B1197" i="1"/>
  <c r="L1378" i="1"/>
  <c r="B1378" i="1"/>
  <c r="P1378" i="1"/>
  <c r="M1378" i="1"/>
  <c r="K1370" i="1"/>
  <c r="P1370" i="1"/>
  <c r="Q1370" i="1"/>
  <c r="M1370" i="1"/>
  <c r="R1362" i="1"/>
  <c r="O1362" i="1"/>
  <c r="P1362" i="1"/>
  <c r="M1362" i="1"/>
  <c r="N1434" i="1"/>
  <c r="B1434" i="1"/>
  <c r="M1434" i="1"/>
  <c r="R1434" i="1"/>
  <c r="B1426" i="1"/>
  <c r="A1426" i="1"/>
  <c r="M1426" i="1"/>
  <c r="Q1426" i="1"/>
  <c r="O470" i="1"/>
  <c r="Q1267" i="1"/>
  <c r="J1109" i="1"/>
  <c r="J1101" i="1"/>
  <c r="K608" i="1"/>
  <c r="K628" i="1"/>
  <c r="K640" i="1"/>
  <c r="K660" i="1"/>
  <c r="N678" i="1"/>
  <c r="P678" i="1"/>
  <c r="P731" i="1"/>
  <c r="L731" i="1"/>
  <c r="J711" i="1"/>
  <c r="O711" i="1"/>
  <c r="R705" i="1"/>
  <c r="P705" i="1"/>
  <c r="P699" i="1"/>
  <c r="L699" i="1"/>
  <c r="J685" i="1"/>
  <c r="O685" i="1"/>
  <c r="O679" i="1"/>
  <c r="K679" i="1"/>
  <c r="Q667" i="1"/>
  <c r="B667" i="1"/>
  <c r="K647" i="1"/>
  <c r="A647" i="1"/>
  <c r="A641" i="1"/>
  <c r="M641" i="1"/>
  <c r="M635" i="1"/>
  <c r="O635" i="1"/>
  <c r="O621" i="1"/>
  <c r="L621" i="1"/>
  <c r="L615" i="1"/>
  <c r="O615" i="1"/>
  <c r="N603" i="1"/>
  <c r="K603" i="1"/>
  <c r="J1252" i="1"/>
  <c r="R1252" i="1"/>
  <c r="A1252" i="1"/>
  <c r="K1252" i="1"/>
  <c r="B1252" i="1"/>
  <c r="L1252" i="1"/>
  <c r="M1252" i="1"/>
  <c r="N1252" i="1"/>
  <c r="O1252" i="1"/>
  <c r="J1268" i="1"/>
  <c r="R1268" i="1"/>
  <c r="A1268" i="1"/>
  <c r="K1268" i="1"/>
  <c r="B1268" i="1"/>
  <c r="L1268" i="1"/>
  <c r="M1268" i="1"/>
  <c r="N1268" i="1"/>
  <c r="O1268" i="1"/>
  <c r="J1260" i="1"/>
  <c r="R1260" i="1"/>
  <c r="A1260" i="1"/>
  <c r="K1260" i="1"/>
  <c r="B1260" i="1"/>
  <c r="L1260" i="1"/>
  <c r="M1260" i="1"/>
  <c r="N1260" i="1"/>
  <c r="O1260" i="1"/>
  <c r="Q1252" i="1"/>
  <c r="B730" i="1"/>
  <c r="O730" i="1"/>
  <c r="R730" i="1"/>
  <c r="K724" i="1"/>
  <c r="P724" i="1"/>
  <c r="N724" i="1"/>
  <c r="A710" i="1"/>
  <c r="M710" i="1"/>
  <c r="J710" i="1"/>
  <c r="R704" i="1"/>
  <c r="B704" i="1"/>
  <c r="O704" i="1"/>
  <c r="P698" i="1"/>
  <c r="N698" i="1"/>
  <c r="K698" i="1"/>
  <c r="L692" i="1"/>
  <c r="Q692" i="1"/>
  <c r="K1275" i="1"/>
  <c r="L1275" i="1"/>
  <c r="M1275" i="1"/>
  <c r="N1275" i="1"/>
  <c r="O1275" i="1"/>
  <c r="P1275" i="1"/>
  <c r="K1267" i="1"/>
  <c r="L1267" i="1"/>
  <c r="M1267" i="1"/>
  <c r="N1267" i="1"/>
  <c r="O1267" i="1"/>
  <c r="P1267" i="1"/>
  <c r="K1259" i="1"/>
  <c r="L1259" i="1"/>
  <c r="M1259" i="1"/>
  <c r="N1259" i="1"/>
  <c r="O1259" i="1"/>
  <c r="P1259" i="1"/>
  <c r="A1275" i="1"/>
  <c r="A1259" i="1"/>
  <c r="Q1259" i="1"/>
  <c r="P1252" i="1"/>
  <c r="R458" i="1"/>
  <c r="R466" i="1"/>
  <c r="A474" i="1"/>
  <c r="A1042" i="1"/>
  <c r="B1015" i="1"/>
  <c r="A981" i="1"/>
  <c r="B1274" i="1"/>
  <c r="B1270" i="1"/>
  <c r="B1266" i="1"/>
  <c r="B1262" i="1"/>
  <c r="B1258" i="1"/>
  <c r="B1254" i="1"/>
  <c r="Q1274" i="1"/>
  <c r="R1273" i="1"/>
  <c r="J1273" i="1"/>
  <c r="K1272" i="1"/>
  <c r="L1271" i="1"/>
  <c r="M1270" i="1"/>
  <c r="N1269" i="1"/>
  <c r="Q1266" i="1"/>
  <c r="R1265" i="1"/>
  <c r="J1265" i="1"/>
  <c r="K1264" i="1"/>
  <c r="L1263" i="1"/>
  <c r="M1262" i="1"/>
  <c r="N1261" i="1"/>
  <c r="Q1258" i="1"/>
  <c r="R1257" i="1"/>
  <c r="J1257" i="1"/>
  <c r="K1256" i="1"/>
  <c r="L1255" i="1"/>
  <c r="M1254" i="1"/>
  <c r="N1253" i="1"/>
  <c r="A1274" i="1"/>
  <c r="A1270" i="1"/>
  <c r="A1266" i="1"/>
  <c r="A1262" i="1"/>
  <c r="A1258" i="1"/>
  <c r="A1254" i="1"/>
  <c r="P1274" i="1"/>
  <c r="Q1273" i="1"/>
  <c r="R1272" i="1"/>
  <c r="J1272" i="1"/>
  <c r="K1271" i="1"/>
  <c r="L1270" i="1"/>
  <c r="M1269" i="1"/>
  <c r="P1266" i="1"/>
  <c r="Q1265" i="1"/>
  <c r="R1264" i="1"/>
  <c r="J1264" i="1"/>
  <c r="K1263" i="1"/>
  <c r="L1262" i="1"/>
  <c r="M1261" i="1"/>
  <c r="P1258" i="1"/>
  <c r="Q1257" i="1"/>
  <c r="R1256" i="1"/>
  <c r="J1256" i="1"/>
  <c r="K1255" i="1"/>
  <c r="L1254" i="1"/>
  <c r="M1253" i="1"/>
  <c r="A957" i="1"/>
  <c r="B1273" i="1"/>
  <c r="B1269" i="1"/>
  <c r="B1265" i="1"/>
  <c r="B1261" i="1"/>
  <c r="B1257" i="1"/>
  <c r="B1253" i="1"/>
  <c r="O1274" i="1"/>
  <c r="P1273" i="1"/>
  <c r="Q1272" i="1"/>
  <c r="R1271" i="1"/>
  <c r="J1271" i="1"/>
  <c r="K1270" i="1"/>
  <c r="L1269" i="1"/>
  <c r="O1266" i="1"/>
  <c r="P1265" i="1"/>
  <c r="Q1264" i="1"/>
  <c r="R1263" i="1"/>
  <c r="J1263" i="1"/>
  <c r="K1262" i="1"/>
  <c r="L1261" i="1"/>
  <c r="O1258" i="1"/>
  <c r="P1257" i="1"/>
  <c r="Q1256" i="1"/>
  <c r="R1255" i="1"/>
  <c r="J1255" i="1"/>
  <c r="K1254" i="1"/>
  <c r="L1253" i="1"/>
  <c r="A1273" i="1"/>
  <c r="A1269" i="1"/>
  <c r="A1265" i="1"/>
  <c r="A1261" i="1"/>
  <c r="A1257" i="1"/>
  <c r="A1253" i="1"/>
  <c r="N1274" i="1"/>
  <c r="O1273" i="1"/>
  <c r="P1272" i="1"/>
  <c r="Q1271" i="1"/>
  <c r="R1270" i="1"/>
  <c r="J1270" i="1"/>
  <c r="K1269" i="1"/>
  <c r="N1266" i="1"/>
  <c r="O1265" i="1"/>
  <c r="P1264" i="1"/>
  <c r="Q1263" i="1"/>
  <c r="R1262" i="1"/>
  <c r="J1262" i="1"/>
  <c r="K1261" i="1"/>
  <c r="N1258" i="1"/>
  <c r="O1257" i="1"/>
  <c r="P1256" i="1"/>
  <c r="Q1255" i="1"/>
  <c r="R1254" i="1"/>
  <c r="J1254" i="1"/>
  <c r="K1253" i="1"/>
  <c r="B458" i="1"/>
  <c r="M474" i="1"/>
  <c r="B1039" i="1"/>
  <c r="B1272" i="1"/>
  <c r="B1264" i="1"/>
  <c r="B1256" i="1"/>
  <c r="M1274" i="1"/>
  <c r="N1273" i="1"/>
  <c r="O1272" i="1"/>
  <c r="P1271" i="1"/>
  <c r="Q1270" i="1"/>
  <c r="R1269" i="1"/>
  <c r="J1269" i="1"/>
  <c r="M1266" i="1"/>
  <c r="N1265" i="1"/>
  <c r="O1264" i="1"/>
  <c r="P1263" i="1"/>
  <c r="Q1262" i="1"/>
  <c r="R1261" i="1"/>
  <c r="J1261" i="1"/>
  <c r="M1258" i="1"/>
  <c r="N1257" i="1"/>
  <c r="O1256" i="1"/>
  <c r="P1255" i="1"/>
  <c r="Q1254" i="1"/>
  <c r="R1253" i="1"/>
  <c r="J1253" i="1"/>
  <c r="M466" i="1"/>
  <c r="L474" i="1"/>
  <c r="A1272" i="1"/>
  <c r="A1264" i="1"/>
  <c r="A1256" i="1"/>
  <c r="N1312" i="1"/>
  <c r="O1312" i="1"/>
  <c r="P1312" i="1"/>
  <c r="Q1312" i="1"/>
  <c r="J1312" i="1"/>
  <c r="A1312" i="1"/>
  <c r="R1312" i="1"/>
  <c r="B1312" i="1"/>
  <c r="K1312" i="1"/>
  <c r="K207" i="1"/>
  <c r="B207" i="1"/>
  <c r="L207" i="1"/>
  <c r="A207" i="1"/>
  <c r="M207" i="1"/>
  <c r="O207" i="1"/>
  <c r="N207" i="1"/>
  <c r="P207" i="1"/>
  <c r="Q207" i="1"/>
  <c r="J207" i="1"/>
  <c r="B290" i="1"/>
  <c r="P290" i="1"/>
  <c r="Q290" i="1"/>
  <c r="B1329" i="1"/>
  <c r="R1329" i="1"/>
  <c r="L1329" i="1"/>
  <c r="K1329" i="1"/>
  <c r="M1329" i="1"/>
  <c r="N1329" i="1"/>
  <c r="O1329" i="1"/>
  <c r="P1329" i="1"/>
  <c r="Q1329" i="1"/>
  <c r="J1360" i="1"/>
  <c r="R1360" i="1"/>
  <c r="K1360" i="1"/>
  <c r="L1360" i="1"/>
  <c r="M1360" i="1"/>
  <c r="A1360" i="1"/>
  <c r="N1360" i="1"/>
  <c r="B1360" i="1"/>
  <c r="O1360" i="1"/>
  <c r="A1381" i="1"/>
  <c r="R1381" i="1"/>
  <c r="B1381" i="1"/>
  <c r="L1381" i="1"/>
  <c r="M1381" i="1"/>
  <c r="K1381" i="1"/>
  <c r="N1381" i="1"/>
  <c r="O1381" i="1"/>
  <c r="P1381" i="1"/>
  <c r="Q1381" i="1"/>
  <c r="P1423" i="1"/>
  <c r="O1423" i="1"/>
  <c r="Q1423" i="1"/>
  <c r="J1423" i="1"/>
  <c r="R1423" i="1"/>
  <c r="K1423" i="1"/>
  <c r="L1423" i="1"/>
  <c r="B1423" i="1"/>
  <c r="M1423" i="1"/>
  <c r="L213" i="1"/>
  <c r="M213" i="1"/>
  <c r="N213" i="1"/>
  <c r="A213" i="1"/>
  <c r="O213" i="1"/>
  <c r="B213" i="1"/>
  <c r="P213" i="1"/>
  <c r="Q213" i="1"/>
  <c r="J213" i="1"/>
  <c r="R213" i="1"/>
  <c r="R239" i="1"/>
  <c r="L239" i="1"/>
  <c r="N239" i="1"/>
  <c r="O239" i="1"/>
  <c r="P239" i="1"/>
  <c r="K239" i="1"/>
  <c r="B239" i="1"/>
  <c r="M239" i="1"/>
  <c r="K163" i="1"/>
  <c r="Q163" i="1"/>
  <c r="R163" i="1"/>
  <c r="J163" i="1"/>
  <c r="L163" i="1"/>
  <c r="M163" i="1"/>
  <c r="A163" i="1"/>
  <c r="P163" i="1"/>
  <c r="P70" i="1"/>
  <c r="R70" i="1"/>
  <c r="J70" i="1"/>
  <c r="A70" i="1"/>
  <c r="L70" i="1"/>
  <c r="Q70" i="1"/>
  <c r="M70" i="1"/>
  <c r="N70" i="1"/>
  <c r="O160" i="1"/>
  <c r="A160" i="1"/>
  <c r="Q160" i="1"/>
  <c r="B160" i="1"/>
  <c r="L160" i="1"/>
  <c r="N160" i="1"/>
  <c r="J160" i="1"/>
  <c r="R160" i="1"/>
  <c r="P152" i="1"/>
  <c r="M152" i="1"/>
  <c r="N152" i="1"/>
  <c r="J152" i="1"/>
  <c r="R152" i="1"/>
  <c r="K152" i="1"/>
  <c r="A152" i="1"/>
  <c r="O152" i="1"/>
  <c r="B152" i="1"/>
  <c r="Q152" i="1"/>
  <c r="A535" i="1"/>
  <c r="K535" i="1"/>
  <c r="P26" i="1"/>
  <c r="Q26" i="1"/>
  <c r="B50" i="1"/>
  <c r="O50" i="1"/>
  <c r="M1493" i="1"/>
  <c r="A1493" i="1"/>
  <c r="N1493" i="1"/>
  <c r="B1493" i="1"/>
  <c r="O1493" i="1"/>
  <c r="Q1493" i="1"/>
  <c r="P1493" i="1"/>
  <c r="J1493" i="1"/>
  <c r="R1493" i="1"/>
  <c r="K1493" i="1"/>
  <c r="P1480" i="1"/>
  <c r="Q1480" i="1"/>
  <c r="J1480" i="1"/>
  <c r="R1480" i="1"/>
  <c r="A1480" i="1"/>
  <c r="K1480" i="1"/>
  <c r="B1480" i="1"/>
  <c r="L1480" i="1"/>
  <c r="N1480" i="1"/>
  <c r="M1480" i="1"/>
  <c r="L1460" i="1"/>
  <c r="N1460" i="1"/>
  <c r="A1460" i="1"/>
  <c r="O1460" i="1"/>
  <c r="B1460" i="1"/>
  <c r="P1460" i="1"/>
  <c r="J1460" i="1"/>
  <c r="Q1460" i="1"/>
  <c r="R1460" i="1"/>
  <c r="K1460" i="1"/>
  <c r="K506" i="1"/>
  <c r="P506" i="1"/>
  <c r="Q506" i="1"/>
  <c r="J506" i="1"/>
  <c r="R506" i="1"/>
  <c r="L506" i="1"/>
  <c r="L277" i="1"/>
  <c r="O269" i="1"/>
  <c r="O1385" i="1"/>
  <c r="B1385" i="1"/>
  <c r="P1195" i="1"/>
  <c r="Q1299" i="1"/>
  <c r="J1299" i="1"/>
  <c r="R300" i="1"/>
  <c r="K300" i="1"/>
  <c r="K543" i="1"/>
  <c r="Q549" i="1"/>
  <c r="A549" i="1"/>
  <c r="O563" i="1"/>
  <c r="R569" i="1"/>
  <c r="B569" i="1"/>
  <c r="N575" i="1"/>
  <c r="J581" i="1"/>
  <c r="O595" i="1"/>
  <c r="Q1204" i="1"/>
  <c r="L1319" i="1"/>
  <c r="A1319" i="1"/>
  <c r="Q189" i="1"/>
  <c r="Q199" i="1"/>
  <c r="Q58" i="1"/>
  <c r="M50" i="1"/>
  <c r="M42" i="1"/>
  <c r="A42" i="1"/>
  <c r="J34" i="1"/>
  <c r="L26" i="1"/>
  <c r="R18" i="1"/>
  <c r="O535" i="1"/>
  <c r="J239" i="1"/>
  <c r="J1381" i="1"/>
  <c r="O1480" i="1"/>
  <c r="B506" i="1"/>
  <c r="R277" i="1"/>
  <c r="B277" i="1"/>
  <c r="M269" i="1"/>
  <c r="M1385" i="1"/>
  <c r="M1195" i="1"/>
  <c r="O1299" i="1"/>
  <c r="A1299" i="1"/>
  <c r="Q300" i="1"/>
  <c r="A300" i="1"/>
  <c r="R543" i="1"/>
  <c r="N549" i="1"/>
  <c r="M563" i="1"/>
  <c r="P569" i="1"/>
  <c r="L575" i="1"/>
  <c r="K575" i="1"/>
  <c r="O581" i="1"/>
  <c r="M595" i="1"/>
  <c r="N1204" i="1"/>
  <c r="R1319" i="1"/>
  <c r="O189" i="1"/>
  <c r="N199" i="1"/>
  <c r="A199" i="1"/>
  <c r="R58" i="1"/>
  <c r="L50" i="1"/>
  <c r="P42" i="1"/>
  <c r="M34" i="1"/>
  <c r="A34" i="1"/>
  <c r="B26" i="1"/>
  <c r="Q18" i="1"/>
  <c r="L535" i="1"/>
  <c r="P1360" i="1"/>
  <c r="L1493" i="1"/>
  <c r="N163" i="1"/>
  <c r="K213" i="1"/>
  <c r="Q277" i="1"/>
  <c r="A277" i="1"/>
  <c r="L269" i="1"/>
  <c r="L1385" i="1"/>
  <c r="L1195" i="1"/>
  <c r="N1299" i="1"/>
  <c r="P300" i="1"/>
  <c r="Q543" i="1"/>
  <c r="J543" i="1"/>
  <c r="M549" i="1"/>
  <c r="L563" i="1"/>
  <c r="O569" i="1"/>
  <c r="Q575" i="1"/>
  <c r="B575" i="1"/>
  <c r="N581" i="1"/>
  <c r="Q595" i="1"/>
  <c r="K595" i="1"/>
  <c r="P1204" i="1"/>
  <c r="J1319" i="1"/>
  <c r="M189" i="1"/>
  <c r="M199" i="1"/>
  <c r="B199" i="1"/>
  <c r="J58" i="1"/>
  <c r="K50" i="1"/>
  <c r="Q42" i="1"/>
  <c r="P34" i="1"/>
  <c r="N26" i="1"/>
  <c r="A26" i="1"/>
  <c r="P18" i="1"/>
  <c r="M535" i="1"/>
  <c r="B535" i="1"/>
  <c r="Q1360" i="1"/>
  <c r="J269" i="1"/>
  <c r="Q1195" i="1"/>
  <c r="N543" i="1"/>
  <c r="R563" i="1"/>
  <c r="Q581" i="1"/>
  <c r="R595" i="1"/>
  <c r="K1204" i="1"/>
  <c r="O1319" i="1"/>
  <c r="K199" i="1"/>
  <c r="P58" i="1"/>
  <c r="A58" i="1"/>
  <c r="J50" i="1"/>
  <c r="R42" i="1"/>
  <c r="L34" i="1"/>
  <c r="J26" i="1"/>
  <c r="M18" i="1"/>
  <c r="A18" i="1"/>
  <c r="J535" i="1"/>
  <c r="R207" i="1"/>
  <c r="J1329" i="1"/>
  <c r="M1312" i="1"/>
  <c r="L152" i="1"/>
  <c r="K160" i="1"/>
  <c r="O490" i="1"/>
  <c r="J490" i="1"/>
  <c r="R490" i="1"/>
  <c r="L490" i="1"/>
  <c r="N490" i="1"/>
  <c r="O482" i="1"/>
  <c r="A482" i="1"/>
  <c r="R535" i="1"/>
  <c r="N1423" i="1"/>
  <c r="A1329" i="1"/>
  <c r="M1460" i="1"/>
  <c r="O70" i="1"/>
  <c r="B482" i="1"/>
  <c r="Q233" i="1"/>
  <c r="K233" i="1"/>
  <c r="L233" i="1"/>
  <c r="M233" i="1"/>
  <c r="N233" i="1"/>
  <c r="J233" i="1"/>
  <c r="B233" i="1"/>
  <c r="P233" i="1"/>
  <c r="J1236" i="1"/>
  <c r="R1236" i="1"/>
  <c r="K1236" i="1"/>
  <c r="L1236" i="1"/>
  <c r="A1236" i="1"/>
  <c r="M1236" i="1"/>
  <c r="B1236" i="1"/>
  <c r="N1236" i="1"/>
  <c r="P1236" i="1"/>
  <c r="O1236" i="1"/>
  <c r="O1399" i="1"/>
  <c r="P1399" i="1"/>
  <c r="Q1399" i="1"/>
  <c r="B1399" i="1"/>
  <c r="J1399" i="1"/>
  <c r="A1399" i="1"/>
  <c r="R1399" i="1"/>
  <c r="L1399" i="1"/>
  <c r="K1399" i="1"/>
  <c r="M1399" i="1"/>
  <c r="P296" i="1"/>
  <c r="J296" i="1"/>
  <c r="R296" i="1"/>
  <c r="K296" i="1"/>
  <c r="L296" i="1"/>
  <c r="A296" i="1"/>
  <c r="M296" i="1"/>
  <c r="B296" i="1"/>
  <c r="N296" i="1"/>
  <c r="O296" i="1"/>
  <c r="A189" i="1"/>
  <c r="N189" i="1"/>
  <c r="A1470" i="1"/>
  <c r="N1470" i="1"/>
  <c r="P1470" i="1"/>
  <c r="O1470" i="1"/>
  <c r="K1470" i="1"/>
  <c r="Q1470" i="1"/>
  <c r="J1470" i="1"/>
  <c r="R1470" i="1"/>
  <c r="L1470" i="1"/>
  <c r="N522" i="1"/>
  <c r="B522" i="1"/>
  <c r="O522" i="1"/>
  <c r="Q522" i="1"/>
  <c r="R522" i="1"/>
  <c r="K522" i="1"/>
  <c r="L522" i="1"/>
  <c r="P522" i="1"/>
  <c r="L514" i="1"/>
  <c r="B514" i="1"/>
  <c r="P514" i="1"/>
  <c r="Q514" i="1"/>
  <c r="R514" i="1"/>
  <c r="K514" i="1"/>
  <c r="M514" i="1"/>
  <c r="N514" i="1"/>
  <c r="R498" i="1"/>
  <c r="P498" i="1"/>
  <c r="Q498" i="1"/>
  <c r="J498" i="1"/>
  <c r="M498" i="1"/>
  <c r="N498" i="1"/>
  <c r="A498" i="1"/>
  <c r="B498" i="1"/>
  <c r="O725" i="1"/>
  <c r="J725" i="1"/>
  <c r="R725" i="1"/>
  <c r="L725" i="1"/>
  <c r="K725" i="1"/>
  <c r="A725" i="1"/>
  <c r="M725" i="1"/>
  <c r="B719" i="1"/>
  <c r="J719" i="1"/>
  <c r="R719" i="1"/>
  <c r="A719" i="1"/>
  <c r="P719" i="1"/>
  <c r="J713" i="1"/>
  <c r="B713" i="1"/>
  <c r="L713" i="1"/>
  <c r="K713" i="1"/>
  <c r="Q707" i="1"/>
  <c r="K707" i="1"/>
  <c r="B707" i="1"/>
  <c r="M707" i="1"/>
  <c r="N707" i="1"/>
  <c r="P707" i="1"/>
  <c r="N693" i="1"/>
  <c r="L693" i="1"/>
  <c r="B693" i="1"/>
  <c r="K693" i="1"/>
  <c r="A693" i="1"/>
  <c r="M693" i="1"/>
  <c r="O693" i="1"/>
  <c r="J693" i="1"/>
  <c r="P687" i="1"/>
  <c r="Q687" i="1"/>
  <c r="Q681" i="1"/>
  <c r="O681" i="1"/>
  <c r="M675" i="1"/>
  <c r="J675" i="1"/>
  <c r="R675" i="1"/>
  <c r="B675" i="1"/>
  <c r="L675" i="1"/>
  <c r="A675" i="1"/>
  <c r="N675" i="1"/>
  <c r="P675" i="1"/>
  <c r="A661" i="1"/>
  <c r="L661" i="1"/>
  <c r="K661" i="1"/>
  <c r="R655" i="1"/>
  <c r="M655" i="1"/>
  <c r="R649" i="1"/>
  <c r="P649" i="1"/>
  <c r="L643" i="1"/>
  <c r="R643" i="1"/>
  <c r="K643" i="1"/>
  <c r="M643" i="1"/>
  <c r="B643" i="1"/>
  <c r="N643" i="1"/>
  <c r="A643" i="1"/>
  <c r="P643" i="1"/>
  <c r="Q643" i="1"/>
  <c r="O629" i="1"/>
  <c r="M629" i="1"/>
  <c r="A629" i="1"/>
  <c r="B629" i="1"/>
  <c r="N623" i="1"/>
  <c r="R623" i="1"/>
  <c r="K623" i="1"/>
  <c r="J617" i="1"/>
  <c r="O617" i="1"/>
  <c r="Q617" i="1"/>
  <c r="P617" i="1"/>
  <c r="B611" i="1"/>
  <c r="N611" i="1"/>
  <c r="A611" i="1"/>
  <c r="Q597" i="1"/>
  <c r="B597" i="1"/>
  <c r="O597" i="1"/>
  <c r="P597" i="1"/>
  <c r="M597" i="1"/>
  <c r="O1309" i="1"/>
  <c r="M1288" i="1"/>
  <c r="N492" i="1"/>
  <c r="B493" i="1"/>
  <c r="R484" i="1"/>
  <c r="O485" i="1"/>
  <c r="J500" i="1"/>
  <c r="K508" i="1"/>
  <c r="A508" i="1"/>
  <c r="M516" i="1"/>
  <c r="O524" i="1"/>
  <c r="R509" i="1"/>
  <c r="N1164" i="1"/>
  <c r="K1066" i="1"/>
  <c r="Q675" i="1"/>
  <c r="N725" i="1"/>
  <c r="J1309" i="1"/>
  <c r="R1287" i="1"/>
  <c r="B1288" i="1"/>
  <c r="N165" i="1"/>
  <c r="A492" i="1"/>
  <c r="R494" i="1"/>
  <c r="J484" i="1"/>
  <c r="N485" i="1"/>
  <c r="Q500" i="1"/>
  <c r="R508" i="1"/>
  <c r="L516" i="1"/>
  <c r="A516" i="1"/>
  <c r="M524" i="1"/>
  <c r="O1108" i="1"/>
  <c r="Q1156" i="1"/>
  <c r="O675" i="1"/>
  <c r="B725" i="1"/>
  <c r="K293" i="1"/>
  <c r="J297" i="1"/>
  <c r="K1316" i="1"/>
  <c r="J1400" i="1"/>
  <c r="J1287" i="1"/>
  <c r="A1288" i="1"/>
  <c r="R171" i="1"/>
  <c r="J312" i="1"/>
  <c r="O483" i="1"/>
  <c r="R493" i="1"/>
  <c r="Q484" i="1"/>
  <c r="M485" i="1"/>
  <c r="L523" i="1"/>
  <c r="P500" i="1"/>
  <c r="J508" i="1"/>
  <c r="R516" i="1"/>
  <c r="L524" i="1"/>
  <c r="B524" i="1"/>
  <c r="O517" i="1"/>
  <c r="B1052" i="1"/>
  <c r="L1108" i="1"/>
  <c r="P1156" i="1"/>
  <c r="R693" i="1"/>
  <c r="L611" i="1"/>
  <c r="B1371" i="1"/>
  <c r="L1371" i="1"/>
  <c r="M1371" i="1"/>
  <c r="P1363" i="1"/>
  <c r="K1363" i="1"/>
  <c r="M1363" i="1"/>
  <c r="N1363" i="1"/>
  <c r="P1435" i="1"/>
  <c r="Q1435" i="1"/>
  <c r="K1435" i="1"/>
  <c r="B1427" i="1"/>
  <c r="M1427" i="1"/>
  <c r="Q1287" i="1"/>
  <c r="Q493" i="1"/>
  <c r="L485" i="1"/>
  <c r="N517" i="1"/>
  <c r="R1188" i="1"/>
  <c r="A1188" i="1"/>
  <c r="A1092" i="1"/>
  <c r="M1092" i="1"/>
  <c r="O1076" i="1"/>
  <c r="L1076" i="1"/>
  <c r="Q693" i="1"/>
  <c r="L629" i="1"/>
  <c r="L707" i="1"/>
  <c r="L655" i="1"/>
  <c r="M228" i="1"/>
  <c r="L1446" i="1"/>
  <c r="J1455" i="1"/>
  <c r="J47" i="1"/>
  <c r="R1288" i="1"/>
  <c r="J168" i="1"/>
  <c r="N493" i="1"/>
  <c r="O525" i="1"/>
  <c r="O707" i="1"/>
  <c r="N681" i="1"/>
  <c r="B1317" i="1"/>
  <c r="B1391" i="1"/>
  <c r="J193" i="1"/>
  <c r="L156" i="1"/>
  <c r="P168" i="1"/>
  <c r="P492" i="1"/>
  <c r="M493" i="1"/>
  <c r="J485" i="1"/>
  <c r="K500" i="1"/>
  <c r="A500" i="1"/>
  <c r="M508" i="1"/>
  <c r="O516" i="1"/>
  <c r="J524" i="1"/>
  <c r="R501" i="1"/>
  <c r="J1068" i="1"/>
  <c r="N1124" i="1"/>
  <c r="O1188" i="1"/>
  <c r="N1076" i="1"/>
  <c r="A1100" i="1"/>
  <c r="J643" i="1"/>
  <c r="Q719" i="1"/>
  <c r="A713" i="1"/>
  <c r="P1427" i="1"/>
  <c r="B1043" i="1"/>
  <c r="P711" i="1"/>
  <c r="N731" i="1"/>
  <c r="B731" i="1"/>
  <c r="L603" i="1"/>
  <c r="P609" i="1"/>
  <c r="R615" i="1"/>
  <c r="Q615" i="1"/>
  <c r="M621" i="1"/>
  <c r="K635" i="1"/>
  <c r="J641" i="1"/>
  <c r="P647" i="1"/>
  <c r="B647" i="1"/>
  <c r="L653" i="1"/>
  <c r="M667" i="1"/>
  <c r="O667" i="1"/>
  <c r="J673" i="1"/>
  <c r="L679" i="1"/>
  <c r="A679" i="1"/>
  <c r="P685" i="1"/>
  <c r="N699" i="1"/>
  <c r="B699" i="1"/>
  <c r="Q705" i="1"/>
  <c r="K717" i="1"/>
  <c r="L728" i="1"/>
  <c r="P1197" i="1"/>
  <c r="B474" i="1"/>
  <c r="J1431" i="1"/>
  <c r="A1048" i="1"/>
  <c r="A1026" i="1"/>
  <c r="A965" i="1"/>
  <c r="P1157" i="1"/>
  <c r="A1077" i="1"/>
  <c r="L1053" i="1"/>
  <c r="L1173" i="1"/>
  <c r="N711" i="1"/>
  <c r="B711" i="1"/>
  <c r="K731" i="1"/>
  <c r="R603" i="1"/>
  <c r="Q603" i="1"/>
  <c r="M609" i="1"/>
  <c r="N615" i="1"/>
  <c r="A615" i="1"/>
  <c r="K621" i="1"/>
  <c r="R635" i="1"/>
  <c r="B635" i="1"/>
  <c r="L641" i="1"/>
  <c r="N647" i="1"/>
  <c r="J653" i="1"/>
  <c r="Q653" i="1"/>
  <c r="L667" i="1"/>
  <c r="A667" i="1"/>
  <c r="P673" i="1"/>
  <c r="R679" i="1"/>
  <c r="N685" i="1"/>
  <c r="B685" i="1"/>
  <c r="K699" i="1"/>
  <c r="M705" i="1"/>
  <c r="O705" i="1"/>
  <c r="J717" i="1"/>
  <c r="P663" i="1"/>
  <c r="O683" i="1"/>
  <c r="M701" i="1"/>
  <c r="B715" i="1"/>
  <c r="J728" i="1"/>
  <c r="P727" i="1"/>
  <c r="A1197" i="1"/>
  <c r="L1364" i="1"/>
  <c r="R1428" i="1"/>
  <c r="R1372" i="1"/>
  <c r="R478" i="1"/>
  <c r="N457" i="1"/>
  <c r="B1047" i="1"/>
  <c r="B1031" i="1"/>
  <c r="B1011" i="1"/>
  <c r="A949" i="1"/>
  <c r="M1157" i="1"/>
  <c r="L1125" i="1"/>
  <c r="R1053" i="1"/>
  <c r="N1173" i="1"/>
  <c r="K1141" i="1"/>
  <c r="L711" i="1"/>
  <c r="A711" i="1"/>
  <c r="R731" i="1"/>
  <c r="O603" i="1"/>
  <c r="B603" i="1"/>
  <c r="L609" i="1"/>
  <c r="J615" i="1"/>
  <c r="J621" i="1"/>
  <c r="Q621" i="1"/>
  <c r="N635" i="1"/>
  <c r="A635" i="1"/>
  <c r="K641" i="1"/>
  <c r="M647" i="1"/>
  <c r="M653" i="1"/>
  <c r="B653" i="1"/>
  <c r="K667" i="1"/>
  <c r="M673" i="1"/>
  <c r="O673" i="1"/>
  <c r="J679" i="1"/>
  <c r="L685" i="1"/>
  <c r="A685" i="1"/>
  <c r="R699" i="1"/>
  <c r="N705" i="1"/>
  <c r="A705" i="1"/>
  <c r="Q717" i="1"/>
  <c r="L683" i="1"/>
  <c r="L701" i="1"/>
  <c r="A715" i="1"/>
  <c r="B728" i="1"/>
  <c r="Q689" i="1"/>
  <c r="M727" i="1"/>
  <c r="L1369" i="1"/>
  <c r="K1364" i="1"/>
  <c r="Q1372" i="1"/>
  <c r="N474" i="1"/>
  <c r="L467" i="1"/>
  <c r="A1041" i="1"/>
  <c r="B1035" i="1"/>
  <c r="K711" i="1"/>
  <c r="J731" i="1"/>
  <c r="J603" i="1"/>
  <c r="A603" i="1"/>
  <c r="K609" i="1"/>
  <c r="P615" i="1"/>
  <c r="N621" i="1"/>
  <c r="B621" i="1"/>
  <c r="J635" i="1"/>
  <c r="R641" i="1"/>
  <c r="Q641" i="1"/>
  <c r="J647" i="1"/>
  <c r="R653" i="1"/>
  <c r="A653" i="1"/>
  <c r="R667" i="1"/>
  <c r="N673" i="1"/>
  <c r="B673" i="1"/>
  <c r="Q679" i="1"/>
  <c r="K685" i="1"/>
  <c r="J699" i="1"/>
  <c r="L705" i="1"/>
  <c r="B705" i="1"/>
  <c r="P717" i="1"/>
  <c r="R1101" i="1"/>
  <c r="J1141" i="1"/>
  <c r="R711" i="1"/>
  <c r="Q731" i="1"/>
  <c r="P603" i="1"/>
  <c r="O609" i="1"/>
  <c r="Q609" i="1"/>
  <c r="M615" i="1"/>
  <c r="R621" i="1"/>
  <c r="A621" i="1"/>
  <c r="P635" i="1"/>
  <c r="P641" i="1"/>
  <c r="B641" i="1"/>
  <c r="L647" i="1"/>
  <c r="P653" i="1"/>
  <c r="J667" i="1"/>
  <c r="L673" i="1"/>
  <c r="A673" i="1"/>
  <c r="P679" i="1"/>
  <c r="R685" i="1"/>
  <c r="Q699" i="1"/>
  <c r="K705" i="1"/>
  <c r="M717" i="1"/>
  <c r="O717" i="1"/>
  <c r="Q728" i="1"/>
  <c r="M1425" i="1"/>
  <c r="P1436" i="1"/>
  <c r="Q1364" i="1"/>
  <c r="N1428" i="1"/>
  <c r="N1372" i="1"/>
  <c r="R609" i="1"/>
  <c r="O641" i="1"/>
  <c r="M679" i="1"/>
  <c r="N717" i="1"/>
  <c r="L1425" i="1"/>
  <c r="Q156" i="1"/>
  <c r="B1238" i="1"/>
  <c r="N1238" i="1"/>
  <c r="P1238" i="1"/>
  <c r="B1242" i="1"/>
  <c r="L1242" i="1"/>
  <c r="N1242" i="1"/>
  <c r="N1358" i="1"/>
  <c r="Q1358" i="1"/>
  <c r="J1358" i="1"/>
  <c r="M1392" i="1"/>
  <c r="N1392" i="1"/>
  <c r="P1397" i="1"/>
  <c r="L1397" i="1"/>
  <c r="A1397" i="1"/>
  <c r="K1421" i="1"/>
  <c r="A1421" i="1"/>
  <c r="M1447" i="1"/>
  <c r="B1447" i="1"/>
  <c r="P1447" i="1"/>
  <c r="A154" i="1"/>
  <c r="P154" i="1"/>
  <c r="M1396" i="1"/>
  <c r="N1357" i="1"/>
  <c r="Q1239" i="1"/>
  <c r="K227" i="1"/>
  <c r="A227" i="1"/>
  <c r="Q1308" i="1"/>
  <c r="M75" i="1"/>
  <c r="M216" i="1"/>
  <c r="B578" i="1"/>
  <c r="A1191" i="1"/>
  <c r="A335" i="1"/>
  <c r="L1447" i="1"/>
  <c r="R1421" i="1"/>
  <c r="L1392" i="1"/>
  <c r="L1358" i="1"/>
  <c r="P1242" i="1"/>
  <c r="A1238" i="1"/>
  <c r="P228" i="1"/>
  <c r="N1446" i="1"/>
  <c r="R1455" i="1"/>
  <c r="K154" i="1"/>
  <c r="K193" i="1"/>
  <c r="N1285" i="1"/>
  <c r="L1285" i="1"/>
  <c r="M1285" i="1"/>
  <c r="B1285" i="1"/>
  <c r="K1285" i="1"/>
  <c r="B327" i="1"/>
  <c r="A319" i="1"/>
  <c r="B319" i="1"/>
  <c r="J1396" i="1"/>
  <c r="L1357" i="1"/>
  <c r="L1465" i="1"/>
  <c r="R216" i="1"/>
  <c r="K335" i="1"/>
  <c r="Q293" i="1"/>
  <c r="A228" i="1"/>
  <c r="R1446" i="1"/>
  <c r="P1316" i="1"/>
  <c r="O1455" i="1"/>
  <c r="P489" i="1"/>
  <c r="J489" i="1"/>
  <c r="O293" i="1"/>
  <c r="O1317" i="1"/>
  <c r="Q1446" i="1"/>
  <c r="M1316" i="1"/>
  <c r="L242" i="1"/>
  <c r="M15" i="1"/>
  <c r="R205" i="1"/>
  <c r="B205" i="1"/>
  <c r="L205" i="1"/>
  <c r="R20" i="1"/>
  <c r="B20" i="1"/>
  <c r="L20" i="1"/>
  <c r="A52" i="1"/>
  <c r="R52" i="1"/>
  <c r="N52" i="1"/>
  <c r="B1206" i="1"/>
  <c r="K1206" i="1"/>
  <c r="M587" i="1"/>
  <c r="R587" i="1"/>
  <c r="O555" i="1"/>
  <c r="A555" i="1"/>
  <c r="Q555" i="1"/>
  <c r="K302" i="1"/>
  <c r="P302" i="1"/>
  <c r="P527" i="1"/>
  <c r="A527" i="1"/>
  <c r="P511" i="1"/>
  <c r="J511" i="1"/>
  <c r="R511" i="1"/>
  <c r="K511" i="1"/>
  <c r="B1308" i="1"/>
  <c r="O1308" i="1"/>
  <c r="Q1316" i="1"/>
  <c r="J1316" i="1"/>
  <c r="N1316" i="1"/>
  <c r="N156" i="1"/>
  <c r="K156" i="1"/>
  <c r="M156" i="1"/>
  <c r="J156" i="1"/>
  <c r="P1455" i="1"/>
  <c r="K1455" i="1"/>
  <c r="K1309" i="1"/>
  <c r="B1309" i="1"/>
  <c r="N1317" i="1"/>
  <c r="L1317" i="1"/>
  <c r="M1317" i="1"/>
  <c r="A293" i="1"/>
  <c r="R293" i="1"/>
  <c r="M1391" i="1"/>
  <c r="O1391" i="1"/>
  <c r="Q1391" i="1"/>
  <c r="A1391" i="1"/>
  <c r="L1225" i="1"/>
  <c r="K1225" i="1"/>
  <c r="Q1225" i="1"/>
  <c r="B75" i="1"/>
  <c r="P75" i="1"/>
  <c r="R383" i="1"/>
  <c r="P383" i="1"/>
  <c r="Q335" i="1"/>
  <c r="P335" i="1"/>
  <c r="J335" i="1"/>
  <c r="L15" i="1"/>
  <c r="J15" i="1"/>
  <c r="N1191" i="1"/>
  <c r="O1191" i="1"/>
  <c r="P1191" i="1"/>
  <c r="A193" i="1"/>
  <c r="B193" i="1"/>
  <c r="K590" i="1"/>
  <c r="M590" i="1"/>
  <c r="M584" i="1"/>
  <c r="N584" i="1"/>
  <c r="A584" i="1"/>
  <c r="P578" i="1"/>
  <c r="J578" i="1"/>
  <c r="M1287" i="1"/>
  <c r="B1286" i="1"/>
  <c r="P1286" i="1"/>
  <c r="P165" i="1"/>
  <c r="B491" i="1"/>
  <c r="Q490" i="1"/>
  <c r="M490" i="1"/>
  <c r="A490" i="1"/>
  <c r="K482" i="1"/>
  <c r="J482" i="1"/>
  <c r="L482" i="1"/>
  <c r="M482" i="1"/>
  <c r="O510" i="1"/>
  <c r="L1098" i="1"/>
  <c r="L1186" i="1"/>
  <c r="B168" i="1"/>
  <c r="R168" i="1"/>
  <c r="B318" i="1"/>
  <c r="B518" i="1"/>
  <c r="O518" i="1"/>
  <c r="J518" i="1"/>
  <c r="O1186" i="1"/>
  <c r="A1186" i="1"/>
  <c r="B1186" i="1"/>
  <c r="Q1186" i="1"/>
  <c r="N1178" i="1"/>
  <c r="A1178" i="1"/>
  <c r="Q1178" i="1"/>
  <c r="K1178" i="1"/>
  <c r="L1178" i="1"/>
  <c r="R1170" i="1"/>
  <c r="K1170" i="1"/>
  <c r="L1170" i="1"/>
  <c r="A1170" i="1"/>
  <c r="K1162" i="1"/>
  <c r="L1162" i="1"/>
  <c r="P1162" i="1"/>
  <c r="P1154" i="1"/>
  <c r="O1154" i="1"/>
  <c r="Q1154" i="1"/>
  <c r="J1154" i="1"/>
  <c r="B1146" i="1"/>
  <c r="A1146" i="1"/>
  <c r="R1146" i="1"/>
  <c r="L1146" i="1"/>
  <c r="N1146" i="1"/>
  <c r="P1138" i="1"/>
  <c r="A1138" i="1"/>
  <c r="N1138" i="1"/>
  <c r="R1138" i="1"/>
  <c r="R1130" i="1"/>
  <c r="A1130" i="1"/>
  <c r="J1130" i="1"/>
  <c r="B1130" i="1"/>
  <c r="K1130" i="1"/>
  <c r="M1122" i="1"/>
  <c r="B1122" i="1"/>
  <c r="N1122" i="1"/>
  <c r="Q1122" i="1"/>
  <c r="R1122" i="1"/>
  <c r="Q1114" i="1"/>
  <c r="L1114" i="1"/>
  <c r="J1114" i="1"/>
  <c r="L1106" i="1"/>
  <c r="K1106" i="1"/>
  <c r="O1106" i="1"/>
  <c r="R1106" i="1"/>
  <c r="R1098" i="1"/>
  <c r="K1098" i="1"/>
  <c r="O1098" i="1"/>
  <c r="B1098" i="1"/>
  <c r="B1090" i="1"/>
  <c r="R1090" i="1"/>
  <c r="N1090" i="1"/>
  <c r="J1090" i="1"/>
  <c r="P1090" i="1"/>
  <c r="A1082" i="1"/>
  <c r="P1082" i="1"/>
  <c r="K1082" i="1"/>
  <c r="K1074" i="1"/>
  <c r="J1074" i="1"/>
  <c r="A1074" i="1"/>
  <c r="M1074" i="1"/>
  <c r="P1066" i="1"/>
  <c r="B1066" i="1"/>
  <c r="J1066" i="1"/>
  <c r="N1058" i="1"/>
  <c r="P1058" i="1"/>
  <c r="R1058" i="1"/>
  <c r="N168" i="1"/>
  <c r="P169" i="1"/>
  <c r="O169" i="1"/>
  <c r="B325" i="1"/>
  <c r="A325" i="1"/>
  <c r="A317" i="1"/>
  <c r="B487" i="1"/>
  <c r="O487" i="1"/>
  <c r="P487" i="1"/>
  <c r="N525" i="1"/>
  <c r="B525" i="1"/>
  <c r="K525" i="1"/>
  <c r="A525" i="1"/>
  <c r="M525" i="1"/>
  <c r="L525" i="1"/>
  <c r="B517" i="1"/>
  <c r="Q517" i="1"/>
  <c r="R517" i="1"/>
  <c r="A517" i="1"/>
  <c r="K517" i="1"/>
  <c r="O509" i="1"/>
  <c r="P509" i="1"/>
  <c r="Q509" i="1"/>
  <c r="J509" i="1"/>
  <c r="L501" i="1"/>
  <c r="N501" i="1"/>
  <c r="O501" i="1"/>
  <c r="P501" i="1"/>
  <c r="B1058" i="1"/>
  <c r="B1074" i="1"/>
  <c r="O1114" i="1"/>
  <c r="P1130" i="1"/>
  <c r="K1154" i="1"/>
  <c r="Q1170" i="1"/>
  <c r="A1122" i="1"/>
  <c r="N1066" i="1"/>
  <c r="O1284" i="1"/>
  <c r="M1286" i="1"/>
  <c r="N1287" i="1"/>
  <c r="O1283" i="1"/>
  <c r="N169" i="1"/>
  <c r="Q168" i="1"/>
  <c r="B170" i="1"/>
  <c r="M170" i="1"/>
  <c r="B490" i="1"/>
  <c r="J495" i="1"/>
  <c r="J501" i="1"/>
  <c r="M509" i="1"/>
  <c r="L517" i="1"/>
  <c r="A1058" i="1"/>
  <c r="O1090" i="1"/>
  <c r="M1114" i="1"/>
  <c r="O1130" i="1"/>
  <c r="R1154" i="1"/>
  <c r="P1170" i="1"/>
  <c r="M1138" i="1"/>
  <c r="P1106" i="1"/>
  <c r="B1184" i="1"/>
  <c r="J1184" i="1"/>
  <c r="A1176" i="1"/>
  <c r="L1176" i="1"/>
  <c r="O1176" i="1"/>
  <c r="N1168" i="1"/>
  <c r="B1168" i="1"/>
  <c r="R1152" i="1"/>
  <c r="L1152" i="1"/>
  <c r="M1152" i="1"/>
  <c r="Q1152" i="1"/>
  <c r="B1144" i="1"/>
  <c r="R1144" i="1"/>
  <c r="P1144" i="1"/>
  <c r="K1136" i="1"/>
  <c r="A1136" i="1"/>
  <c r="N1136" i="1"/>
  <c r="R1136" i="1"/>
  <c r="J1136" i="1"/>
  <c r="K1128" i="1"/>
  <c r="L1128" i="1"/>
  <c r="Q1128" i="1"/>
  <c r="N1120" i="1"/>
  <c r="A1120" i="1"/>
  <c r="K1120" i="1"/>
  <c r="Q1120" i="1"/>
  <c r="L1112" i="1"/>
  <c r="M1112" i="1"/>
  <c r="R1104" i="1"/>
  <c r="B1104" i="1"/>
  <c r="K1104" i="1"/>
  <c r="N1104" i="1"/>
  <c r="B1096" i="1"/>
  <c r="J1096" i="1"/>
  <c r="R1088" i="1"/>
  <c r="A1088" i="1"/>
  <c r="B1088" i="1"/>
  <c r="K1088" i="1"/>
  <c r="O1088" i="1"/>
  <c r="R1080" i="1"/>
  <c r="J1080" i="1"/>
  <c r="L1080" i="1"/>
  <c r="B1072" i="1"/>
  <c r="R1072" i="1"/>
  <c r="N1072" i="1"/>
  <c r="L1064" i="1"/>
  <c r="N1064" i="1"/>
  <c r="P1064" i="1"/>
  <c r="J1064" i="1"/>
  <c r="P1056" i="1"/>
  <c r="K1056" i="1"/>
  <c r="A1056" i="1"/>
  <c r="P297" i="1"/>
  <c r="R1306" i="1"/>
  <c r="B1306" i="1"/>
  <c r="P251" i="1"/>
  <c r="M576" i="1"/>
  <c r="O1320" i="1"/>
  <c r="J57" i="1"/>
  <c r="K33" i="1"/>
  <c r="P1355" i="1"/>
  <c r="P49" i="1"/>
  <c r="M298" i="1"/>
  <c r="L1286" i="1"/>
  <c r="P1289" i="1"/>
  <c r="K1289" i="1"/>
  <c r="K173" i="1"/>
  <c r="M169" i="1"/>
  <c r="R170" i="1"/>
  <c r="A168" i="1"/>
  <c r="R491" i="1"/>
  <c r="Q501" i="1"/>
  <c r="L509" i="1"/>
  <c r="R525" i="1"/>
  <c r="J1058" i="1"/>
  <c r="R1074" i="1"/>
  <c r="M1090" i="1"/>
  <c r="K1114" i="1"/>
  <c r="M1130" i="1"/>
  <c r="B1154" i="1"/>
  <c r="B1170" i="1"/>
  <c r="O1082" i="1"/>
  <c r="Q1138" i="1"/>
  <c r="A1106" i="1"/>
  <c r="O297" i="1"/>
  <c r="J1306" i="1"/>
  <c r="A1306" i="1"/>
  <c r="N251" i="1"/>
  <c r="J576" i="1"/>
  <c r="N1320" i="1"/>
  <c r="L57" i="1"/>
  <c r="A33" i="1"/>
  <c r="P360" i="1"/>
  <c r="N49" i="1"/>
  <c r="A298" i="1"/>
  <c r="R1281" i="1"/>
  <c r="K1286" i="1"/>
  <c r="O1289" i="1"/>
  <c r="Q1288" i="1"/>
  <c r="K1288" i="1"/>
  <c r="Q173" i="1"/>
  <c r="O170" i="1"/>
  <c r="B317" i="1"/>
  <c r="O491" i="1"/>
  <c r="N482" i="1"/>
  <c r="Q512" i="1"/>
  <c r="Q502" i="1"/>
  <c r="M501" i="1"/>
  <c r="A509" i="1"/>
  <c r="J525" i="1"/>
  <c r="Q1058" i="1"/>
  <c r="O1074" i="1"/>
  <c r="K1090" i="1"/>
  <c r="P1114" i="1"/>
  <c r="Q1130" i="1"/>
  <c r="A1154" i="1"/>
  <c r="Q1064" i="1"/>
  <c r="J1112" i="1"/>
  <c r="M1082" i="1"/>
  <c r="R1162" i="1"/>
  <c r="M1146" i="1"/>
  <c r="M168" i="1"/>
  <c r="K483" i="1"/>
  <c r="N483" i="1"/>
  <c r="R483" i="1"/>
  <c r="A501" i="1"/>
  <c r="B509" i="1"/>
  <c r="Q525" i="1"/>
  <c r="N529" i="1"/>
  <c r="A529" i="1"/>
  <c r="R505" i="1"/>
  <c r="B505" i="1"/>
  <c r="O1058" i="1"/>
  <c r="Q1074" i="1"/>
  <c r="L1090" i="1"/>
  <c r="N1114" i="1"/>
  <c r="N1130" i="1"/>
  <c r="O1170" i="1"/>
  <c r="J1082" i="1"/>
  <c r="J1162" i="1"/>
  <c r="N1186" i="1"/>
  <c r="Q456" i="1"/>
  <c r="P456" i="1"/>
  <c r="J456" i="1"/>
  <c r="R456" i="1"/>
  <c r="K456" i="1"/>
  <c r="M456" i="1"/>
  <c r="B456" i="1"/>
  <c r="N456" i="1"/>
  <c r="A456" i="1"/>
  <c r="L456" i="1"/>
  <c r="O456" i="1"/>
  <c r="M472" i="1"/>
  <c r="B472" i="1"/>
  <c r="N472" i="1"/>
  <c r="A472" i="1"/>
  <c r="O472" i="1"/>
  <c r="Q472" i="1"/>
  <c r="P472" i="1"/>
  <c r="R472" i="1"/>
  <c r="K472" i="1"/>
  <c r="L472" i="1"/>
  <c r="R464" i="1"/>
  <c r="K464" i="1"/>
  <c r="L464" i="1"/>
  <c r="M464" i="1"/>
  <c r="A464" i="1"/>
  <c r="O464" i="1"/>
  <c r="Q464" i="1"/>
  <c r="P464" i="1"/>
  <c r="B464" i="1"/>
  <c r="J464" i="1"/>
  <c r="N464" i="1"/>
  <c r="J1059" i="1"/>
  <c r="B1185" i="1"/>
  <c r="A1185" i="1"/>
  <c r="P1185" i="1"/>
  <c r="L1177" i="1"/>
  <c r="N1177" i="1"/>
  <c r="J1169" i="1"/>
  <c r="L1169" i="1"/>
  <c r="A1161" i="1"/>
  <c r="R1161" i="1"/>
  <c r="K1153" i="1"/>
  <c r="Q1153" i="1"/>
  <c r="Q1145" i="1"/>
  <c r="A1145" i="1"/>
  <c r="O1145" i="1"/>
  <c r="Q1137" i="1"/>
  <c r="K1137" i="1"/>
  <c r="R1129" i="1"/>
  <c r="M1129" i="1"/>
  <c r="B1121" i="1"/>
  <c r="J1121" i="1"/>
  <c r="M1113" i="1"/>
  <c r="O1113" i="1"/>
  <c r="Q1105" i="1"/>
  <c r="A1105" i="1"/>
  <c r="N1105" i="1"/>
  <c r="A1097" i="1"/>
  <c r="L1097" i="1"/>
  <c r="R1089" i="1"/>
  <c r="M1089" i="1"/>
  <c r="O1081" i="1"/>
  <c r="J1081" i="1"/>
  <c r="J1073" i="1"/>
  <c r="M1073" i="1"/>
  <c r="Q1065" i="1"/>
  <c r="A1065" i="1"/>
  <c r="R1065" i="1"/>
  <c r="B1057" i="1"/>
  <c r="K1057" i="1"/>
  <c r="Q312" i="1"/>
  <c r="K492" i="1"/>
  <c r="J493" i="1"/>
  <c r="K485" i="1"/>
  <c r="B485" i="1"/>
  <c r="A499" i="1"/>
  <c r="N515" i="1"/>
  <c r="M1135" i="1"/>
  <c r="J1159" i="1"/>
  <c r="A1159" i="1"/>
  <c r="M1175" i="1"/>
  <c r="L1055" i="1"/>
  <c r="B1055" i="1"/>
  <c r="O1063" i="1"/>
  <c r="M1071" i="1"/>
  <c r="O1087" i="1"/>
  <c r="P1095" i="1"/>
  <c r="J1111" i="1"/>
  <c r="B1111" i="1"/>
  <c r="Q1127" i="1"/>
  <c r="M1151" i="1"/>
  <c r="N1183" i="1"/>
  <c r="N1057" i="1"/>
  <c r="J1065" i="1"/>
  <c r="Q1073" i="1"/>
  <c r="M1081" i="1"/>
  <c r="K1089" i="1"/>
  <c r="M1097" i="1"/>
  <c r="K1105" i="1"/>
  <c r="N1113" i="1"/>
  <c r="L1121" i="1"/>
  <c r="Q1129" i="1"/>
  <c r="M1137" i="1"/>
  <c r="A1137" i="1"/>
  <c r="P1153" i="1"/>
  <c r="A1153" i="1"/>
  <c r="B1161" i="1"/>
  <c r="B1169" i="1"/>
  <c r="Q1177" i="1"/>
  <c r="J1185" i="1"/>
  <c r="J1107" i="1"/>
  <c r="J472" i="1"/>
  <c r="L1087" i="1"/>
  <c r="N1095" i="1"/>
  <c r="R1111" i="1"/>
  <c r="M1127" i="1"/>
  <c r="A1127" i="1"/>
  <c r="K1151" i="1"/>
  <c r="M1183" i="1"/>
  <c r="O1057" i="1"/>
  <c r="O1065" i="1"/>
  <c r="P1073" i="1"/>
  <c r="R1081" i="1"/>
  <c r="J1089" i="1"/>
  <c r="R1097" i="1"/>
  <c r="M1105" i="1"/>
  <c r="L1113" i="1"/>
  <c r="K1121" i="1"/>
  <c r="P1129" i="1"/>
  <c r="L1137" i="1"/>
  <c r="N1145" i="1"/>
  <c r="O1153" i="1"/>
  <c r="P1161" i="1"/>
  <c r="P1169" i="1"/>
  <c r="A1169" i="1"/>
  <c r="B1177" i="1"/>
  <c r="Q1185" i="1"/>
  <c r="J1173" i="1"/>
  <c r="O1173" i="1"/>
  <c r="J1157" i="1"/>
  <c r="R1157" i="1"/>
  <c r="N1141" i="1"/>
  <c r="O1141" i="1"/>
  <c r="B1133" i="1"/>
  <c r="P1133" i="1"/>
  <c r="K1125" i="1"/>
  <c r="A1125" i="1"/>
  <c r="N1101" i="1"/>
  <c r="P1101" i="1"/>
  <c r="A1093" i="1"/>
  <c r="P1093" i="1"/>
  <c r="R1077" i="1"/>
  <c r="N1077" i="1"/>
  <c r="P493" i="1"/>
  <c r="Q485" i="1"/>
  <c r="J523" i="1"/>
  <c r="R1175" i="1"/>
  <c r="B1175" i="1"/>
  <c r="R1071" i="1"/>
  <c r="A1071" i="1"/>
  <c r="K1087" i="1"/>
  <c r="P1111" i="1"/>
  <c r="R1151" i="1"/>
  <c r="B1151" i="1"/>
  <c r="L1183" i="1"/>
  <c r="M1057" i="1"/>
  <c r="M1065" i="1"/>
  <c r="N1073" i="1"/>
  <c r="Q1081" i="1"/>
  <c r="Q1089" i="1"/>
  <c r="J1097" i="1"/>
  <c r="R1105" i="1"/>
  <c r="R1113" i="1"/>
  <c r="M1121" i="1"/>
  <c r="N1129" i="1"/>
  <c r="P1137" i="1"/>
  <c r="M1145" i="1"/>
  <c r="N1153" i="1"/>
  <c r="O1161" i="1"/>
  <c r="O1169" i="1"/>
  <c r="P1177" i="1"/>
  <c r="A1177" i="1"/>
  <c r="K1131" i="1"/>
  <c r="R1173" i="1"/>
  <c r="Q1093" i="1"/>
  <c r="Q1164" i="1"/>
  <c r="L1164" i="1"/>
  <c r="B726" i="1"/>
  <c r="N726" i="1"/>
  <c r="R726" i="1"/>
  <c r="N720" i="1"/>
  <c r="P720" i="1"/>
  <c r="L720" i="1"/>
  <c r="Q714" i="1"/>
  <c r="L714" i="1"/>
  <c r="P714" i="1"/>
  <c r="K708" i="1"/>
  <c r="A708" i="1"/>
  <c r="N708" i="1"/>
  <c r="P708" i="1"/>
  <c r="J708" i="1"/>
  <c r="N694" i="1"/>
  <c r="L694" i="1"/>
  <c r="O694" i="1"/>
  <c r="K694" i="1"/>
  <c r="K688" i="1"/>
  <c r="M688" i="1"/>
  <c r="A688" i="1"/>
  <c r="L688" i="1"/>
  <c r="P688" i="1"/>
  <c r="J688" i="1"/>
  <c r="N682" i="1"/>
  <c r="P682" i="1"/>
  <c r="Q682" i="1"/>
  <c r="J682" i="1"/>
  <c r="A676" i="1"/>
  <c r="L676" i="1"/>
  <c r="N676" i="1"/>
  <c r="K676" i="1"/>
  <c r="J676" i="1"/>
  <c r="Q662" i="1"/>
  <c r="B662" i="1"/>
  <c r="L662" i="1"/>
  <c r="N662" i="1"/>
  <c r="O662" i="1"/>
  <c r="R662" i="1"/>
  <c r="R656" i="1"/>
  <c r="P656" i="1"/>
  <c r="M656" i="1"/>
  <c r="K656" i="1"/>
  <c r="A650" i="1"/>
  <c r="B650" i="1"/>
  <c r="Q650" i="1"/>
  <c r="L650" i="1"/>
  <c r="O650" i="1"/>
  <c r="P644" i="1"/>
  <c r="B644" i="1"/>
  <c r="Q644" i="1"/>
  <c r="R644" i="1"/>
  <c r="L644" i="1"/>
  <c r="L630" i="1"/>
  <c r="A630" i="1"/>
  <c r="B630" i="1"/>
  <c r="P630" i="1"/>
  <c r="J630" i="1"/>
  <c r="R630" i="1"/>
  <c r="K630" i="1"/>
  <c r="P624" i="1"/>
  <c r="J624" i="1"/>
  <c r="R624" i="1"/>
  <c r="K624" i="1"/>
  <c r="O624" i="1"/>
  <c r="P618" i="1"/>
  <c r="K618" i="1"/>
  <c r="L618" i="1"/>
  <c r="A618" i="1"/>
  <c r="J618" i="1"/>
  <c r="K612" i="1"/>
  <c r="A612" i="1"/>
  <c r="N612" i="1"/>
  <c r="J612" i="1"/>
  <c r="M612" i="1"/>
  <c r="O612" i="1"/>
  <c r="L598" i="1"/>
  <c r="O598" i="1"/>
  <c r="B598" i="1"/>
  <c r="N598" i="1"/>
  <c r="Q598" i="1"/>
  <c r="L1083" i="1"/>
  <c r="J1083" i="1"/>
  <c r="A687" i="1"/>
  <c r="L687" i="1"/>
  <c r="B661" i="1"/>
  <c r="R661" i="1"/>
  <c r="O649" i="1"/>
  <c r="M649" i="1"/>
  <c r="N597" i="1"/>
  <c r="A597" i="1"/>
  <c r="K611" i="1"/>
  <c r="M617" i="1"/>
  <c r="B617" i="1"/>
  <c r="J623" i="1"/>
  <c r="N629" i="1"/>
  <c r="J649" i="1"/>
  <c r="K655" i="1"/>
  <c r="J661" i="1"/>
  <c r="M681" i="1"/>
  <c r="O687" i="1"/>
  <c r="R713" i="1"/>
  <c r="L597" i="1"/>
  <c r="R611" i="1"/>
  <c r="L617" i="1"/>
  <c r="A617" i="1"/>
  <c r="Q623" i="1"/>
  <c r="K629" i="1"/>
  <c r="Q649" i="1"/>
  <c r="J655" i="1"/>
  <c r="Q661" i="1"/>
  <c r="K681" i="1"/>
  <c r="A681" i="1"/>
  <c r="N687" i="1"/>
  <c r="Q713" i="1"/>
  <c r="L1197" i="1"/>
  <c r="K1197" i="1"/>
  <c r="P469" i="1"/>
  <c r="M469" i="1"/>
  <c r="M461" i="1"/>
  <c r="A461" i="1"/>
  <c r="K675" i="1"/>
  <c r="P693" i="1"/>
  <c r="R707" i="1"/>
  <c r="A707" i="1"/>
  <c r="N719" i="1"/>
  <c r="Q725" i="1"/>
  <c r="K597" i="1"/>
  <c r="J611" i="1"/>
  <c r="N617" i="1"/>
  <c r="M623" i="1"/>
  <c r="O623" i="1"/>
  <c r="R629" i="1"/>
  <c r="A649" i="1"/>
  <c r="Q655" i="1"/>
  <c r="P661" i="1"/>
  <c r="L681" i="1"/>
  <c r="B681" i="1"/>
  <c r="M687" i="1"/>
  <c r="P713" i="1"/>
  <c r="O1197" i="1"/>
  <c r="J461" i="1"/>
  <c r="J707" i="1"/>
  <c r="K719" i="1"/>
  <c r="M719" i="1"/>
  <c r="P725" i="1"/>
  <c r="R597" i="1"/>
  <c r="Q611" i="1"/>
  <c r="K617" i="1"/>
  <c r="P623" i="1"/>
  <c r="B623" i="1"/>
  <c r="J629" i="1"/>
  <c r="N649" i="1"/>
  <c r="B649" i="1"/>
  <c r="O655" i="1"/>
  <c r="O661" i="1"/>
  <c r="R681" i="1"/>
  <c r="K687" i="1"/>
  <c r="B687" i="1"/>
  <c r="O713" i="1"/>
  <c r="M1197" i="1"/>
  <c r="L719" i="1"/>
  <c r="J597" i="1"/>
  <c r="P611" i="1"/>
  <c r="O611" i="1"/>
  <c r="R617" i="1"/>
  <c r="L623" i="1"/>
  <c r="A623" i="1"/>
  <c r="Q629" i="1"/>
  <c r="L649" i="1"/>
  <c r="P655" i="1"/>
  <c r="A655" i="1"/>
  <c r="N661" i="1"/>
  <c r="J681" i="1"/>
  <c r="R687" i="1"/>
  <c r="N713" i="1"/>
  <c r="R728" i="1"/>
  <c r="O728" i="1"/>
  <c r="M716" i="1"/>
  <c r="B716" i="1"/>
  <c r="N1197" i="1"/>
  <c r="M611" i="1"/>
  <c r="P629" i="1"/>
  <c r="K649" i="1"/>
  <c r="N655" i="1"/>
  <c r="B655" i="1"/>
  <c r="M661" i="1"/>
  <c r="P681" i="1"/>
  <c r="J687" i="1"/>
  <c r="M713" i="1"/>
  <c r="R1197" i="1"/>
  <c r="P1371" i="1"/>
  <c r="Q1371" i="1"/>
  <c r="R1371" i="1"/>
  <c r="L1435" i="1"/>
  <c r="B1435" i="1"/>
  <c r="M1435" i="1"/>
  <c r="A1427" i="1"/>
  <c r="Q1427" i="1"/>
  <c r="K1427" i="1"/>
  <c r="O474" i="1"/>
  <c r="M475" i="1"/>
  <c r="A1016" i="1"/>
  <c r="B987" i="1"/>
  <c r="B955" i="1"/>
  <c r="J475" i="1"/>
  <c r="A1049" i="1"/>
  <c r="A1025" i="1"/>
  <c r="B1019" i="1"/>
  <c r="A973" i="1"/>
  <c r="A941" i="1"/>
  <c r="B1051" i="1"/>
  <c r="A1033" i="1"/>
  <c r="B1027" i="1"/>
  <c r="B1023" i="1"/>
  <c r="A1009" i="1"/>
  <c r="B1003" i="1"/>
  <c r="B971" i="1"/>
  <c r="K459" i="1"/>
  <c r="L1426" i="1"/>
  <c r="B1436" i="1"/>
  <c r="B1364" i="1"/>
  <c r="B1372" i="1"/>
  <c r="Q458" i="1"/>
  <c r="J466" i="1"/>
  <c r="R474" i="1"/>
  <c r="J459" i="1"/>
  <c r="A1017" i="1"/>
  <c r="B995" i="1"/>
  <c r="B963" i="1"/>
  <c r="O1223" i="1"/>
  <c r="O1226" i="1"/>
  <c r="O1227" i="1"/>
  <c r="O1224" i="1"/>
  <c r="O1228" i="1"/>
  <c r="O410" i="1"/>
  <c r="O409" i="1"/>
  <c r="F56" i="8"/>
  <c r="F51" i="8"/>
  <c r="F59" i="8"/>
  <c r="F54" i="8"/>
  <c r="F86" i="8"/>
  <c r="F135" i="8"/>
  <c r="F22" i="8"/>
  <c r="F173" i="8"/>
  <c r="F84" i="8"/>
  <c r="F140" i="8"/>
  <c r="F143" i="8"/>
  <c r="F81" i="8"/>
  <c r="F25" i="8"/>
  <c r="F57" i="8"/>
  <c r="F83" i="8"/>
  <c r="F55" i="8"/>
  <c r="F85" i="8"/>
  <c r="F63" i="8"/>
  <c r="F53" i="8"/>
  <c r="L573" i="1"/>
  <c r="Q593" i="1"/>
  <c r="R1206" i="1"/>
  <c r="J1447" i="1"/>
  <c r="M1421" i="1"/>
  <c r="Q1397" i="1"/>
  <c r="P1392" i="1"/>
  <c r="A1392" i="1"/>
  <c r="K1358" i="1"/>
  <c r="M1242" i="1"/>
  <c r="R1238" i="1"/>
  <c r="N542" i="1"/>
  <c r="J574" i="1"/>
  <c r="J539" i="1"/>
  <c r="A1205" i="1"/>
  <c r="B43" i="1"/>
  <c r="R536" i="1"/>
  <c r="L1455" i="1"/>
  <c r="O154" i="1"/>
  <c r="K49" i="1"/>
  <c r="P298" i="1"/>
  <c r="R1235" i="1"/>
  <c r="O233" i="1"/>
  <c r="R233" i="1"/>
  <c r="J290" i="1"/>
  <c r="O290" i="1"/>
  <c r="A239" i="1"/>
  <c r="Q239" i="1"/>
  <c r="B163" i="1"/>
  <c r="O163" i="1"/>
  <c r="B70" i="1"/>
  <c r="K70" i="1"/>
  <c r="P160" i="1"/>
  <c r="M160" i="1"/>
  <c r="O231" i="1"/>
  <c r="M27" i="1"/>
  <c r="J27" i="1"/>
  <c r="B51" i="1"/>
  <c r="L51" i="1"/>
  <c r="K59" i="1"/>
  <c r="J59" i="1"/>
  <c r="O201" i="1"/>
  <c r="B201" i="1"/>
  <c r="L201" i="1"/>
  <c r="N539" i="1"/>
  <c r="O539" i="1"/>
  <c r="N588" i="1"/>
  <c r="P588" i="1"/>
  <c r="O556" i="1"/>
  <c r="B556" i="1"/>
  <c r="L556" i="1"/>
  <c r="R1300" i="1"/>
  <c r="K1300" i="1"/>
  <c r="M270" i="1"/>
  <c r="A270" i="1"/>
  <c r="Q270" i="1"/>
  <c r="A1466" i="1"/>
  <c r="J1466" i="1"/>
  <c r="L36" i="1"/>
  <c r="Q36" i="1"/>
  <c r="J60" i="1"/>
  <c r="P60" i="1"/>
  <c r="N1248" i="1"/>
  <c r="B1248" i="1"/>
  <c r="L540" i="1"/>
  <c r="A540" i="1"/>
  <c r="Q587" i="1"/>
  <c r="K587" i="1"/>
  <c r="O567" i="1"/>
  <c r="L567" i="1"/>
  <c r="B1198" i="1"/>
  <c r="M1198" i="1"/>
  <c r="A271" i="1"/>
  <c r="K271" i="1"/>
  <c r="K1241" i="1"/>
  <c r="R1241" i="1"/>
  <c r="M1233" i="1"/>
  <c r="L1233" i="1"/>
  <c r="R1233" i="1"/>
  <c r="M1384" i="1"/>
  <c r="B1384" i="1"/>
  <c r="P1384" i="1"/>
  <c r="O1444" i="1"/>
  <c r="A1444" i="1"/>
  <c r="J1444" i="1"/>
  <c r="P218" i="1"/>
  <c r="L218" i="1"/>
  <c r="N218" i="1"/>
  <c r="R360" i="1"/>
  <c r="Q360" i="1"/>
  <c r="A360" i="1"/>
  <c r="L299" i="1"/>
  <c r="K299" i="1"/>
  <c r="J299" i="1"/>
  <c r="P1418" i="1"/>
  <c r="R1326" i="1"/>
  <c r="Q1241" i="1"/>
  <c r="O205" i="1"/>
  <c r="L210" i="1"/>
  <c r="N1382" i="1"/>
  <c r="K1456" i="1"/>
  <c r="K1466" i="1"/>
  <c r="B1466" i="1"/>
  <c r="J1476" i="1"/>
  <c r="Q1486" i="1"/>
  <c r="K262" i="1"/>
  <c r="B1301" i="1"/>
  <c r="O541" i="1"/>
  <c r="Q561" i="1"/>
  <c r="K196" i="1"/>
  <c r="P52" i="1"/>
  <c r="P20" i="1"/>
  <c r="R159" i="1"/>
  <c r="B159" i="1"/>
  <c r="Q1421" i="1"/>
  <c r="B1421" i="1"/>
  <c r="R1397" i="1"/>
  <c r="P1358" i="1"/>
  <c r="Q1242" i="1"/>
  <c r="B270" i="1"/>
  <c r="B1300" i="1"/>
  <c r="P542" i="1"/>
  <c r="P556" i="1"/>
  <c r="N574" i="1"/>
  <c r="O588" i="1"/>
  <c r="K539" i="1"/>
  <c r="Q1205" i="1"/>
  <c r="Q201" i="1"/>
  <c r="O59" i="1"/>
  <c r="L43" i="1"/>
  <c r="N27" i="1"/>
  <c r="O536" i="1"/>
  <c r="L297" i="1"/>
  <c r="J1391" i="1"/>
  <c r="R154" i="1"/>
  <c r="O1355" i="1"/>
  <c r="N15" i="1"/>
  <c r="O299" i="1"/>
  <c r="L1400" i="1"/>
  <c r="R590" i="1"/>
  <c r="O218" i="1"/>
  <c r="P201" i="1"/>
  <c r="P59" i="1"/>
  <c r="P43" i="1"/>
  <c r="P27" i="1"/>
  <c r="M536" i="1"/>
  <c r="N1355" i="1"/>
  <c r="B299" i="1"/>
  <c r="K1400" i="1"/>
  <c r="N1235" i="1"/>
  <c r="L1309" i="1"/>
  <c r="P1309" i="1"/>
  <c r="R1317" i="1"/>
  <c r="J1317" i="1"/>
  <c r="N228" i="1"/>
  <c r="Q228" i="1"/>
  <c r="N293" i="1"/>
  <c r="M293" i="1"/>
  <c r="A1239" i="1"/>
  <c r="R1239" i="1"/>
  <c r="K1396" i="1"/>
  <c r="L1396" i="1"/>
  <c r="M1446" i="1"/>
  <c r="A1446" i="1"/>
  <c r="B216" i="1"/>
  <c r="L216" i="1"/>
  <c r="Q242" i="1"/>
  <c r="J242" i="1"/>
  <c r="A75" i="1"/>
  <c r="O75" i="1"/>
  <c r="B31" i="1"/>
  <c r="K31" i="1"/>
  <c r="L31" i="1"/>
  <c r="L47" i="1"/>
  <c r="A47" i="1"/>
  <c r="Q47" i="1"/>
  <c r="P193" i="1"/>
  <c r="L193" i="1"/>
  <c r="L584" i="1"/>
  <c r="K584" i="1"/>
  <c r="A578" i="1"/>
  <c r="O578" i="1"/>
  <c r="O1233" i="1"/>
  <c r="A1400" i="1"/>
  <c r="M1235" i="1"/>
  <c r="O1238" i="1"/>
  <c r="Q1238" i="1"/>
  <c r="A1242" i="1"/>
  <c r="R1242" i="1"/>
  <c r="J1392" i="1"/>
  <c r="Q1392" i="1"/>
  <c r="A1447" i="1"/>
  <c r="N1447" i="1"/>
  <c r="B154" i="1"/>
  <c r="M154" i="1"/>
  <c r="B1465" i="1"/>
  <c r="K1465" i="1"/>
  <c r="Q1455" i="1"/>
  <c r="A1455" i="1"/>
  <c r="M1455" i="1"/>
  <c r="R588" i="1"/>
  <c r="A588" i="1"/>
  <c r="B539" i="1"/>
  <c r="K1205" i="1"/>
  <c r="M201" i="1"/>
  <c r="Q59" i="1"/>
  <c r="J43" i="1"/>
  <c r="K27" i="1"/>
  <c r="J536" i="1"/>
  <c r="N1455" i="1"/>
  <c r="P1444" i="1"/>
  <c r="N1233" i="1"/>
  <c r="O360" i="1"/>
  <c r="K1384" i="1"/>
  <c r="K298" i="1"/>
  <c r="L1235" i="1"/>
  <c r="N297" i="1"/>
  <c r="M297" i="1"/>
  <c r="L33" i="1"/>
  <c r="M33" i="1"/>
  <c r="Q49" i="1"/>
  <c r="L49" i="1"/>
  <c r="A57" i="1"/>
  <c r="O57" i="1"/>
  <c r="K57" i="1"/>
  <c r="B190" i="1"/>
  <c r="N190" i="1"/>
  <c r="P1320" i="1"/>
  <c r="A1320" i="1"/>
  <c r="K1320" i="1"/>
  <c r="J544" i="1"/>
  <c r="Q582" i="1"/>
  <c r="O251" i="1"/>
  <c r="A251" i="1"/>
  <c r="R576" i="1"/>
  <c r="Q1282" i="1"/>
  <c r="P172" i="1"/>
  <c r="L166" i="1"/>
  <c r="P166" i="1"/>
  <c r="J1290" i="1"/>
  <c r="P164" i="1"/>
  <c r="A323" i="1"/>
  <c r="B323" i="1"/>
  <c r="B315" i="1"/>
  <c r="P1281" i="1"/>
  <c r="K1281" i="1"/>
  <c r="L1281" i="1"/>
  <c r="M1281" i="1"/>
  <c r="N1281" i="1"/>
  <c r="N1284" i="1"/>
  <c r="B1284" i="1"/>
  <c r="Q1284" i="1"/>
  <c r="J1284" i="1"/>
  <c r="L1284" i="1"/>
  <c r="Q1290" i="1"/>
  <c r="A1290" i="1"/>
  <c r="B1290" i="1"/>
  <c r="M1290" i="1"/>
  <c r="N1290" i="1"/>
  <c r="O1290" i="1"/>
  <c r="L1282" i="1"/>
  <c r="M1282" i="1"/>
  <c r="N1282" i="1"/>
  <c r="O1282" i="1"/>
  <c r="P1282" i="1"/>
  <c r="Q164" i="1"/>
  <c r="M164" i="1"/>
  <c r="J164" i="1"/>
  <c r="R164" i="1"/>
  <c r="K164" i="1"/>
  <c r="O164" i="1"/>
  <c r="J172" i="1"/>
  <c r="L172" i="1"/>
  <c r="M172" i="1"/>
  <c r="N172" i="1"/>
  <c r="O172" i="1"/>
  <c r="J1285" i="1"/>
  <c r="A1286" i="1"/>
  <c r="P1287" i="1"/>
  <c r="J1288" i="1"/>
  <c r="J173" i="1"/>
  <c r="Q171" i="1"/>
  <c r="J169" i="1"/>
  <c r="J165" i="1"/>
  <c r="L170" i="1"/>
  <c r="O168" i="1"/>
  <c r="A312" i="1"/>
  <c r="A326" i="1"/>
  <c r="A314" i="1"/>
  <c r="M483" i="1"/>
  <c r="M491" i="1"/>
  <c r="A491" i="1"/>
  <c r="N494" i="1"/>
  <c r="N487" i="1"/>
  <c r="B495" i="1"/>
  <c r="L499" i="1"/>
  <c r="M507" i="1"/>
  <c r="A507" i="1"/>
  <c r="O523" i="1"/>
  <c r="A523" i="1"/>
  <c r="P503" i="1"/>
  <c r="L519" i="1"/>
  <c r="O504" i="1"/>
  <c r="Q1176" i="1"/>
  <c r="R1291" i="1"/>
  <c r="O1287" i="1"/>
  <c r="O173" i="1"/>
  <c r="Q169" i="1"/>
  <c r="B165" i="1"/>
  <c r="A316" i="1"/>
  <c r="M494" i="1"/>
  <c r="M487" i="1"/>
  <c r="R488" i="1"/>
  <c r="M492" i="1"/>
  <c r="L492" i="1"/>
  <c r="B484" i="1"/>
  <c r="K484" i="1"/>
  <c r="P512" i="1"/>
  <c r="O503" i="1"/>
  <c r="N173" i="1"/>
  <c r="A165" i="1"/>
  <c r="B316" i="1"/>
  <c r="L481" i="1"/>
  <c r="P491" i="1"/>
  <c r="K491" i="1"/>
  <c r="B483" i="1"/>
  <c r="J483" i="1"/>
  <c r="O512" i="1"/>
  <c r="Q527" i="1"/>
  <c r="N520" i="1"/>
  <c r="Q523" i="1"/>
  <c r="N523" i="1"/>
  <c r="B515" i="1"/>
  <c r="A515" i="1"/>
  <c r="M515" i="1"/>
  <c r="J507" i="1"/>
  <c r="K507" i="1"/>
  <c r="O499" i="1"/>
  <c r="J499" i="1"/>
  <c r="L1287" i="1"/>
  <c r="B1287" i="1"/>
  <c r="N1288" i="1"/>
  <c r="M173" i="1"/>
  <c r="K171" i="1"/>
  <c r="B169" i="1"/>
  <c r="L168" i="1"/>
  <c r="A324" i="1"/>
  <c r="Q483" i="1"/>
  <c r="J491" i="1"/>
  <c r="J492" i="1"/>
  <c r="J486" i="1"/>
  <c r="M484" i="1"/>
  <c r="Q495" i="1"/>
  <c r="P490" i="1"/>
  <c r="K490" i="1"/>
  <c r="P482" i="1"/>
  <c r="R482" i="1"/>
  <c r="Q499" i="1"/>
  <c r="Q507" i="1"/>
  <c r="J515" i="1"/>
  <c r="K523" i="1"/>
  <c r="R512" i="1"/>
  <c r="P496" i="1"/>
  <c r="Q511" i="1"/>
  <c r="K527" i="1"/>
  <c r="A522" i="1"/>
  <c r="J522" i="1"/>
  <c r="J514" i="1"/>
  <c r="O514" i="1"/>
  <c r="O506" i="1"/>
  <c r="A506" i="1"/>
  <c r="M506" i="1"/>
  <c r="K498" i="1"/>
  <c r="L498" i="1"/>
  <c r="K1287" i="1"/>
  <c r="B324" i="1"/>
  <c r="P483" i="1"/>
  <c r="Q491" i="1"/>
  <c r="R486" i="1"/>
  <c r="P495" i="1"/>
  <c r="P499" i="1"/>
  <c r="P507" i="1"/>
  <c r="Q515" i="1"/>
  <c r="R523" i="1"/>
  <c r="P486" i="1"/>
  <c r="O481" i="1"/>
  <c r="N481" i="1"/>
  <c r="B528" i="1"/>
  <c r="O528" i="1"/>
  <c r="Q520" i="1"/>
  <c r="O520" i="1"/>
  <c r="M512" i="1"/>
  <c r="B512" i="1"/>
  <c r="M504" i="1"/>
  <c r="J504" i="1"/>
  <c r="B504" i="1"/>
  <c r="L496" i="1"/>
  <c r="Q496" i="1"/>
  <c r="A496" i="1"/>
  <c r="A1184" i="1"/>
  <c r="O1184" i="1"/>
  <c r="R1184" i="1"/>
  <c r="M1184" i="1"/>
  <c r="N1184" i="1"/>
  <c r="B1176" i="1"/>
  <c r="P1176" i="1"/>
  <c r="K1176" i="1"/>
  <c r="M1176" i="1"/>
  <c r="N1176" i="1"/>
  <c r="J1176" i="1"/>
  <c r="R1176" i="1"/>
  <c r="M1168" i="1"/>
  <c r="L1168" i="1"/>
  <c r="O1168" i="1"/>
  <c r="A1168" i="1"/>
  <c r="P1168" i="1"/>
  <c r="R1168" i="1"/>
  <c r="K1168" i="1"/>
  <c r="M1160" i="1"/>
  <c r="J1160" i="1"/>
  <c r="K1160" i="1"/>
  <c r="L1160" i="1"/>
  <c r="A1160" i="1"/>
  <c r="P1160" i="1"/>
  <c r="B1160" i="1"/>
  <c r="Q1160" i="1"/>
  <c r="K486" i="1"/>
  <c r="K487" i="1"/>
  <c r="A487" i="1"/>
  <c r="N528" i="1"/>
  <c r="M527" i="1"/>
  <c r="O527" i="1"/>
  <c r="B527" i="1"/>
  <c r="J527" i="1"/>
  <c r="J519" i="1"/>
  <c r="M519" i="1"/>
  <c r="N519" i="1"/>
  <c r="N511" i="1"/>
  <c r="B511" i="1"/>
  <c r="K503" i="1"/>
  <c r="M503" i="1"/>
  <c r="A503" i="1"/>
  <c r="B503" i="1"/>
  <c r="K516" i="1"/>
  <c r="R1056" i="1"/>
  <c r="N1056" i="1"/>
  <c r="R1064" i="1"/>
  <c r="L1072" i="1"/>
  <c r="A1072" i="1"/>
  <c r="J1088" i="1"/>
  <c r="N1096" i="1"/>
  <c r="O1104" i="1"/>
  <c r="Q1112" i="1"/>
  <c r="B1112" i="1"/>
  <c r="J1120" i="1"/>
  <c r="R1128" i="1"/>
  <c r="M1144" i="1"/>
  <c r="O1152" i="1"/>
  <c r="N1052" i="1"/>
  <c r="K1068" i="1"/>
  <c r="R1108" i="1"/>
  <c r="K1124" i="1"/>
  <c r="R1156" i="1"/>
  <c r="K1188" i="1"/>
  <c r="Q1080" i="1"/>
  <c r="B1080" i="1"/>
  <c r="P1136" i="1"/>
  <c r="J1076" i="1"/>
  <c r="J1164" i="1"/>
  <c r="L1123" i="1"/>
  <c r="M1147" i="1"/>
  <c r="N1171" i="1"/>
  <c r="N1116" i="1"/>
  <c r="M1056" i="1"/>
  <c r="B1056" i="1"/>
  <c r="O1064" i="1"/>
  <c r="J1072" i="1"/>
  <c r="L1088" i="1"/>
  <c r="P1088" i="1"/>
  <c r="K1096" i="1"/>
  <c r="M1104" i="1"/>
  <c r="O1112" i="1"/>
  <c r="A1112" i="1"/>
  <c r="B1120" i="1"/>
  <c r="J1128" i="1"/>
  <c r="L1144" i="1"/>
  <c r="N1152" i="1"/>
  <c r="O1080" i="1"/>
  <c r="L1136" i="1"/>
  <c r="B1136" i="1"/>
  <c r="N1059" i="1"/>
  <c r="Q1083" i="1"/>
  <c r="Q1107" i="1"/>
  <c r="O1171" i="1"/>
  <c r="P1188" i="1"/>
  <c r="Q1188" i="1"/>
  <c r="Q1180" i="1"/>
  <c r="O1180" i="1"/>
  <c r="J1172" i="1"/>
  <c r="N1172" i="1"/>
  <c r="P1172" i="1"/>
  <c r="M1172" i="1"/>
  <c r="P1164" i="1"/>
  <c r="B1164" i="1"/>
  <c r="M1164" i="1"/>
  <c r="B1156" i="1"/>
  <c r="O1156" i="1"/>
  <c r="O1148" i="1"/>
  <c r="L1148" i="1"/>
  <c r="M1148" i="1"/>
  <c r="P1140" i="1"/>
  <c r="A1140" i="1"/>
  <c r="N1140" i="1"/>
  <c r="R1140" i="1"/>
  <c r="A1132" i="1"/>
  <c r="Q1132" i="1"/>
  <c r="K1132" i="1"/>
  <c r="R1124" i="1"/>
  <c r="B1124" i="1"/>
  <c r="Q1124" i="1"/>
  <c r="J1116" i="1"/>
  <c r="M1116" i="1"/>
  <c r="N1108" i="1"/>
  <c r="M1108" i="1"/>
  <c r="L1100" i="1"/>
  <c r="B1100" i="1"/>
  <c r="R1100" i="1"/>
  <c r="K1100" i="1"/>
  <c r="B1092" i="1"/>
  <c r="O1092" i="1"/>
  <c r="J1092" i="1"/>
  <c r="K1092" i="1"/>
  <c r="L1084" i="1"/>
  <c r="A1084" i="1"/>
  <c r="B1084" i="1"/>
  <c r="K1084" i="1"/>
  <c r="B1076" i="1"/>
  <c r="M1076" i="1"/>
  <c r="A1068" i="1"/>
  <c r="N1068" i="1"/>
  <c r="P1060" i="1"/>
  <c r="M1060" i="1"/>
  <c r="P1052" i="1"/>
  <c r="L1052" i="1"/>
  <c r="O1187" i="1"/>
  <c r="M1187" i="1"/>
  <c r="B1187" i="1"/>
  <c r="K1179" i="1"/>
  <c r="O1179" i="1"/>
  <c r="P1179" i="1"/>
  <c r="R1179" i="1"/>
  <c r="Q1171" i="1"/>
  <c r="P1171" i="1"/>
  <c r="K1171" i="1"/>
  <c r="L1171" i="1"/>
  <c r="B1163" i="1"/>
  <c r="L1163" i="1"/>
  <c r="A1163" i="1"/>
  <c r="R1155" i="1"/>
  <c r="B1155" i="1"/>
  <c r="O1155" i="1"/>
  <c r="J1155" i="1"/>
  <c r="P1147" i="1"/>
  <c r="O1147" i="1"/>
  <c r="R1147" i="1"/>
  <c r="K1147" i="1"/>
  <c r="N1147" i="1"/>
  <c r="B1139" i="1"/>
  <c r="K1139" i="1"/>
  <c r="Q1131" i="1"/>
  <c r="B1131" i="1"/>
  <c r="A1131" i="1"/>
  <c r="O1131" i="1"/>
  <c r="M1123" i="1"/>
  <c r="A1123" i="1"/>
  <c r="K1123" i="1"/>
  <c r="R1123" i="1"/>
  <c r="N1123" i="1"/>
  <c r="L1115" i="1"/>
  <c r="J1115" i="1"/>
  <c r="R1115" i="1"/>
  <c r="P1107" i="1"/>
  <c r="B1107" i="1"/>
  <c r="O1107" i="1"/>
  <c r="A1099" i="1"/>
  <c r="B1099" i="1"/>
  <c r="P1099" i="1"/>
  <c r="K1099" i="1"/>
  <c r="N1099" i="1"/>
  <c r="R1091" i="1"/>
  <c r="K1091" i="1"/>
  <c r="N1091" i="1"/>
  <c r="Q1091" i="1"/>
  <c r="O1083" i="1"/>
  <c r="R1083" i="1"/>
  <c r="M1083" i="1"/>
  <c r="B1075" i="1"/>
  <c r="O1075" i="1"/>
  <c r="P1075" i="1"/>
  <c r="J1075" i="1"/>
  <c r="N1067" i="1"/>
  <c r="L1067" i="1"/>
  <c r="R1067" i="1"/>
  <c r="J1067" i="1"/>
  <c r="K1059" i="1"/>
  <c r="P1059" i="1"/>
  <c r="A1059" i="1"/>
  <c r="Q1056" i="1"/>
  <c r="M1064" i="1"/>
  <c r="B1064" i="1"/>
  <c r="P1072" i="1"/>
  <c r="M1088" i="1"/>
  <c r="Q1096" i="1"/>
  <c r="P1096" i="1"/>
  <c r="J1104" i="1"/>
  <c r="K1112" i="1"/>
  <c r="M1120" i="1"/>
  <c r="O1128" i="1"/>
  <c r="A1128" i="1"/>
  <c r="J1144" i="1"/>
  <c r="K1152" i="1"/>
  <c r="Q1052" i="1"/>
  <c r="A1052" i="1"/>
  <c r="B1068" i="1"/>
  <c r="B1108" i="1"/>
  <c r="L1124" i="1"/>
  <c r="N1156" i="1"/>
  <c r="N1188" i="1"/>
  <c r="K1080" i="1"/>
  <c r="Q1136" i="1"/>
  <c r="A1076" i="1"/>
  <c r="A1164" i="1"/>
  <c r="M1140" i="1"/>
  <c r="B1059" i="1"/>
  <c r="A1083" i="1"/>
  <c r="M1107" i="1"/>
  <c r="P1131" i="1"/>
  <c r="Q1155" i="1"/>
  <c r="J1179" i="1"/>
  <c r="R1060" i="1"/>
  <c r="N1148" i="1"/>
  <c r="L1180" i="1"/>
  <c r="R1186" i="1"/>
  <c r="J1186" i="1"/>
  <c r="K1186" i="1"/>
  <c r="M1186" i="1"/>
  <c r="J1178" i="1"/>
  <c r="B1178" i="1"/>
  <c r="O1178" i="1"/>
  <c r="P1178" i="1"/>
  <c r="R1178" i="1"/>
  <c r="B1162" i="1"/>
  <c r="M1162" i="1"/>
  <c r="A1162" i="1"/>
  <c r="O1162" i="1"/>
  <c r="Q1162" i="1"/>
  <c r="P1146" i="1"/>
  <c r="Q1146" i="1"/>
  <c r="J1146" i="1"/>
  <c r="K1146" i="1"/>
  <c r="J1138" i="1"/>
  <c r="K1138" i="1"/>
  <c r="L1138" i="1"/>
  <c r="B1138" i="1"/>
  <c r="O1138" i="1"/>
  <c r="P1122" i="1"/>
  <c r="L1122" i="1"/>
  <c r="K1122" i="1"/>
  <c r="O1122" i="1"/>
  <c r="M1106" i="1"/>
  <c r="B1106" i="1"/>
  <c r="J1106" i="1"/>
  <c r="N1106" i="1"/>
  <c r="Q1106" i="1"/>
  <c r="A1098" i="1"/>
  <c r="P1098" i="1"/>
  <c r="Q1098" i="1"/>
  <c r="J1098" i="1"/>
  <c r="L1082" i="1"/>
  <c r="B1082" i="1"/>
  <c r="R1082" i="1"/>
  <c r="N1082" i="1"/>
  <c r="Q1082" i="1"/>
  <c r="R1066" i="1"/>
  <c r="M1066" i="1"/>
  <c r="A1066" i="1"/>
  <c r="O1066" i="1"/>
  <c r="L1066" i="1"/>
  <c r="O1056" i="1"/>
  <c r="K1064" i="1"/>
  <c r="A1064" i="1"/>
  <c r="M1072" i="1"/>
  <c r="N1088" i="1"/>
  <c r="O1096" i="1"/>
  <c r="A1096" i="1"/>
  <c r="P1104" i="1"/>
  <c r="R1112" i="1"/>
  <c r="M1128" i="1"/>
  <c r="Q1144" i="1"/>
  <c r="J1152" i="1"/>
  <c r="O1136" i="1"/>
  <c r="K1140" i="1"/>
  <c r="M1067" i="1"/>
  <c r="P1091" i="1"/>
  <c r="K1115" i="1"/>
  <c r="R1139" i="1"/>
  <c r="K1163" i="1"/>
  <c r="L1187" i="1"/>
  <c r="M1084" i="1"/>
  <c r="B1148" i="1"/>
  <c r="P1180" i="1"/>
  <c r="K476" i="1"/>
  <c r="R476" i="1"/>
  <c r="N476" i="1"/>
  <c r="B468" i="1"/>
  <c r="A468" i="1"/>
  <c r="L468" i="1"/>
  <c r="P460" i="1"/>
  <c r="O460" i="1"/>
  <c r="J460" i="1"/>
  <c r="K460" i="1"/>
  <c r="A1144" i="1"/>
  <c r="O1144" i="1"/>
  <c r="P1120" i="1"/>
  <c r="L1120" i="1"/>
  <c r="A1080" i="1"/>
  <c r="M1080" i="1"/>
  <c r="O1072" i="1"/>
  <c r="L1096" i="1"/>
  <c r="Q1104" i="1"/>
  <c r="A1104" i="1"/>
  <c r="P1112" i="1"/>
  <c r="R1120" i="1"/>
  <c r="N1128" i="1"/>
  <c r="N1144" i="1"/>
  <c r="P1152" i="1"/>
  <c r="A1152" i="1"/>
  <c r="K1052" i="1"/>
  <c r="O1068" i="1"/>
  <c r="K1108" i="1"/>
  <c r="M1124" i="1"/>
  <c r="K1156" i="1"/>
  <c r="L1188" i="1"/>
  <c r="P1080" i="1"/>
  <c r="M1136" i="1"/>
  <c r="R1076" i="1"/>
  <c r="R1164" i="1"/>
  <c r="B1067" i="1"/>
  <c r="A1091" i="1"/>
  <c r="M1115" i="1"/>
  <c r="P1139" i="1"/>
  <c r="Q1163" i="1"/>
  <c r="J1187" i="1"/>
  <c r="O1116" i="1"/>
  <c r="B976" i="1"/>
  <c r="A976" i="1"/>
  <c r="B944" i="1"/>
  <c r="A944" i="1"/>
  <c r="M457" i="1"/>
  <c r="N461" i="1"/>
  <c r="Q1157" i="1"/>
  <c r="Q1077" i="1"/>
  <c r="R1125" i="1"/>
  <c r="J1053" i="1"/>
  <c r="L1101" i="1"/>
  <c r="K1173" i="1"/>
  <c r="A1173" i="1"/>
  <c r="M1093" i="1"/>
  <c r="P1141" i="1"/>
  <c r="N637" i="1"/>
  <c r="B637" i="1"/>
  <c r="M663" i="1"/>
  <c r="P683" i="1"/>
  <c r="Q701" i="1"/>
  <c r="K701" i="1"/>
  <c r="N715" i="1"/>
  <c r="R599" i="1"/>
  <c r="R625" i="1"/>
  <c r="R651" i="1"/>
  <c r="R1377" i="1"/>
  <c r="L1377" i="1"/>
  <c r="N1377" i="1"/>
  <c r="Q1369" i="1"/>
  <c r="R1369" i="1"/>
  <c r="B1441" i="1"/>
  <c r="O1441" i="1"/>
  <c r="P1441" i="1"/>
  <c r="M1441" i="1"/>
  <c r="K1433" i="1"/>
  <c r="M1433" i="1"/>
  <c r="A1433" i="1"/>
  <c r="A1425" i="1"/>
  <c r="P1425" i="1"/>
  <c r="R1425" i="1"/>
  <c r="B1000" i="1"/>
  <c r="A1000" i="1"/>
  <c r="B968" i="1"/>
  <c r="A968" i="1"/>
  <c r="R1376" i="1"/>
  <c r="Q1376" i="1"/>
  <c r="M1376" i="1"/>
  <c r="M1368" i="1"/>
  <c r="Q1368" i="1"/>
  <c r="J1368" i="1"/>
  <c r="B1440" i="1"/>
  <c r="Q1440" i="1"/>
  <c r="M1432" i="1"/>
  <c r="P1432" i="1"/>
  <c r="J473" i="1"/>
  <c r="L473" i="1"/>
  <c r="N473" i="1"/>
  <c r="O473" i="1"/>
  <c r="B473" i="1"/>
  <c r="A473" i="1"/>
  <c r="P465" i="1"/>
  <c r="Q465" i="1"/>
  <c r="J465" i="1"/>
  <c r="P457" i="1"/>
  <c r="J457" i="1"/>
  <c r="R457" i="1"/>
  <c r="A1024" i="1"/>
  <c r="O1157" i="1"/>
  <c r="M1077" i="1"/>
  <c r="Q1125" i="1"/>
  <c r="K1053" i="1"/>
  <c r="Q1101" i="1"/>
  <c r="Q1173" i="1"/>
  <c r="O1093" i="1"/>
  <c r="B1093" i="1"/>
  <c r="M1141" i="1"/>
  <c r="J637" i="1"/>
  <c r="Q663" i="1"/>
  <c r="K663" i="1"/>
  <c r="N683" i="1"/>
  <c r="J701" i="1"/>
  <c r="A701" i="1"/>
  <c r="L715" i="1"/>
  <c r="O625" i="1"/>
  <c r="K651" i="1"/>
  <c r="L1376" i="1"/>
  <c r="B1429" i="1"/>
  <c r="Q477" i="1"/>
  <c r="B992" i="1"/>
  <c r="A992" i="1"/>
  <c r="B960" i="1"/>
  <c r="A960" i="1"/>
  <c r="N1157" i="1"/>
  <c r="K1077" i="1"/>
  <c r="N1125" i="1"/>
  <c r="Q1053" i="1"/>
  <c r="M1101" i="1"/>
  <c r="P1173" i="1"/>
  <c r="L1093" i="1"/>
  <c r="L1141" i="1"/>
  <c r="B1141" i="1"/>
  <c r="R663" i="1"/>
  <c r="Q715" i="1"/>
  <c r="R716" i="1"/>
  <c r="K716" i="1"/>
  <c r="L716" i="1"/>
  <c r="N716" i="1"/>
  <c r="Q716" i="1"/>
  <c r="L1440" i="1"/>
  <c r="M1365" i="1"/>
  <c r="Q469" i="1"/>
  <c r="P477" i="1"/>
  <c r="A1032" i="1"/>
  <c r="B727" i="1"/>
  <c r="R727" i="1"/>
  <c r="K727" i="1"/>
  <c r="Q727" i="1"/>
  <c r="L727" i="1"/>
  <c r="N727" i="1"/>
  <c r="O727" i="1"/>
  <c r="L689" i="1"/>
  <c r="M689" i="1"/>
  <c r="N689" i="1"/>
  <c r="P689" i="1"/>
  <c r="A689" i="1"/>
  <c r="J689" i="1"/>
  <c r="Q657" i="1"/>
  <c r="R657" i="1"/>
  <c r="J657" i="1"/>
  <c r="B657" i="1"/>
  <c r="N657" i="1"/>
  <c r="M657" i="1"/>
  <c r="L657" i="1"/>
  <c r="M651" i="1"/>
  <c r="J651" i="1"/>
  <c r="O651" i="1"/>
  <c r="P651" i="1"/>
  <c r="L651" i="1"/>
  <c r="N651" i="1"/>
  <c r="P625" i="1"/>
  <c r="Q625" i="1"/>
  <c r="L625" i="1"/>
  <c r="A625" i="1"/>
  <c r="K625" i="1"/>
  <c r="B625" i="1"/>
  <c r="N625" i="1"/>
  <c r="B619" i="1"/>
  <c r="N619" i="1"/>
  <c r="M619" i="1"/>
  <c r="R619" i="1"/>
  <c r="O619" i="1"/>
  <c r="Q619" i="1"/>
  <c r="L619" i="1"/>
  <c r="O605" i="1"/>
  <c r="P605" i="1"/>
  <c r="Q605" i="1"/>
  <c r="R605" i="1"/>
  <c r="A605" i="1"/>
  <c r="L605" i="1"/>
  <c r="A599" i="1"/>
  <c r="L599" i="1"/>
  <c r="B599" i="1"/>
  <c r="K599" i="1"/>
  <c r="M599" i="1"/>
  <c r="N599" i="1"/>
  <c r="P599" i="1"/>
  <c r="Q599" i="1"/>
  <c r="K1440" i="1"/>
  <c r="B984" i="1"/>
  <c r="A984" i="1"/>
  <c r="B952" i="1"/>
  <c r="A952" i="1"/>
  <c r="K473" i="1"/>
  <c r="M465" i="1"/>
  <c r="B477" i="1"/>
  <c r="J477" i="1"/>
  <c r="A477" i="1"/>
  <c r="R477" i="1"/>
  <c r="L477" i="1"/>
  <c r="K477" i="1"/>
  <c r="N477" i="1"/>
  <c r="O477" i="1"/>
  <c r="A469" i="1"/>
  <c r="J469" i="1"/>
  <c r="B469" i="1"/>
  <c r="R469" i="1"/>
  <c r="L469" i="1"/>
  <c r="K469" i="1"/>
  <c r="N469" i="1"/>
  <c r="O469" i="1"/>
  <c r="O461" i="1"/>
  <c r="P461" i="1"/>
  <c r="Q461" i="1"/>
  <c r="B461" i="1"/>
  <c r="R461" i="1"/>
  <c r="L461" i="1"/>
  <c r="K461" i="1"/>
  <c r="A1040" i="1"/>
  <c r="A1008" i="1"/>
  <c r="B998" i="1"/>
  <c r="B990" i="1"/>
  <c r="B982" i="1"/>
  <c r="B974" i="1"/>
  <c r="B966" i="1"/>
  <c r="B958" i="1"/>
  <c r="B950" i="1"/>
  <c r="B942" i="1"/>
  <c r="R714" i="1"/>
  <c r="A720" i="1"/>
  <c r="J1197" i="1"/>
  <c r="K1367" i="1"/>
  <c r="B1002" i="1"/>
  <c r="B994" i="1"/>
  <c r="B986" i="1"/>
  <c r="B978" i="1"/>
  <c r="B970" i="1"/>
  <c r="B962" i="1"/>
  <c r="B954" i="1"/>
  <c r="B946" i="1"/>
  <c r="B1046" i="1"/>
  <c r="B1038" i="1"/>
  <c r="B1030" i="1"/>
  <c r="B1022" i="1"/>
  <c r="B1014" i="1"/>
  <c r="B1006" i="1"/>
  <c r="N714" i="1"/>
  <c r="K726" i="1"/>
  <c r="A1001" i="1"/>
  <c r="A993" i="1"/>
  <c r="A985" i="1"/>
  <c r="A977" i="1"/>
  <c r="A969" i="1"/>
  <c r="A961" i="1"/>
  <c r="A953" i="1"/>
  <c r="A945" i="1"/>
  <c r="A1373" i="1"/>
  <c r="B714" i="1"/>
  <c r="L726" i="1"/>
  <c r="J205" i="1"/>
  <c r="M271" i="1"/>
  <c r="P262" i="1"/>
  <c r="Q262" i="1"/>
  <c r="N1198" i="1"/>
  <c r="A1198" i="1"/>
  <c r="Q1301" i="1"/>
  <c r="K1293" i="1"/>
  <c r="R302" i="1"/>
  <c r="M541" i="1"/>
  <c r="N555" i="1"/>
  <c r="R561" i="1"/>
  <c r="A561" i="1"/>
  <c r="N567" i="1"/>
  <c r="Q573" i="1"/>
  <c r="P587" i="1"/>
  <c r="R593" i="1"/>
  <c r="J540" i="1"/>
  <c r="O540" i="1"/>
  <c r="M1206" i="1"/>
  <c r="A1206" i="1"/>
  <c r="M1248" i="1"/>
  <c r="M196" i="1"/>
  <c r="O197" i="1"/>
  <c r="B197" i="1"/>
  <c r="O60" i="1"/>
  <c r="K52" i="1"/>
  <c r="M44" i="1"/>
  <c r="P44" i="1"/>
  <c r="R36" i="1"/>
  <c r="O28" i="1"/>
  <c r="A28" i="1"/>
  <c r="O20" i="1"/>
  <c r="R537" i="1"/>
  <c r="Q1309" i="1"/>
  <c r="P1446" i="1"/>
  <c r="B1446" i="1"/>
  <c r="L1391" i="1"/>
  <c r="R242" i="1"/>
  <c r="A242" i="1"/>
  <c r="L1444" i="1"/>
  <c r="P1233" i="1"/>
  <c r="R231" i="1"/>
  <c r="A231" i="1"/>
  <c r="B584" i="1"/>
  <c r="N193" i="1"/>
  <c r="N31" i="1"/>
  <c r="P15" i="1"/>
  <c r="M383" i="1"/>
  <c r="B383" i="1"/>
  <c r="J360" i="1"/>
  <c r="N1400" i="1"/>
  <c r="N1225" i="1"/>
  <c r="N1384" i="1"/>
  <c r="N590" i="1"/>
  <c r="A590" i="1"/>
  <c r="M47" i="1"/>
  <c r="Q298" i="1"/>
  <c r="J218" i="1"/>
  <c r="P1235" i="1"/>
  <c r="M290" i="1"/>
  <c r="L290" i="1"/>
  <c r="P205" i="1"/>
  <c r="Q205" i="1"/>
  <c r="L271" i="1"/>
  <c r="O262" i="1"/>
  <c r="B262" i="1"/>
  <c r="L1198" i="1"/>
  <c r="O1301" i="1"/>
  <c r="P1301" i="1"/>
  <c r="R1293" i="1"/>
  <c r="J302" i="1"/>
  <c r="K541" i="1"/>
  <c r="M555" i="1"/>
  <c r="J561" i="1"/>
  <c r="K567" i="1"/>
  <c r="M567" i="1"/>
  <c r="P573" i="1"/>
  <c r="O587" i="1"/>
  <c r="J593" i="1"/>
  <c r="K540" i="1"/>
  <c r="B540" i="1"/>
  <c r="L1206" i="1"/>
  <c r="K1248" i="1"/>
  <c r="L1248" i="1"/>
  <c r="L196" i="1"/>
  <c r="N197" i="1"/>
  <c r="A197" i="1"/>
  <c r="Q60" i="1"/>
  <c r="O52" i="1"/>
  <c r="K44" i="1"/>
  <c r="B44" i="1"/>
  <c r="J36" i="1"/>
  <c r="J28" i="1"/>
  <c r="K20" i="1"/>
  <c r="N20" i="1"/>
  <c r="P537" i="1"/>
  <c r="J537" i="1"/>
  <c r="P242" i="1"/>
  <c r="B242" i="1"/>
  <c r="L231" i="1"/>
  <c r="M31" i="1"/>
  <c r="O15" i="1"/>
  <c r="L383" i="1"/>
  <c r="M1225" i="1"/>
  <c r="L1384" i="1"/>
  <c r="O590" i="1"/>
  <c r="P47" i="1"/>
  <c r="B47" i="1"/>
  <c r="Q218" i="1"/>
  <c r="B1235" i="1"/>
  <c r="O1235" i="1"/>
  <c r="K536" i="1"/>
  <c r="N536" i="1"/>
  <c r="Q43" i="1"/>
  <c r="O43" i="1"/>
  <c r="B1205" i="1"/>
  <c r="M1205" i="1"/>
  <c r="A574" i="1"/>
  <c r="K574" i="1"/>
  <c r="K542" i="1"/>
  <c r="Q542" i="1"/>
  <c r="N205" i="1"/>
  <c r="A205" i="1"/>
  <c r="R271" i="1"/>
  <c r="M262" i="1"/>
  <c r="K1198" i="1"/>
  <c r="M1301" i="1"/>
  <c r="A1301" i="1"/>
  <c r="Q1293" i="1"/>
  <c r="O302" i="1"/>
  <c r="B302" i="1"/>
  <c r="R541" i="1"/>
  <c r="J555" i="1"/>
  <c r="L555" i="1"/>
  <c r="P561" i="1"/>
  <c r="R567" i="1"/>
  <c r="A567" i="1"/>
  <c r="N573" i="1"/>
  <c r="N587" i="1"/>
  <c r="B587" i="1"/>
  <c r="P593" i="1"/>
  <c r="Q540" i="1"/>
  <c r="Q1206" i="1"/>
  <c r="J1248" i="1"/>
  <c r="A1248" i="1"/>
  <c r="R196" i="1"/>
  <c r="L197" i="1"/>
  <c r="R60" i="1"/>
  <c r="B60" i="1"/>
  <c r="J52" i="1"/>
  <c r="N44" i="1"/>
  <c r="M36" i="1"/>
  <c r="P36" i="1"/>
  <c r="M28" i="1"/>
  <c r="Q20" i="1"/>
  <c r="A20" i="1"/>
  <c r="N537" i="1"/>
  <c r="A537" i="1"/>
  <c r="N231" i="1"/>
  <c r="R1225" i="1"/>
  <c r="B1225" i="1"/>
  <c r="A1355" i="1"/>
  <c r="L1355" i="1"/>
  <c r="A299" i="1"/>
  <c r="R299" i="1"/>
  <c r="M205" i="1"/>
  <c r="J271" i="1"/>
  <c r="L262" i="1"/>
  <c r="R1198" i="1"/>
  <c r="L1301" i="1"/>
  <c r="O1293" i="1"/>
  <c r="P1293" i="1"/>
  <c r="N302" i="1"/>
  <c r="A302" i="1"/>
  <c r="Q541" i="1"/>
  <c r="K555" i="1"/>
  <c r="B555" i="1"/>
  <c r="O561" i="1"/>
  <c r="J567" i="1"/>
  <c r="K573" i="1"/>
  <c r="M573" i="1"/>
  <c r="L587" i="1"/>
  <c r="A587" i="1"/>
  <c r="O593" i="1"/>
  <c r="P540" i="1"/>
  <c r="N1206" i="1"/>
  <c r="Q1248" i="1"/>
  <c r="Q196" i="1"/>
  <c r="J196" i="1"/>
  <c r="K197" i="1"/>
  <c r="M60" i="1"/>
  <c r="A60" i="1"/>
  <c r="Q52" i="1"/>
  <c r="O44" i="1"/>
  <c r="N36" i="1"/>
  <c r="B36" i="1"/>
  <c r="L28" i="1"/>
  <c r="M20" i="1"/>
  <c r="M537" i="1"/>
  <c r="J293" i="1"/>
  <c r="K1317" i="1"/>
  <c r="K1446" i="1"/>
  <c r="M242" i="1"/>
  <c r="Q1444" i="1"/>
  <c r="M1355" i="1"/>
  <c r="B1355" i="1"/>
  <c r="K1233" i="1"/>
  <c r="M231" i="1"/>
  <c r="R193" i="1"/>
  <c r="O31" i="1"/>
  <c r="K15" i="1"/>
  <c r="Q383" i="1"/>
  <c r="P299" i="1"/>
  <c r="N360" i="1"/>
  <c r="R1400" i="1"/>
  <c r="B1400" i="1"/>
  <c r="N290" i="1"/>
  <c r="J1225" i="1"/>
  <c r="A1225" i="1"/>
  <c r="J1384" i="1"/>
  <c r="K47" i="1"/>
  <c r="L298" i="1"/>
  <c r="B298" i="1"/>
  <c r="M218" i="1"/>
  <c r="K1235" i="1"/>
  <c r="B1316" i="1"/>
  <c r="O1316" i="1"/>
  <c r="A156" i="1"/>
  <c r="O156" i="1"/>
  <c r="K231" i="1"/>
  <c r="A1309" i="1"/>
  <c r="M1309" i="1"/>
  <c r="L228" i="1"/>
  <c r="O228" i="1"/>
  <c r="K1391" i="1"/>
  <c r="R1391" i="1"/>
  <c r="A31" i="1"/>
  <c r="Q31" i="1"/>
  <c r="P590" i="1"/>
  <c r="Q590" i="1"/>
  <c r="P584" i="1"/>
  <c r="Q584" i="1"/>
  <c r="K205" i="1"/>
  <c r="O271" i="1"/>
  <c r="B271" i="1"/>
  <c r="R262" i="1"/>
  <c r="P1198" i="1"/>
  <c r="Q1198" i="1"/>
  <c r="R1301" i="1"/>
  <c r="M1293" i="1"/>
  <c r="A1293" i="1"/>
  <c r="L302" i="1"/>
  <c r="P541" i="1"/>
  <c r="B541" i="1"/>
  <c r="P555" i="1"/>
  <c r="K561" i="1"/>
  <c r="M561" i="1"/>
  <c r="P567" i="1"/>
  <c r="R573" i="1"/>
  <c r="A573" i="1"/>
  <c r="J587" i="1"/>
  <c r="K593" i="1"/>
  <c r="B593" i="1"/>
  <c r="M540" i="1"/>
  <c r="P1206" i="1"/>
  <c r="J1206" i="1"/>
  <c r="O1248" i="1"/>
  <c r="O196" i="1"/>
  <c r="A196" i="1"/>
  <c r="J197" i="1"/>
  <c r="K60" i="1"/>
  <c r="M52" i="1"/>
  <c r="B52" i="1"/>
  <c r="J44" i="1"/>
  <c r="O36" i="1"/>
  <c r="Q28" i="1"/>
  <c r="N28" i="1"/>
  <c r="J20" i="1"/>
  <c r="K537" i="1"/>
  <c r="P293" i="1"/>
  <c r="B293" i="1"/>
  <c r="B228" i="1"/>
  <c r="Q1317" i="1"/>
  <c r="R1309" i="1"/>
  <c r="J1446" i="1"/>
  <c r="P1391" i="1"/>
  <c r="K242" i="1"/>
  <c r="N1444" i="1"/>
  <c r="R1355" i="1"/>
  <c r="J1233" i="1"/>
  <c r="A1233" i="1"/>
  <c r="Q231" i="1"/>
  <c r="R584" i="1"/>
  <c r="Q193" i="1"/>
  <c r="J31" i="1"/>
  <c r="Q15" i="1"/>
  <c r="A15" i="1"/>
  <c r="O383" i="1"/>
  <c r="N299" i="1"/>
  <c r="M360" i="1"/>
  <c r="Q1400" i="1"/>
  <c r="K290" i="1"/>
  <c r="A290" i="1"/>
  <c r="P1225" i="1"/>
  <c r="Q1384" i="1"/>
  <c r="A1384" i="1"/>
  <c r="J590" i="1"/>
  <c r="O47" i="1"/>
  <c r="R298" i="1"/>
  <c r="K218" i="1"/>
  <c r="B218" i="1"/>
  <c r="J1235" i="1"/>
  <c r="J154" i="1"/>
  <c r="Q154" i="1"/>
  <c r="N271" i="1"/>
  <c r="O1198" i="1"/>
  <c r="N541" i="1"/>
  <c r="L561" i="1"/>
  <c r="L593" i="1"/>
  <c r="O1206" i="1"/>
  <c r="P197" i="1"/>
  <c r="L52" i="1"/>
  <c r="R28" i="1"/>
  <c r="N154" i="1"/>
  <c r="O242" i="1"/>
  <c r="M1444" i="1"/>
  <c r="J1355" i="1"/>
  <c r="Q1233" i="1"/>
  <c r="J231" i="1"/>
  <c r="B231" i="1"/>
  <c r="J584" i="1"/>
  <c r="O193" i="1"/>
  <c r="P31" i="1"/>
  <c r="R15" i="1"/>
  <c r="N383" i="1"/>
  <c r="A383" i="1"/>
  <c r="M299" i="1"/>
  <c r="L360" i="1"/>
  <c r="O1400" i="1"/>
  <c r="R290" i="1"/>
  <c r="O1225" i="1"/>
  <c r="O1384" i="1"/>
  <c r="B590" i="1"/>
  <c r="N47" i="1"/>
  <c r="R156" i="1"/>
  <c r="J298" i="1"/>
  <c r="R218" i="1"/>
  <c r="A218" i="1"/>
  <c r="Q1235" i="1"/>
  <c r="Q1286" i="1"/>
  <c r="L1291" i="1"/>
  <c r="Q1283" i="1"/>
  <c r="A1283" i="1"/>
  <c r="B1289" i="1"/>
  <c r="P1285" i="1"/>
  <c r="O1285" i="1"/>
  <c r="Q1285" i="1"/>
  <c r="M166" i="1"/>
  <c r="M171" i="1"/>
  <c r="R169" i="1"/>
  <c r="L164" i="1"/>
  <c r="N164" i="1"/>
  <c r="R172" i="1"/>
  <c r="K172" i="1"/>
  <c r="A327" i="1"/>
  <c r="M488" i="1"/>
  <c r="O489" i="1"/>
  <c r="M505" i="1"/>
  <c r="Q529" i="1"/>
  <c r="Q1281" i="1"/>
  <c r="A1281" i="1"/>
  <c r="J1281" i="1"/>
  <c r="R1284" i="1"/>
  <c r="K1284" i="1"/>
  <c r="K165" i="1"/>
  <c r="M165" i="1"/>
  <c r="Q165" i="1"/>
  <c r="A173" i="1"/>
  <c r="P173" i="1"/>
  <c r="B173" i="1"/>
  <c r="R173" i="1"/>
  <c r="B326" i="1"/>
  <c r="A318" i="1"/>
  <c r="R489" i="1"/>
  <c r="A1291" i="1"/>
  <c r="O1291" i="1"/>
  <c r="B1291" i="1"/>
  <c r="P1291" i="1"/>
  <c r="K1283" i="1"/>
  <c r="L1283" i="1"/>
  <c r="A166" i="1"/>
  <c r="R166" i="1"/>
  <c r="K166" i="1"/>
  <c r="J166" i="1"/>
  <c r="L529" i="1"/>
  <c r="M529" i="1"/>
  <c r="J529" i="1"/>
  <c r="B529" i="1"/>
  <c r="O529" i="1"/>
  <c r="P529" i="1"/>
  <c r="R529" i="1"/>
  <c r="K529" i="1"/>
  <c r="A521" i="1"/>
  <c r="O521" i="1"/>
  <c r="P521" i="1"/>
  <c r="Q521" i="1"/>
  <c r="R521" i="1"/>
  <c r="K521" i="1"/>
  <c r="M521" i="1"/>
  <c r="B521" i="1"/>
  <c r="N521" i="1"/>
  <c r="K513" i="1"/>
  <c r="L513" i="1"/>
  <c r="A513" i="1"/>
  <c r="N513" i="1"/>
  <c r="P513" i="1"/>
  <c r="O513" i="1"/>
  <c r="J513" i="1"/>
  <c r="R513" i="1"/>
  <c r="Q505" i="1"/>
  <c r="J505" i="1"/>
  <c r="K505" i="1"/>
  <c r="L505" i="1"/>
  <c r="A505" i="1"/>
  <c r="N505" i="1"/>
  <c r="P505" i="1"/>
  <c r="O505" i="1"/>
  <c r="B497" i="1"/>
  <c r="M497" i="1"/>
  <c r="A497" i="1"/>
  <c r="N497" i="1"/>
  <c r="Q497" i="1"/>
  <c r="J497" i="1"/>
  <c r="K497" i="1"/>
  <c r="L497" i="1"/>
  <c r="P1284" i="1"/>
  <c r="A1284" i="1"/>
  <c r="B1281" i="1"/>
  <c r="A1285" i="1"/>
  <c r="J1291" i="1"/>
  <c r="N1283" i="1"/>
  <c r="K1290" i="1"/>
  <c r="R1290" i="1"/>
  <c r="L1290" i="1"/>
  <c r="B1282" i="1"/>
  <c r="J1282" i="1"/>
  <c r="K1282" i="1"/>
  <c r="R1282" i="1"/>
  <c r="Q172" i="1"/>
  <c r="A172" i="1"/>
  <c r="B164" i="1"/>
  <c r="B166" i="1"/>
  <c r="L165" i="1"/>
  <c r="M513" i="1"/>
  <c r="M1283" i="1"/>
  <c r="Q1289" i="1"/>
  <c r="A1289" i="1"/>
  <c r="J1289" i="1"/>
  <c r="B489" i="1"/>
  <c r="M489" i="1"/>
  <c r="A489" i="1"/>
  <c r="N489" i="1"/>
  <c r="Q489" i="1"/>
  <c r="K489" i="1"/>
  <c r="L489" i="1"/>
  <c r="Q513" i="1"/>
  <c r="Q1291" i="1"/>
  <c r="R1283" i="1"/>
  <c r="Q166" i="1"/>
  <c r="K169" i="1"/>
  <c r="A169" i="1"/>
  <c r="L169" i="1"/>
  <c r="R481" i="1"/>
  <c r="K481" i="1"/>
  <c r="B481" i="1"/>
  <c r="M481" i="1"/>
  <c r="Q481" i="1"/>
  <c r="J481" i="1"/>
  <c r="Q488" i="1"/>
  <c r="P488" i="1"/>
  <c r="J488" i="1"/>
  <c r="K488" i="1"/>
  <c r="A488" i="1"/>
  <c r="N488" i="1"/>
  <c r="B488" i="1"/>
  <c r="O488" i="1"/>
  <c r="O497" i="1"/>
  <c r="B513" i="1"/>
  <c r="Q526" i="1"/>
  <c r="A526" i="1"/>
  <c r="J526" i="1"/>
  <c r="K526" i="1"/>
  <c r="R526" i="1"/>
  <c r="M526" i="1"/>
  <c r="O526" i="1"/>
  <c r="P526" i="1"/>
  <c r="M518" i="1"/>
  <c r="N518" i="1"/>
  <c r="P518" i="1"/>
  <c r="A518" i="1"/>
  <c r="Q518" i="1"/>
  <c r="K518" i="1"/>
  <c r="R518" i="1"/>
  <c r="L518" i="1"/>
  <c r="B510" i="1"/>
  <c r="J510" i="1"/>
  <c r="K510" i="1"/>
  <c r="R510" i="1"/>
  <c r="M510" i="1"/>
  <c r="N510" i="1"/>
  <c r="P510" i="1"/>
  <c r="A510" i="1"/>
  <c r="Q510" i="1"/>
  <c r="O502" i="1"/>
  <c r="P502" i="1"/>
  <c r="B502" i="1"/>
  <c r="J502" i="1"/>
  <c r="K502" i="1"/>
  <c r="R502" i="1"/>
  <c r="M502" i="1"/>
  <c r="N502" i="1"/>
  <c r="N1291" i="1"/>
  <c r="J1283" i="1"/>
  <c r="O166" i="1"/>
  <c r="A321" i="1"/>
  <c r="B321" i="1"/>
  <c r="R497" i="1"/>
  <c r="L521" i="1"/>
  <c r="M1291" i="1"/>
  <c r="B1283" i="1"/>
  <c r="J1286" i="1"/>
  <c r="R1286" i="1"/>
  <c r="N166" i="1"/>
  <c r="J171" i="1"/>
  <c r="L171" i="1"/>
  <c r="N312" i="1"/>
  <c r="O312" i="1"/>
  <c r="B312" i="1"/>
  <c r="K312" i="1"/>
  <c r="M312" i="1"/>
  <c r="L312" i="1"/>
  <c r="B320" i="1"/>
  <c r="A320" i="1"/>
  <c r="A481" i="1"/>
  <c r="A494" i="1"/>
  <c r="Q494" i="1"/>
  <c r="B494" i="1"/>
  <c r="J494" i="1"/>
  <c r="L494" i="1"/>
  <c r="O494" i="1"/>
  <c r="P494" i="1"/>
  <c r="N486" i="1"/>
  <c r="O486" i="1"/>
  <c r="A486" i="1"/>
  <c r="Q486" i="1"/>
  <c r="L486" i="1"/>
  <c r="M486" i="1"/>
  <c r="A502" i="1"/>
  <c r="B526" i="1"/>
  <c r="P497" i="1"/>
  <c r="J521" i="1"/>
  <c r="R487" i="1"/>
  <c r="M495" i="1"/>
  <c r="L512" i="1"/>
  <c r="K496" i="1"/>
  <c r="K528" i="1"/>
  <c r="A528" i="1"/>
  <c r="R503" i="1"/>
  <c r="M511" i="1"/>
  <c r="P519" i="1"/>
  <c r="B519" i="1"/>
  <c r="L527" i="1"/>
  <c r="L504" i="1"/>
  <c r="J520" i="1"/>
  <c r="B520" i="1"/>
  <c r="Q487" i="1"/>
  <c r="J487" i="1"/>
  <c r="L495" i="1"/>
  <c r="K512" i="1"/>
  <c r="R496" i="1"/>
  <c r="J528" i="1"/>
  <c r="Q503" i="1"/>
  <c r="J503" i="1"/>
  <c r="L511" i="1"/>
  <c r="O519" i="1"/>
  <c r="A519" i="1"/>
  <c r="R527" i="1"/>
  <c r="K504" i="1"/>
  <c r="R520" i="1"/>
  <c r="A520" i="1"/>
  <c r="A1167" i="1"/>
  <c r="Q1167" i="1"/>
  <c r="K1143" i="1"/>
  <c r="R1143" i="1"/>
  <c r="B1127" i="1"/>
  <c r="R1127" i="1"/>
  <c r="A1103" i="1"/>
  <c r="P1103" i="1"/>
  <c r="Q1095" i="1"/>
  <c r="M1095" i="1"/>
  <c r="A1063" i="1"/>
  <c r="L1063" i="1"/>
  <c r="O496" i="1"/>
  <c r="B496" i="1"/>
  <c r="M528" i="1"/>
  <c r="P504" i="1"/>
  <c r="Q504" i="1"/>
  <c r="M520" i="1"/>
  <c r="P170" i="1"/>
  <c r="A170" i="1"/>
  <c r="L487" i="1"/>
  <c r="O495" i="1"/>
  <c r="A495" i="1"/>
  <c r="Q482" i="1"/>
  <c r="N512" i="1"/>
  <c r="A512" i="1"/>
  <c r="M496" i="1"/>
  <c r="R528" i="1"/>
  <c r="Q528" i="1"/>
  <c r="L503" i="1"/>
  <c r="O511" i="1"/>
  <c r="A511" i="1"/>
  <c r="R519" i="1"/>
  <c r="N527" i="1"/>
  <c r="N504" i="1"/>
  <c r="A504" i="1"/>
  <c r="K520" i="1"/>
  <c r="L167" i="1"/>
  <c r="N170" i="1"/>
  <c r="L483" i="1"/>
  <c r="K493" i="1"/>
  <c r="R485" i="1"/>
  <c r="N506" i="1"/>
  <c r="M522" i="1"/>
  <c r="L515" i="1"/>
  <c r="K501" i="1"/>
  <c r="J517" i="1"/>
  <c r="P528" i="1"/>
  <c r="Q519" i="1"/>
  <c r="P520" i="1"/>
  <c r="A732" i="1"/>
  <c r="K732" i="1"/>
  <c r="N732" i="1"/>
  <c r="L732" i="1"/>
  <c r="Q732" i="1"/>
  <c r="N718" i="1"/>
  <c r="L718" i="1"/>
  <c r="P718" i="1"/>
  <c r="R718" i="1"/>
  <c r="R712" i="1"/>
  <c r="B712" i="1"/>
  <c r="M712" i="1"/>
  <c r="P712" i="1"/>
  <c r="P706" i="1"/>
  <c r="J706" i="1"/>
  <c r="B706" i="1"/>
  <c r="M706" i="1"/>
  <c r="B700" i="1"/>
  <c r="M700" i="1"/>
  <c r="O700" i="1"/>
  <c r="J700" i="1"/>
  <c r="O686" i="1"/>
  <c r="Q686" i="1"/>
  <c r="A686" i="1"/>
  <c r="K686" i="1"/>
  <c r="A680" i="1"/>
  <c r="K680" i="1"/>
  <c r="N680" i="1"/>
  <c r="L680" i="1"/>
  <c r="Q680" i="1"/>
  <c r="Q674" i="1"/>
  <c r="R674" i="1"/>
  <c r="N674" i="1"/>
  <c r="L674" i="1"/>
  <c r="N668" i="1"/>
  <c r="L668" i="1"/>
  <c r="P668" i="1"/>
  <c r="R668" i="1"/>
  <c r="R654" i="1"/>
  <c r="Q654" i="1"/>
  <c r="B654" i="1"/>
  <c r="O654" i="1"/>
  <c r="J648" i="1"/>
  <c r="M648" i="1"/>
  <c r="A642" i="1"/>
  <c r="Q642" i="1"/>
  <c r="J642" i="1"/>
  <c r="K636" i="1"/>
  <c r="A636" i="1"/>
  <c r="M636" i="1"/>
  <c r="O622" i="1"/>
  <c r="P622" i="1"/>
  <c r="Q622" i="1"/>
  <c r="R616" i="1"/>
  <c r="O616" i="1"/>
  <c r="B610" i="1"/>
  <c r="N610" i="1"/>
  <c r="R610" i="1"/>
  <c r="L604" i="1"/>
  <c r="B604" i="1"/>
  <c r="Q604" i="1"/>
  <c r="A1193" i="1"/>
  <c r="K1193" i="1"/>
  <c r="L1193" i="1"/>
  <c r="O1193" i="1"/>
  <c r="R1193" i="1"/>
  <c r="N1374" i="1"/>
  <c r="J1374" i="1"/>
  <c r="A1374" i="1"/>
  <c r="R1374" i="1"/>
  <c r="B1374" i="1"/>
  <c r="M1374" i="1"/>
  <c r="K1366" i="1"/>
  <c r="P1366" i="1"/>
  <c r="Q1366" i="1"/>
  <c r="R1366" i="1"/>
  <c r="L1366" i="1"/>
  <c r="B1438" i="1"/>
  <c r="M1438" i="1"/>
  <c r="N1438" i="1"/>
  <c r="P1438" i="1"/>
  <c r="R1438" i="1"/>
  <c r="A1430" i="1"/>
  <c r="O1430" i="1"/>
  <c r="M1430" i="1"/>
  <c r="N1430" i="1"/>
  <c r="P1430" i="1"/>
  <c r="R1430" i="1"/>
  <c r="A479" i="1"/>
  <c r="O479" i="1"/>
  <c r="P479" i="1"/>
  <c r="B479" i="1"/>
  <c r="Q479" i="1"/>
  <c r="J479" i="1"/>
  <c r="L479" i="1"/>
  <c r="L471" i="1"/>
  <c r="N471" i="1"/>
  <c r="O471" i="1"/>
  <c r="A471" i="1"/>
  <c r="P471" i="1"/>
  <c r="R471" i="1"/>
  <c r="J463" i="1"/>
  <c r="Q463" i="1"/>
  <c r="L463" i="1"/>
  <c r="M463" i="1"/>
  <c r="N463" i="1"/>
  <c r="B463" i="1"/>
  <c r="A604" i="1"/>
  <c r="A610" i="1"/>
  <c r="B616" i="1"/>
  <c r="B622" i="1"/>
  <c r="P636" i="1"/>
  <c r="P642" i="1"/>
  <c r="P648" i="1"/>
  <c r="P654" i="1"/>
  <c r="M674" i="1"/>
  <c r="R680" i="1"/>
  <c r="J686" i="1"/>
  <c r="N700" i="1"/>
  <c r="A706" i="1"/>
  <c r="M718" i="1"/>
  <c r="J732" i="1"/>
  <c r="P1374" i="1"/>
  <c r="B1430" i="1"/>
  <c r="A1366" i="1"/>
  <c r="R1373" i="1"/>
  <c r="Q1373" i="1"/>
  <c r="K1373" i="1"/>
  <c r="M1373" i="1"/>
  <c r="R1365" i="1"/>
  <c r="K1365" i="1"/>
  <c r="B1365" i="1"/>
  <c r="N1365" i="1"/>
  <c r="N1437" i="1"/>
  <c r="P1437" i="1"/>
  <c r="A1437" i="1"/>
  <c r="Q1437" i="1"/>
  <c r="B1437" i="1"/>
  <c r="L1437" i="1"/>
  <c r="L1429" i="1"/>
  <c r="P1429" i="1"/>
  <c r="Q1429" i="1"/>
  <c r="A1429" i="1"/>
  <c r="K1429" i="1"/>
  <c r="P463" i="1"/>
  <c r="J471" i="1"/>
  <c r="P478" i="1"/>
  <c r="L478" i="1"/>
  <c r="M478" i="1"/>
  <c r="N478" i="1"/>
  <c r="A478" i="1"/>
  <c r="J478" i="1"/>
  <c r="M470" i="1"/>
  <c r="A470" i="1"/>
  <c r="R470" i="1"/>
  <c r="K470" i="1"/>
  <c r="L470" i="1"/>
  <c r="P470" i="1"/>
  <c r="B462" i="1"/>
  <c r="J462" i="1"/>
  <c r="Q462" i="1"/>
  <c r="A462" i="1"/>
  <c r="R462" i="1"/>
  <c r="K462" i="1"/>
  <c r="N462" i="1"/>
  <c r="R1092" i="1"/>
  <c r="L1140" i="1"/>
  <c r="B1140" i="1"/>
  <c r="L1059" i="1"/>
  <c r="O1067" i="1"/>
  <c r="K1067" i="1"/>
  <c r="K1075" i="1"/>
  <c r="N1083" i="1"/>
  <c r="B1083" i="1"/>
  <c r="O1091" i="1"/>
  <c r="J1099" i="1"/>
  <c r="N1107" i="1"/>
  <c r="A1107" i="1"/>
  <c r="P1115" i="1"/>
  <c r="J1123" i="1"/>
  <c r="N1131" i="1"/>
  <c r="M1131" i="1"/>
  <c r="J1139" i="1"/>
  <c r="L1147" i="1"/>
  <c r="B1147" i="1"/>
  <c r="P1155" i="1"/>
  <c r="R1163" i="1"/>
  <c r="M1171" i="1"/>
  <c r="B1171" i="1"/>
  <c r="Q1179" i="1"/>
  <c r="K1187" i="1"/>
  <c r="L1060" i="1"/>
  <c r="Q1084" i="1"/>
  <c r="P1116" i="1"/>
  <c r="L1116" i="1"/>
  <c r="R1132" i="1"/>
  <c r="K1148" i="1"/>
  <c r="A1148" i="1"/>
  <c r="O1172" i="1"/>
  <c r="Q1100" i="1"/>
  <c r="M1180" i="1"/>
  <c r="N1180" i="1"/>
  <c r="N604" i="1"/>
  <c r="Q610" i="1"/>
  <c r="M616" i="1"/>
  <c r="A616" i="1"/>
  <c r="A622" i="1"/>
  <c r="B636" i="1"/>
  <c r="B642" i="1"/>
  <c r="B648" i="1"/>
  <c r="A654" i="1"/>
  <c r="M668" i="1"/>
  <c r="K674" i="1"/>
  <c r="J680" i="1"/>
  <c r="P686" i="1"/>
  <c r="A700" i="1"/>
  <c r="L712" i="1"/>
  <c r="K718" i="1"/>
  <c r="P732" i="1"/>
  <c r="Q1193" i="1"/>
  <c r="L1374" i="1"/>
  <c r="O1437" i="1"/>
  <c r="P1373" i="1"/>
  <c r="L1438" i="1"/>
  <c r="N470" i="1"/>
  <c r="O463" i="1"/>
  <c r="B471" i="1"/>
  <c r="Q475" i="1"/>
  <c r="O604" i="1"/>
  <c r="O610" i="1"/>
  <c r="Q616" i="1"/>
  <c r="N622" i="1"/>
  <c r="Q636" i="1"/>
  <c r="M642" i="1"/>
  <c r="L648" i="1"/>
  <c r="A648" i="1"/>
  <c r="K668" i="1"/>
  <c r="J674" i="1"/>
  <c r="P680" i="1"/>
  <c r="N686" i="1"/>
  <c r="L706" i="1"/>
  <c r="K712" i="1"/>
  <c r="J718" i="1"/>
  <c r="O732" i="1"/>
  <c r="M1193" i="1"/>
  <c r="K1374" i="1"/>
  <c r="M1437" i="1"/>
  <c r="N1373" i="1"/>
  <c r="K1438" i="1"/>
  <c r="P462" i="1"/>
  <c r="B470" i="1"/>
  <c r="K463" i="1"/>
  <c r="N479" i="1"/>
  <c r="Q476" i="1"/>
  <c r="O476" i="1"/>
  <c r="P476" i="1"/>
  <c r="J476" i="1"/>
  <c r="A476" i="1"/>
  <c r="L476" i="1"/>
  <c r="N468" i="1"/>
  <c r="M468" i="1"/>
  <c r="O468" i="1"/>
  <c r="P468" i="1"/>
  <c r="R468" i="1"/>
  <c r="B460" i="1"/>
  <c r="R460" i="1"/>
  <c r="A460" i="1"/>
  <c r="L460" i="1"/>
  <c r="M460" i="1"/>
  <c r="N460" i="1"/>
  <c r="Q460" i="1"/>
  <c r="N1060" i="1"/>
  <c r="J1060" i="1"/>
  <c r="J1084" i="1"/>
  <c r="K1116" i="1"/>
  <c r="A1116" i="1"/>
  <c r="O1132" i="1"/>
  <c r="J1148" i="1"/>
  <c r="L1172" i="1"/>
  <c r="B1172" i="1"/>
  <c r="J1100" i="1"/>
  <c r="K1180" i="1"/>
  <c r="A1180" i="1"/>
  <c r="M604" i="1"/>
  <c r="M610" i="1"/>
  <c r="N616" i="1"/>
  <c r="M622" i="1"/>
  <c r="N636" i="1"/>
  <c r="N642" i="1"/>
  <c r="Q648" i="1"/>
  <c r="N654" i="1"/>
  <c r="J668" i="1"/>
  <c r="P674" i="1"/>
  <c r="O680" i="1"/>
  <c r="B686" i="1"/>
  <c r="L700" i="1"/>
  <c r="K706" i="1"/>
  <c r="J712" i="1"/>
  <c r="Q718" i="1"/>
  <c r="B732" i="1"/>
  <c r="J1193" i="1"/>
  <c r="K1437" i="1"/>
  <c r="L1373" i="1"/>
  <c r="Q1438" i="1"/>
  <c r="R463" i="1"/>
  <c r="M479" i="1"/>
  <c r="A475" i="1"/>
  <c r="K475" i="1"/>
  <c r="L475" i="1"/>
  <c r="N475" i="1"/>
  <c r="O475" i="1"/>
  <c r="P475" i="1"/>
  <c r="R475" i="1"/>
  <c r="Q467" i="1"/>
  <c r="R467" i="1"/>
  <c r="B467" i="1"/>
  <c r="N467" i="1"/>
  <c r="O467" i="1"/>
  <c r="K467" i="1"/>
  <c r="N459" i="1"/>
  <c r="M459" i="1"/>
  <c r="Q459" i="1"/>
  <c r="A459" i="1"/>
  <c r="B459" i="1"/>
  <c r="O459" i="1"/>
  <c r="R459" i="1"/>
  <c r="O1365" i="1"/>
  <c r="N1092" i="1"/>
  <c r="J1140" i="1"/>
  <c r="Q1059" i="1"/>
  <c r="P1067" i="1"/>
  <c r="Q1075" i="1"/>
  <c r="M1075" i="1"/>
  <c r="K1083" i="1"/>
  <c r="L1091" i="1"/>
  <c r="B1091" i="1"/>
  <c r="O1099" i="1"/>
  <c r="R1107" i="1"/>
  <c r="Q1115" i="1"/>
  <c r="A1115" i="1"/>
  <c r="P1123" i="1"/>
  <c r="J1131" i="1"/>
  <c r="N1139" i="1"/>
  <c r="O1139" i="1"/>
  <c r="J1147" i="1"/>
  <c r="L1155" i="1"/>
  <c r="A1155" i="1"/>
  <c r="P1163" i="1"/>
  <c r="R1171" i="1"/>
  <c r="M1179" i="1"/>
  <c r="B1179" i="1"/>
  <c r="Q1187" i="1"/>
  <c r="Q1060" i="1"/>
  <c r="B1060" i="1"/>
  <c r="O1084" i="1"/>
  <c r="Q1116" i="1"/>
  <c r="P1132" i="1"/>
  <c r="L1132" i="1"/>
  <c r="Q1148" i="1"/>
  <c r="K1172" i="1"/>
  <c r="A1172" i="1"/>
  <c r="O1100" i="1"/>
  <c r="R1180" i="1"/>
  <c r="K604" i="1"/>
  <c r="L610" i="1"/>
  <c r="L616" i="1"/>
  <c r="L622" i="1"/>
  <c r="O636" i="1"/>
  <c r="O642" i="1"/>
  <c r="O648" i="1"/>
  <c r="M654" i="1"/>
  <c r="Q668" i="1"/>
  <c r="O674" i="1"/>
  <c r="B680" i="1"/>
  <c r="K700" i="1"/>
  <c r="R706" i="1"/>
  <c r="Q712" i="1"/>
  <c r="O718" i="1"/>
  <c r="P1193" i="1"/>
  <c r="R1437" i="1"/>
  <c r="B1373" i="1"/>
  <c r="A1438" i="1"/>
  <c r="B1377" i="1"/>
  <c r="O1377" i="1"/>
  <c r="K1377" i="1"/>
  <c r="M1377" i="1"/>
  <c r="P1377" i="1"/>
  <c r="N1369" i="1"/>
  <c r="K1369" i="1"/>
  <c r="M1369" i="1"/>
  <c r="P1369" i="1"/>
  <c r="K1441" i="1"/>
  <c r="Q1441" i="1"/>
  <c r="L1441" i="1"/>
  <c r="N1441" i="1"/>
  <c r="R1433" i="1"/>
  <c r="Q1433" i="1"/>
  <c r="L1433" i="1"/>
  <c r="B1433" i="1"/>
  <c r="Q1425" i="1"/>
  <c r="J1425" i="1"/>
  <c r="K1425" i="1"/>
  <c r="B1425" i="1"/>
  <c r="M462" i="1"/>
  <c r="Q478" i="1"/>
  <c r="A463" i="1"/>
  <c r="K479" i="1"/>
  <c r="K468" i="1"/>
  <c r="M476" i="1"/>
  <c r="J467" i="1"/>
  <c r="Q1092" i="1"/>
  <c r="L1092" i="1"/>
  <c r="Q1140" i="1"/>
  <c r="M1059" i="1"/>
  <c r="Q1067" i="1"/>
  <c r="N1075" i="1"/>
  <c r="A1075" i="1"/>
  <c r="P1083" i="1"/>
  <c r="J1091" i="1"/>
  <c r="R1099" i="1"/>
  <c r="M1099" i="1"/>
  <c r="K1107" i="1"/>
  <c r="N1115" i="1"/>
  <c r="B1115" i="1"/>
  <c r="O1123" i="1"/>
  <c r="R1131" i="1"/>
  <c r="M1139" i="1"/>
  <c r="A1139" i="1"/>
  <c r="Q1147" i="1"/>
  <c r="K1155" i="1"/>
  <c r="N1163" i="1"/>
  <c r="O1163" i="1"/>
  <c r="J1171" i="1"/>
  <c r="L1179" i="1"/>
  <c r="A1179" i="1"/>
  <c r="P1187" i="1"/>
  <c r="O1060" i="1"/>
  <c r="A1060" i="1"/>
  <c r="N1084" i="1"/>
  <c r="R1116" i="1"/>
  <c r="N1132" i="1"/>
  <c r="B1132" i="1"/>
  <c r="P1148" i="1"/>
  <c r="R1172" i="1"/>
  <c r="N1100" i="1"/>
  <c r="J1180" i="1"/>
  <c r="R604" i="1"/>
  <c r="K610" i="1"/>
  <c r="K616" i="1"/>
  <c r="K622" i="1"/>
  <c r="L636" i="1"/>
  <c r="L642" i="1"/>
  <c r="N648" i="1"/>
  <c r="L654" i="1"/>
  <c r="O668" i="1"/>
  <c r="B674" i="1"/>
  <c r="L686" i="1"/>
  <c r="R700" i="1"/>
  <c r="Q706" i="1"/>
  <c r="O712" i="1"/>
  <c r="B718" i="1"/>
  <c r="P726" i="1"/>
  <c r="Q726" i="1"/>
  <c r="A726" i="1"/>
  <c r="J726" i="1"/>
  <c r="M726" i="1"/>
  <c r="M720" i="1"/>
  <c r="O720" i="1"/>
  <c r="Q720" i="1"/>
  <c r="B720" i="1"/>
  <c r="R720" i="1"/>
  <c r="A714" i="1"/>
  <c r="K714" i="1"/>
  <c r="M714" i="1"/>
  <c r="O714" i="1"/>
  <c r="J714" i="1"/>
  <c r="O708" i="1"/>
  <c r="B708" i="1"/>
  <c r="R708" i="1"/>
  <c r="M708" i="1"/>
  <c r="Q708" i="1"/>
  <c r="Q694" i="1"/>
  <c r="P694" i="1"/>
  <c r="A694" i="1"/>
  <c r="J694" i="1"/>
  <c r="M694" i="1"/>
  <c r="N688" i="1"/>
  <c r="O688" i="1"/>
  <c r="Q688" i="1"/>
  <c r="B688" i="1"/>
  <c r="R688" i="1"/>
  <c r="B682" i="1"/>
  <c r="R682" i="1"/>
  <c r="M682" i="1"/>
  <c r="O682" i="1"/>
  <c r="K682" i="1"/>
  <c r="P676" i="1"/>
  <c r="B676" i="1"/>
  <c r="R676" i="1"/>
  <c r="M676" i="1"/>
  <c r="Q676" i="1"/>
  <c r="A662" i="1"/>
  <c r="K662" i="1"/>
  <c r="P662" i="1"/>
  <c r="J662" i="1"/>
  <c r="M662" i="1"/>
  <c r="L656" i="1"/>
  <c r="Q656" i="1"/>
  <c r="O656" i="1"/>
  <c r="B656" i="1"/>
  <c r="J656" i="1"/>
  <c r="N650" i="1"/>
  <c r="P650" i="1"/>
  <c r="J650" i="1"/>
  <c r="M650" i="1"/>
  <c r="A644" i="1"/>
  <c r="O644" i="1"/>
  <c r="N644" i="1"/>
  <c r="K644" i="1"/>
  <c r="J644" i="1"/>
  <c r="N630" i="1"/>
  <c r="O630" i="1"/>
  <c r="Q630" i="1"/>
  <c r="M630" i="1"/>
  <c r="M624" i="1"/>
  <c r="B624" i="1"/>
  <c r="L624" i="1"/>
  <c r="Q624" i="1"/>
  <c r="Q618" i="1"/>
  <c r="R618" i="1"/>
  <c r="B618" i="1"/>
  <c r="O618" i="1"/>
  <c r="B612" i="1"/>
  <c r="L612" i="1"/>
  <c r="P612" i="1"/>
  <c r="R612" i="1"/>
  <c r="P598" i="1"/>
  <c r="J598" i="1"/>
  <c r="A598" i="1"/>
  <c r="M598" i="1"/>
  <c r="N1193" i="1"/>
  <c r="N1429" i="1"/>
  <c r="Q1365" i="1"/>
  <c r="L1430" i="1"/>
  <c r="N1366" i="1"/>
  <c r="N1376" i="1"/>
  <c r="P1376" i="1"/>
  <c r="B1376" i="1"/>
  <c r="K1376" i="1"/>
  <c r="R1368" i="1"/>
  <c r="N1368" i="1"/>
  <c r="P1368" i="1"/>
  <c r="B1368" i="1"/>
  <c r="K1368" i="1"/>
  <c r="A1440" i="1"/>
  <c r="N1440" i="1"/>
  <c r="P1440" i="1"/>
  <c r="R1440" i="1"/>
  <c r="M1440" i="1"/>
  <c r="L1432" i="1"/>
  <c r="N1432" i="1"/>
  <c r="A1432" i="1"/>
  <c r="B1432" i="1"/>
  <c r="R1432" i="1"/>
  <c r="L462" i="1"/>
  <c r="O478" i="1"/>
  <c r="Q471" i="1"/>
  <c r="R479" i="1"/>
  <c r="J468" i="1"/>
  <c r="B476" i="1"/>
  <c r="P467" i="1"/>
  <c r="M1068" i="1"/>
  <c r="L1156" i="1"/>
  <c r="P1076" i="1"/>
  <c r="L1057" i="1"/>
  <c r="K1081" i="1"/>
  <c r="N1097" i="1"/>
  <c r="N1121" i="1"/>
  <c r="P1145" i="1"/>
  <c r="N1161" i="1"/>
  <c r="O1185" i="1"/>
  <c r="M1098" i="1"/>
  <c r="N1162" i="1"/>
  <c r="O1146" i="1"/>
  <c r="P1092" i="1"/>
  <c r="O1125" i="1"/>
  <c r="R1059" i="1"/>
  <c r="L1075" i="1"/>
  <c r="Q1099" i="1"/>
  <c r="Q1123" i="1"/>
  <c r="L1139" i="1"/>
  <c r="M1163" i="1"/>
  <c r="N1187" i="1"/>
  <c r="P1084" i="1"/>
  <c r="M1132" i="1"/>
  <c r="P1053" i="1"/>
  <c r="P1100" i="1"/>
  <c r="J1093" i="1"/>
  <c r="J604" i="1"/>
  <c r="J610" i="1"/>
  <c r="J616" i="1"/>
  <c r="R622" i="1"/>
  <c r="R636" i="1"/>
  <c r="K642" i="1"/>
  <c r="K648" i="1"/>
  <c r="K654" i="1"/>
  <c r="B668" i="1"/>
  <c r="A674" i="1"/>
  <c r="M686" i="1"/>
  <c r="Q700" i="1"/>
  <c r="O706" i="1"/>
  <c r="N712" i="1"/>
  <c r="A718" i="1"/>
  <c r="M732" i="1"/>
  <c r="K598" i="1"/>
  <c r="Q612" i="1"/>
  <c r="N618" i="1"/>
  <c r="A624" i="1"/>
  <c r="M644" i="1"/>
  <c r="K650" i="1"/>
  <c r="N656" i="1"/>
  <c r="O676" i="1"/>
  <c r="L682" i="1"/>
  <c r="R694" i="1"/>
  <c r="L708" i="1"/>
  <c r="J720" i="1"/>
  <c r="O726" i="1"/>
  <c r="B1193" i="1"/>
  <c r="M1429" i="1"/>
  <c r="P1365" i="1"/>
  <c r="K1430" i="1"/>
  <c r="M1366" i="1"/>
  <c r="J470" i="1"/>
  <c r="K478" i="1"/>
  <c r="M471" i="1"/>
  <c r="Q468" i="1"/>
  <c r="L459" i="1"/>
  <c r="A467" i="1"/>
  <c r="A716" i="1"/>
  <c r="O716" i="1"/>
  <c r="R1427" i="1"/>
  <c r="R1435" i="1"/>
  <c r="L1363" i="1"/>
  <c r="K1371" i="1"/>
  <c r="P1372" i="1"/>
  <c r="M473" i="1"/>
  <c r="N458" i="1"/>
  <c r="A458" i="1"/>
  <c r="Q474" i="1"/>
  <c r="K457" i="1"/>
  <c r="R465" i="1"/>
  <c r="N1427" i="1"/>
  <c r="N1435" i="1"/>
  <c r="Q1363" i="1"/>
  <c r="N1371" i="1"/>
  <c r="A1428" i="1"/>
  <c r="J1428" i="1"/>
  <c r="R473" i="1"/>
  <c r="O466" i="1"/>
  <c r="N466" i="1"/>
  <c r="J1367" i="1"/>
  <c r="B465" i="1"/>
  <c r="N465" i="1"/>
  <c r="L465" i="1"/>
  <c r="L457" i="1"/>
  <c r="Q457" i="1"/>
  <c r="L1427" i="1"/>
  <c r="A1435" i="1"/>
  <c r="B1363" i="1"/>
  <c r="K1372" i="1"/>
  <c r="P473" i="1"/>
  <c r="O457" i="1"/>
  <c r="A457" i="1"/>
  <c r="O465" i="1"/>
  <c r="B19" i="10" a="1"/>
  <c r="B19" i="10" s="1"/>
  <c r="A1044" i="1"/>
  <c r="B1044" i="1"/>
  <c r="A1036" i="1"/>
  <c r="B1036" i="1"/>
  <c r="A1028" i="1"/>
  <c r="B1028" i="1"/>
  <c r="A1020" i="1"/>
  <c r="B1020" i="1"/>
  <c r="A1012" i="1"/>
  <c r="B1012" i="1"/>
  <c r="A1004" i="1"/>
  <c r="B1004" i="1"/>
  <c r="A996" i="1"/>
  <c r="B996" i="1"/>
  <c r="A988" i="1"/>
  <c r="B988" i="1"/>
  <c r="A980" i="1"/>
  <c r="B980" i="1"/>
  <c r="A972" i="1"/>
  <c r="B972" i="1"/>
  <c r="A964" i="1"/>
  <c r="B964" i="1"/>
  <c r="A956" i="1"/>
  <c r="B956" i="1"/>
  <c r="A948" i="1"/>
  <c r="B948" i="1"/>
  <c r="A940" i="1"/>
  <c r="B940" i="1"/>
  <c r="O1429" i="1"/>
  <c r="B1045" i="1"/>
  <c r="B1037" i="1"/>
  <c r="B1029" i="1"/>
  <c r="B1021" i="1"/>
  <c r="B1013" i="1"/>
  <c r="B1005" i="1"/>
  <c r="B999" i="1"/>
  <c r="B991" i="1"/>
  <c r="B983" i="1"/>
  <c r="B975" i="1"/>
  <c r="B967" i="1"/>
  <c r="B959" i="1"/>
  <c r="B951" i="1"/>
  <c r="B943" i="1"/>
  <c r="A1377" i="1"/>
  <c r="O1440" i="1"/>
  <c r="O1427" i="1"/>
  <c r="J1435" i="1"/>
  <c r="O1363" i="1"/>
  <c r="J1371" i="1"/>
  <c r="J1436" i="1"/>
  <c r="O1364" i="1"/>
  <c r="O1432" i="1"/>
  <c r="O1368" i="1"/>
  <c r="O1373" i="1"/>
  <c r="J1438" i="1"/>
  <c r="O1366" i="1"/>
  <c r="J1439" i="1"/>
  <c r="O1425" i="1"/>
  <c r="J1433" i="1"/>
  <c r="J1369" i="1"/>
  <c r="A1362" i="1"/>
  <c r="O1374" i="1"/>
  <c r="A1368" i="1"/>
  <c r="O1434" i="1"/>
  <c r="O1370" i="1"/>
  <c r="J1378" i="1"/>
  <c r="A1363" i="1"/>
  <c r="J1376" i="1"/>
  <c r="O1428" i="1"/>
  <c r="J1429" i="1"/>
  <c r="J1365" i="1"/>
  <c r="A1365" i="1"/>
  <c r="O1438" i="1"/>
  <c r="O1439" i="1"/>
  <c r="O1369" i="1"/>
  <c r="O1435" i="1"/>
  <c r="O1371" i="1"/>
  <c r="O1436" i="1"/>
  <c r="A1372" i="1"/>
  <c r="O1433" i="1"/>
  <c r="J1441" i="1"/>
  <c r="J1377" i="1"/>
  <c r="J1426" i="1"/>
  <c r="J1362" i="1"/>
  <c r="A1370" i="1"/>
  <c r="A1364" i="1"/>
  <c r="O1376" i="1"/>
  <c r="J1372" i="1"/>
  <c r="J1375" i="1"/>
  <c r="A1369" i="1"/>
  <c r="O1378" i="1"/>
  <c r="J1440" i="1"/>
  <c r="J1427" i="1"/>
  <c r="J1363" i="1"/>
  <c r="A1371" i="1"/>
  <c r="J1364" i="1"/>
  <c r="J1432" i="1"/>
  <c r="A1376" i="1"/>
  <c r="A1375" i="1"/>
  <c r="J1437" i="1"/>
  <c r="J1373" i="1"/>
  <c r="J1430" i="1"/>
  <c r="J1366" i="1"/>
  <c r="J689" i="15" l="1"/>
  <c r="B695" i="15"/>
  <c r="J692" i="15"/>
  <c r="B702" i="1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tc={C628B71D-C3A5-4BD2-8BA3-F913D91394D4}</author>
    <author>tc={D0801E46-9E1F-4D2B-A06C-3AD5C5DDEBCA}</author>
    <author>tc={19777683-0E7F-4DAF-955F-A7EBAC7AAEEA}</author>
    <author>tc={A2328F4B-C3F9-4761-BF76-1D4F4D6A14B6}</author>
    <author>tc={3224698C-8114-49BB-A425-26AE0DED31AE}</author>
    <author>tc={E2106FC3-386C-4714-B306-9BA0FD425274}</author>
    <author>tc={E8911680-E731-4D67-9690-17976D3FED66}</author>
    <author>tc={5B177B48-17FC-4889-93EE-8CEBBC9D67A1}</author>
    <author>tc={FC0E8780-2055-48EE-B42B-F31936B1D4FF}</author>
    <author>tc={9E6238C4-2B41-4F84-9F69-94DEF5E3EB8C}</author>
    <author>tc={6E9F8D40-752E-4116-9D9F-F74F76285640}</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D25" authorId="1" shapeId="0" xr:uid="{C628B71D-C3A5-4BD2-8BA3-F913D91394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25" authorId="2" shapeId="0" xr:uid="{D0801E46-9E1F-4D2B-A06C-3AD5C5DDEBC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3" authorId="3"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4" authorId="4"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6" authorId="5" shapeId="0" xr:uid="{3224698C-8114-49BB-A425-26AE0DED31A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1" authorId="6"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4" authorId="7"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D76" authorId="8" shapeId="0" xr:uid="{5B177B48-17FC-4889-93EE-8CEBBC9D67A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77" authorId="9" shapeId="0" xr:uid="{FC0E8780-2055-48EE-B42B-F31936B1D4F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78" authorId="10" shapeId="0" xr:uid="{9E6238C4-2B41-4F84-9F69-94DEF5E3EB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78" authorId="11" shapeId="0" xr:uid="{6E9F8D40-752E-4116-9D9F-F74F762856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B82" authorId="12"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88" authorId="13"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93" authorId="14"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4" authorId="15"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5" authorId="16"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6" authorId="17"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7" authorId="18"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8" authorId="19"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9" authorId="20"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0" authorId="21"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1" authorId="22"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2" authorId="23"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3" authorId="24"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03" authorId="25"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266" authorId="0" shapeId="0" xr:uid="{5889F7CF-B0E2-466A-A51A-2320A2851567}">
      <text>
        <r>
          <rPr>
            <sz val="11"/>
            <color theme="1"/>
            <rFont val="Calibri"/>
            <family val="2"/>
            <scheme val="minor"/>
          </rPr>
          <t xml:space="preserve">Evaporative Emissions are accounted for in on-road transportation emissions
</t>
        </r>
      </text>
    </comment>
    <comment ref="G266" authorId="0" shapeId="0" xr:uid="{C1983F7D-73F8-40B3-A164-C32453EEB8AE}">
      <text>
        <r>
          <rPr>
            <sz val="11"/>
            <color theme="1"/>
            <rFont val="Calibri"/>
            <family val="2"/>
            <scheme val="minor"/>
          </rPr>
          <t xml:space="preserve">Evaporative Emissions are accounted for in on-road transportation emissions
</t>
        </r>
      </text>
    </comment>
    <comment ref="B267" authorId="0" shapeId="0" xr:uid="{AACE97B5-0CF8-4F7A-A27B-2F86EE6FAE40}">
      <text>
        <r>
          <rPr>
            <sz val="11"/>
            <color theme="1"/>
            <rFont val="Calibri"/>
            <family val="2"/>
            <scheme val="minor"/>
          </rPr>
          <t xml:space="preserve">Evaporative Emissions are accounted for in on-road transportation emissions
</t>
        </r>
      </text>
    </comment>
    <comment ref="G267" authorId="0" shapeId="0" xr:uid="{6BD48DCB-E79A-4A73-A77D-76C602452B1B}">
      <text>
        <r>
          <rPr>
            <sz val="11"/>
            <color theme="1"/>
            <rFont val="Calibri"/>
            <family val="2"/>
            <scheme val="minor"/>
          </rPr>
          <t xml:space="preserve">Evaporative Emissions are accounted for in on-road transportation emissions
</t>
        </r>
      </text>
    </comment>
    <comment ref="B268" authorId="0" shapeId="0" xr:uid="{E58BCD1F-C84B-4199-8049-EA6C048DA960}">
      <text>
        <r>
          <rPr>
            <sz val="11"/>
            <color theme="1"/>
            <rFont val="Calibri"/>
            <family val="2"/>
            <scheme val="minor"/>
          </rPr>
          <t xml:space="preserve">Evaporative Emissions are accounted for in on-road transportation emissions
</t>
        </r>
      </text>
    </comment>
    <comment ref="G268" authorId="0" shapeId="0" xr:uid="{B19E8978-CF1D-42C9-A83D-63750E458973}">
      <text>
        <r>
          <rPr>
            <sz val="11"/>
            <color theme="1"/>
            <rFont val="Calibri"/>
            <family val="2"/>
            <scheme val="minor"/>
          </rPr>
          <t xml:space="preserve">Evaporative Emissions are accounted for in on-road transportation emissions
</t>
        </r>
      </text>
    </comment>
    <comment ref="B269" authorId="0" shapeId="0" xr:uid="{0CEBC701-0F0D-46B3-8346-AC6FA09CDBDB}">
      <text>
        <r>
          <rPr>
            <sz val="11"/>
            <color theme="1"/>
            <rFont val="Calibri"/>
            <family val="2"/>
            <scheme val="minor"/>
          </rPr>
          <t xml:space="preserve">Evaporative Emissions are accounted for in on-road transportation emissions
</t>
        </r>
      </text>
    </comment>
    <comment ref="G269" authorId="0" shapeId="0" xr:uid="{960981B2-E60D-464B-BC08-E29C021CDA06}">
      <text>
        <r>
          <rPr>
            <sz val="11"/>
            <color theme="1"/>
            <rFont val="Calibri"/>
            <family val="2"/>
            <scheme val="minor"/>
          </rPr>
          <t xml:space="preserve">Evaporative Emissions are accounted for in on-road transportation emissions
</t>
        </r>
      </text>
    </comment>
    <comment ref="B270" authorId="0" shapeId="0" xr:uid="{31FD2A45-206F-43F9-88CD-DF7E39D6C2F5}">
      <text>
        <r>
          <rPr>
            <sz val="11"/>
            <color theme="1"/>
            <rFont val="Calibri"/>
            <family val="2"/>
            <scheme val="minor"/>
          </rPr>
          <t xml:space="preserve">Evaporative Emissions are accounted for in on-road transportation emissions
</t>
        </r>
      </text>
    </comment>
    <comment ref="G270" authorId="0" shapeId="0" xr:uid="{3DE385C7-2147-4894-BA5A-2A3847322E90}">
      <text>
        <r>
          <rPr>
            <sz val="11"/>
            <color theme="1"/>
            <rFont val="Calibri"/>
            <family val="2"/>
            <scheme val="minor"/>
          </rPr>
          <t xml:space="preserve">Evaporative Emissions are accounted for in on-road transportation emissions
</t>
        </r>
      </text>
    </comment>
    <comment ref="B271" authorId="0" shapeId="0" xr:uid="{4693BBB6-8534-4577-B12A-97C7F2B20B0F}">
      <text>
        <r>
          <rPr>
            <sz val="11"/>
            <color theme="1"/>
            <rFont val="Calibri"/>
            <family val="2"/>
            <scheme val="minor"/>
          </rPr>
          <t xml:space="preserve">Evaporative Emissions are accounted for in on-road transportation emissions
</t>
        </r>
      </text>
    </comment>
    <comment ref="G271" authorId="0" shapeId="0" xr:uid="{F6DB5FDC-B2CF-4375-B614-A85CF2C8E014}">
      <text>
        <r>
          <rPr>
            <sz val="11"/>
            <color theme="1"/>
            <rFont val="Calibri"/>
            <family val="2"/>
            <scheme val="minor"/>
          </rPr>
          <t xml:space="preserve">Evaporative Emissions are accounted for in on-road transportation emissions
</t>
        </r>
      </text>
    </comment>
    <comment ref="B272" authorId="0" shapeId="0" xr:uid="{C3A15840-A595-4DF4-A019-C05E6A168B72}">
      <text>
        <r>
          <rPr>
            <sz val="11"/>
            <color theme="1"/>
            <rFont val="Calibri"/>
            <family val="2"/>
            <scheme val="minor"/>
          </rPr>
          <t xml:space="preserve">Evaporative Emissions are accounted for in on-road transportation emissions
</t>
        </r>
      </text>
    </comment>
    <comment ref="G272" authorId="0" shapeId="0" xr:uid="{F69F081F-F098-4F47-AA0A-0D874F71BA7C}">
      <text>
        <r>
          <rPr>
            <sz val="11"/>
            <color theme="1"/>
            <rFont val="Calibri"/>
            <family val="2"/>
            <scheme val="minor"/>
          </rPr>
          <t xml:space="preserve">Evaporative Emissions are accounted for in on-road transportation emissions
</t>
        </r>
      </text>
    </comment>
    <comment ref="H272" authorId="0" shapeId="0" xr:uid="{A4F3E8B2-6B91-43CB-90F3-E2D97C13CE7D}">
      <text>
        <r>
          <rPr>
            <sz val="11"/>
            <color theme="1"/>
            <rFont val="Calibri"/>
            <family val="2"/>
            <scheme val="minor"/>
          </rPr>
          <t xml:space="preserve">Evaporative Emissions are accounted for in on-road transportation emissions
</t>
        </r>
      </text>
    </comment>
    <comment ref="I272" authorId="0" shapeId="0" xr:uid="{B20BC8ED-16E2-4C68-9AAF-51A707540B77}">
      <text>
        <r>
          <rPr>
            <sz val="11"/>
            <color theme="1"/>
            <rFont val="Calibri"/>
            <family val="2"/>
            <scheme val="minor"/>
          </rPr>
          <t xml:space="preserve">Evaporative Emissions are accounted for in on-road transportation emissions
</t>
        </r>
      </text>
    </comment>
    <comment ref="E590" authorId="0" shapeId="0" xr:uid="{EC48BB8E-39D5-423F-BB94-2CE2BA08FDFB}">
      <text>
        <r>
          <rPr>
            <sz val="11"/>
            <color theme="1"/>
            <rFont val="Calibri"/>
            <family val="2"/>
            <scheme val="minor"/>
          </rPr>
          <t>Reported under Grassland Remaining Grassland in the LULUCF Sector</t>
        </r>
      </text>
    </comment>
    <comment ref="F590" authorId="0" shapeId="0" xr:uid="{8746249B-6B4D-4B53-B358-ED6DAC43FDCF}">
      <text>
        <r>
          <rPr>
            <sz val="11"/>
            <color theme="1"/>
            <rFont val="Calibri"/>
            <family val="2"/>
            <scheme val="minor"/>
          </rPr>
          <t>Reported under Grassland Remaining Grassland in the LULUCF Sector.</t>
        </r>
      </text>
    </comment>
    <comment ref="G608" authorId="0" shapeId="0" xr:uid="{18FFB445-C829-4CAF-8682-6E64B2F5EEEA}">
      <text>
        <r>
          <rPr>
            <sz val="11"/>
            <color theme="1"/>
            <rFont val="Calibri"/>
            <family val="2"/>
            <scheme val="minor"/>
          </rPr>
          <t>VOCs are not estimated in the forest land category.</t>
        </r>
      </text>
    </comment>
    <comment ref="E620" authorId="0" shapeId="0" xr:uid="{F6B86720-95F1-4F35-8302-A5963AB6B8F5}">
      <text>
        <r>
          <rPr>
            <sz val="11"/>
            <color theme="1"/>
            <rFont val="Calibri"/>
            <family val="2"/>
            <scheme val="minor"/>
          </rPr>
          <t>Activity data not available on biomass burning in settlements.</t>
        </r>
      </text>
    </comment>
    <comment ref="F620" authorId="0" shapeId="0" xr:uid="{2725CA7D-0F46-4231-A1FB-2DE8E08A65FF}">
      <text>
        <r>
          <rPr>
            <sz val="11"/>
            <color theme="1"/>
            <rFont val="Calibri"/>
            <family val="2"/>
            <scheme val="minor"/>
          </rPr>
          <t>Activity data not available on biomass burning in settlements.</t>
        </r>
      </text>
    </comment>
    <comment ref="E621" authorId="0" shapeId="0" xr:uid="{D1469AF3-3856-412F-832E-431F0E6CB1E1}">
      <text>
        <r>
          <rPr>
            <sz val="11"/>
            <color theme="1"/>
            <rFont val="Calibri"/>
            <family val="2"/>
            <scheme val="minor"/>
          </rPr>
          <t>Activity data not available.</t>
        </r>
      </text>
    </comment>
    <comment ref="F621" authorId="0" shapeId="0" xr:uid="{F9F9DB26-B580-4C7F-8FC7-B5052CBC0A34}">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<sst xmlns="http://schemas.openxmlformats.org/spreadsheetml/2006/main" count="16349" uniqueCount="3695">
  <si>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</si>
  <si>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</si>
  <si>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</si>
  <si>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</si>
  <si>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</si>
  <si>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</si>
  <si>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</si>
  <si>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</si>
  <si>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</si>
  <si>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</si>
  <si>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</si>
  <si>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</si>
  <si>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</si>
  <si>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</si>
  <si>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</si>
  <si>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</si>
  <si>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</si>
  <si>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</si>
  <si>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</si>
  <si>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</si>
  <si>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</si>
  <si>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</si>
  <si>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</si>
  <si>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</si>
  <si>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</si>
  <si>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</si>
  <si>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</si>
  <si>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</si>
  <si>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</si>
  <si>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</si>
  <si>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</si>
  <si>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</si>
  <si>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</si>
  <si>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</si>
  <si>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</si>
  <si>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</si>
  <si>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</si>
  <si>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</si>
  <si>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</si>
  <si>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</si>
  <si>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</si>
  <si>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</si>
  <si>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</si>
  <si>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</si>
  <si>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</si>
  <si>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</si>
  <si>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</si>
  <si>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</si>
  <si>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</si>
  <si>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</si>
  <si>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</si>
  <si>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</si>
  <si>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</si>
  <si>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</si>
  <si>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</si>
  <si>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</si>
  <si>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</si>
  <si>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</si>
  <si>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</si>
  <si>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</si>
  <si>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</si>
  <si>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</si>
  <si>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</si>
  <si>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</si>
  <si>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</si>
  <si>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</si>
  <si>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</si>
  <si>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</si>
  <si>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</si>
  <si>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</si>
  <si>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</si>
  <si>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</si>
  <si>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</si>
  <si>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</si>
  <si>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</si>
  <si>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</si>
  <si>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</si>
  <si>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nuclear es</t>
  </si>
  <si>
    <t>hydro es</t>
  </si>
  <si>
    <t>solar PV es</t>
  </si>
  <si>
    <t>solar thermal es</t>
  </si>
  <si>
    <t>biomass es</t>
  </si>
  <si>
    <t>Slider Step Size</t>
  </si>
  <si>
    <t>Subscript 1 Display Name</t>
  </si>
  <si>
    <t>Subscript 2 Display Name</t>
  </si>
  <si>
    <t>Passenger</t>
  </si>
  <si>
    <t>Freight</t>
  </si>
  <si>
    <t>Rail</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</si>
  <si>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</si>
  <si>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</si>
  <si>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</si>
  <si>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</si>
  <si>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</si>
  <si>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</si>
  <si>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</si>
  <si>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</si>
  <si>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</si>
  <si>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</si>
  <si>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</si>
  <si>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</si>
  <si>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</si>
  <si>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</si>
  <si>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</si>
  <si>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</si>
  <si>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</si>
  <si>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</si>
  <si>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</si>
  <si>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</si>
  <si>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</si>
  <si>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</si>
  <si>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</si>
  <si>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</si>
  <si>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</si>
  <si>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</si>
  <si>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</si>
  <si>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</si>
  <si>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</si>
  <si>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</si>
  <si>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</si>
  <si>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</si>
  <si>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</si>
  <si>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</si>
  <si>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</si>
  <si>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</si>
  <si>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</si>
  <si>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</si>
  <si>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</si>
  <si>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</si>
  <si>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</si>
  <si>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</si>
  <si>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</si>
  <si>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</si>
  <si>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</si>
  <si>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</si>
  <si>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</si>
  <si>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</si>
  <si>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</si>
  <si>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</si>
  <si>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</si>
  <si>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</si>
  <si>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</si>
  <si>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</si>
  <si>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</si>
  <si>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</si>
  <si>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</si>
  <si>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</si>
  <si>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</si>
  <si>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</si>
  <si>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</si>
  <si>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</si>
  <si>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</si>
  <si>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</si>
  <si>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</si>
  <si>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</si>
  <si>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Scenario Viewer,
http://www.nrel.gov/analysis/re_futures/data_viewer/#
80% RE-ITI (2014) scenario</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</si>
  <si>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</si>
  <si>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</si>
  <si>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</si>
  <si>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</si>
  <si>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</si>
  <si>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</si>
  <si>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</si>
  <si>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</si>
  <si>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</si>
  <si>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</si>
  <si>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</si>
  <si>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</si>
  <si>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</si>
  <si>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</si>
  <si>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</si>
  <si>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</si>
  <si>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</si>
  <si>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</si>
  <si>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</si>
  <si>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</si>
  <si>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</si>
  <si>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</si>
  <si>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</si>
  <si>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</si>
  <si>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</si>
  <si>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</si>
  <si>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</si>
  <si>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</si>
  <si>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</si>
  <si>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</si>
  <si>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</si>
  <si>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</si>
  <si>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</si>
  <si>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</si>
  <si>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</si>
  <si>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</si>
  <si>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</si>
  <si>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</si>
  <si>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</si>
  <si>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</si>
  <si>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</si>
  <si>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</si>
  <si>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</si>
  <si>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</si>
  <si>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</si>
  <si>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</si>
  <si>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</si>
  <si>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</si>
  <si>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</si>
  <si>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</si>
  <si>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</si>
  <si>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</si>
  <si>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</si>
  <si>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</si>
  <si>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</si>
  <si>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</si>
  <si>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</si>
  <si>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</si>
  <si>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</si>
  <si>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</si>
  <si>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</si>
  <si>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</si>
  <si>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</si>
  <si>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</si>
  <si>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</si>
  <si>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</si>
  <si>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</si>
  <si>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</si>
  <si>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</si>
  <si>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</si>
  <si>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</si>
  <si>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</si>
  <si>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</si>
  <si>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</si>
  <si>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</si>
  <si>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</si>
  <si>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</si>
  <si>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</si>
  <si>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</si>
  <si>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</si>
  <si>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</si>
  <si>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</si>
  <si>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</si>
  <si>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</si>
  <si>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</si>
  <si>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</si>
  <si>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</si>
  <si>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</si>
  <si>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</si>
  <si>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</si>
  <si>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</si>
  <si>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</si>
  <si>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</si>
  <si>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</si>
  <si>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</si>
  <si>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</si>
  <si>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</si>
  <si>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</si>
  <si>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</si>
  <si>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</si>
  <si>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</si>
  <si>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</si>
  <si>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</si>
  <si>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</si>
  <si>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</si>
  <si>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</si>
  <si>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</si>
  <si>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</si>
  <si>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</si>
  <si>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</si>
  <si>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</si>
  <si>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</si>
  <si>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</si>
  <si>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</si>
  <si>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</si>
  <si>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</si>
  <si>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</si>
  <si>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</si>
  <si>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</si>
  <si>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</si>
  <si>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</si>
  <si>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</si>
  <si>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</si>
  <si>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</si>
  <si>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</si>
  <si>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</si>
  <si>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</si>
  <si>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</si>
  <si>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</si>
  <si>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</si>
  <si>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</si>
  <si>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</si>
  <si>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</si>
  <si>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</si>
  <si>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</si>
  <si>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</si>
  <si>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</si>
  <si>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</si>
  <si>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</si>
  <si>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</si>
  <si>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</si>
  <si>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</si>
  <si>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</si>
  <si>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</si>
  <si>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</si>
  <si>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</si>
  <si>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</si>
  <si>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</si>
  <si>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</si>
  <si>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</si>
  <si>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</si>
  <si>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</si>
  <si>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</si>
  <si>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</si>
  <si>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</si>
  <si>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</si>
  <si>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</si>
  <si>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</si>
  <si>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</si>
  <si>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</si>
  <si>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</si>
  <si>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</si>
  <si>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</si>
  <si>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</si>
  <si>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</si>
  <si>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</si>
  <si>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</si>
  <si>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petroleum es</t>
  </si>
  <si>
    <t>natural gas peaker es</t>
  </si>
  <si>
    <t>Petroleum</t>
  </si>
  <si>
    <t>Natural Gas Peaker</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</si>
  <si>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</si>
  <si>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</si>
  <si>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</si>
  <si>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</si>
  <si>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</si>
  <si>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</si>
  <si>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</si>
  <si>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</si>
  <si>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</si>
  <si>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</si>
  <si>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</si>
  <si>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</si>
  <si>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</si>
  <si>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</si>
  <si>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</si>
  <si>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</si>
  <si>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</si>
  <si>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</si>
  <si>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</si>
  <si>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</si>
  <si>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</si>
  <si>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</si>
  <si>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</si>
  <si>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</si>
  <si>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</si>
  <si>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</si>
  <si>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</si>
  <si>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</si>
  <si>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</si>
  <si>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</si>
  <si>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</si>
  <si>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</si>
  <si>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</si>
  <si>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</si>
  <si>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</si>
  <si>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</si>
  <si>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</si>
  <si>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</si>
  <si>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</si>
  <si>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</si>
  <si>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</si>
  <si>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</si>
  <si>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</si>
  <si>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</si>
  <si>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</si>
  <si>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</si>
  <si>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</si>
  <si>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</si>
  <si>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</si>
  <si>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</si>
  <si>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</si>
  <si>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</si>
  <si>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</si>
  <si>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</si>
  <si>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</si>
  <si>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</si>
  <si>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</si>
  <si>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</si>
  <si>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</si>
  <si>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</si>
  <si>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</si>
  <si>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</si>
  <si>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</si>
  <si>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</si>
  <si>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</si>
  <si>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</si>
  <si>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</si>
  <si>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</si>
  <si>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</si>
  <si>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</si>
  <si>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</si>
  <si>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</si>
  <si>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</si>
  <si>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</si>
  <si>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</si>
  <si>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</si>
  <si>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</si>
  <si>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</si>
  <si>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</si>
  <si>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</si>
  <si>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</si>
  <si>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</si>
  <si>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</si>
  <si>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</si>
  <si>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</si>
  <si>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</si>
  <si>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</si>
  <si>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</si>
  <si>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</si>
  <si>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</si>
  <si>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</si>
  <si>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</si>
  <si>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</si>
  <si>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</si>
  <si>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</si>
  <si>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</si>
  <si>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</si>
  <si>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</si>
  <si>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</si>
  <si>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</si>
  <si>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</si>
  <si>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</si>
  <si>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</si>
  <si>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</si>
  <si>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</si>
  <si>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</si>
  <si>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</si>
  <si>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</si>
  <si>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</si>
  <si>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</si>
  <si>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</si>
  <si>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</si>
  <si>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</si>
  <si>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</si>
  <si>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</si>
  <si>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</si>
  <si>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</si>
  <si>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</si>
  <si>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</si>
  <si>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</si>
  <si>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</si>
  <si>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</si>
  <si>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Fraction of Peatland Restoration Achieved</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</si>
  <si>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</si>
  <si>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</si>
  <si>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</si>
  <si>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</si>
  <si>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</si>
  <si>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</si>
  <si>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</si>
  <si>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</si>
  <si>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</si>
  <si>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</si>
  <si>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</si>
  <si>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</si>
  <si>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</si>
  <si>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</si>
  <si>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</si>
  <si>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</si>
  <si>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</si>
  <si>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</si>
  <si>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</si>
  <si>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</si>
  <si>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</si>
  <si>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</si>
  <si>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</si>
  <si>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</si>
  <si>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</si>
  <si>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transportation-sector-main.html#ev-subsidy</t>
  </si>
  <si>
    <t>ev-subsidy.html</t>
  </si>
  <si>
    <t>https://www.fueleconomy.gov/feg/taxevb.shtml plus Chevrolet and Tesla websites</t>
  </si>
  <si>
    <t>% of new vehicles sold</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</si>
  <si>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</si>
  <si>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</si>
  <si>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</si>
  <si>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</si>
  <si>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</si>
  <si>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</si>
  <si>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</si>
  <si>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</si>
  <si>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</si>
  <si>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</si>
  <si>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</si>
  <si>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</si>
  <si>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</si>
  <si>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</si>
  <si>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</si>
  <si>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</si>
  <si>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</si>
  <si>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</si>
  <si>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</si>
  <si>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</si>
  <si>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</si>
  <si>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</si>
  <si>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</si>
  <si>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</si>
  <si>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</si>
  <si>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</si>
  <si>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</si>
  <si>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</si>
  <si>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</si>
  <si>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</si>
  <si>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</si>
  <si>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</si>
  <si>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</si>
  <si>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</si>
  <si>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</si>
  <si>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</si>
  <si>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</si>
  <si>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</si>
  <si>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</si>
  <si>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</si>
  <si>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</si>
  <si>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</si>
  <si>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</si>
  <si>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</si>
  <si>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</si>
  <si>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</si>
  <si>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</si>
  <si>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</si>
  <si>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</si>
  <si>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</si>
  <si>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</si>
  <si>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</si>
  <si>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</si>
  <si>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</si>
  <si>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</si>
  <si>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</si>
  <si>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</si>
  <si>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</si>
  <si>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</si>
  <si>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</si>
  <si>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</si>
  <si>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</si>
  <si>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</si>
  <si>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</si>
  <si>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</si>
  <si>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</si>
  <si>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</si>
  <si>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</si>
  <si>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</si>
  <si>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</si>
  <si>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</si>
  <si>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</si>
  <si>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</si>
  <si>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</si>
  <si>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</si>
  <si>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</si>
  <si>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</si>
  <si>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</si>
  <si>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</si>
  <si>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</si>
  <si>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</si>
  <si>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</si>
  <si>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</si>
  <si>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</si>
  <si>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</si>
  <si>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</si>
  <si>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</si>
  <si>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</si>
  <si>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</si>
  <si>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</si>
  <si>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</si>
  <si>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</si>
  <si>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</si>
  <si>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t>NO,NA</t>
  </si>
  <si>
    <t>1.A.1. Energy industries</t>
  </si>
  <si>
    <t>1.A.1.a.i  Electricity Generation</t>
  </si>
  <si>
    <t>Liquid Fuels</t>
  </si>
  <si>
    <t>Solid Fuels</t>
  </si>
  <si>
    <t>Gaseous Fuels</t>
  </si>
  <si>
    <t>Other Fossil Fuels</t>
  </si>
  <si>
    <t>Peat</t>
  </si>
  <si>
    <t>1.A.1.a.ii  Combined heat and power generation</t>
  </si>
  <si>
    <t>1.A.1.a.iii  Heat plants</t>
  </si>
  <si>
    <t>1.A.1.c.i  Manufacture of solid fuels</t>
  </si>
  <si>
    <t>1.A.1.c.ii  Oil and gas extraction</t>
  </si>
  <si>
    <t>NO,IE</t>
  </si>
  <si>
    <t>1.A.1.c.iii  Other energy industries</t>
  </si>
  <si>
    <t>1.A.2 Manufacturing industries and construction</t>
  </si>
  <si>
    <t>1.A.2.g.viii  Other (please specify)</t>
  </si>
  <si>
    <t>Other non-specified</t>
  </si>
  <si>
    <t>1.A.3  Transport</t>
  </si>
  <si>
    <t>Aviation gasoline</t>
  </si>
  <si>
    <t>Jet kerosene</t>
  </si>
  <si>
    <t>Gasoline</t>
  </si>
  <si>
    <t>Diesel oil</t>
  </si>
  <si>
    <t>Liquefied petroleum gases (LPG)</t>
  </si>
  <si>
    <t>i.  Cars</t>
  </si>
  <si>
    <t>LNG</t>
  </si>
  <si>
    <t>ii.  Light duty trucks</t>
  </si>
  <si>
    <t>iii.  Heavy duty trucks and buses</t>
  </si>
  <si>
    <t>iv.  Motorcycles</t>
  </si>
  <si>
    <t>v.  Other (please specify)</t>
  </si>
  <si>
    <t>Evaporative Emissions</t>
  </si>
  <si>
    <t>Diesel Oil</t>
  </si>
  <si>
    <t>Liquefied Petroleum Gases (LPG)</t>
  </si>
  <si>
    <t>Other Liquid Fuels (please specify)</t>
  </si>
  <si>
    <t>Other Fossil Fuels (please specify)</t>
  </si>
  <si>
    <t>Residual fuel oil</t>
  </si>
  <si>
    <t>Gas/diesel oil</t>
  </si>
  <si>
    <t>NE,IE</t>
  </si>
  <si>
    <t>NO,NE</t>
  </si>
  <si>
    <t>i. Pipeline transport</t>
  </si>
  <si>
    <t>Non-Transportation Mobile</t>
  </si>
  <si>
    <t>1.A.4  Other sectors</t>
  </si>
  <si>
    <t>1.A.4.a.i  Stationary combustion</t>
  </si>
  <si>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</si>
  <si>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</si>
  <si>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</si>
  <si>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</si>
  <si>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</si>
  <si>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</si>
  <si>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</si>
  <si>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</si>
  <si>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</si>
  <si>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</si>
  <si>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</si>
  <si>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</si>
  <si>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</si>
  <si>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</si>
  <si>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</si>
  <si>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</si>
  <si>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</si>
  <si>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</si>
  <si>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</si>
  <si>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</si>
  <si>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</si>
  <si>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</si>
  <si>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</si>
  <si>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</si>
  <si>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</si>
  <si>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</si>
  <si>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</si>
  <si>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</si>
  <si>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</si>
  <si>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</si>
  <si>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</si>
  <si>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</si>
  <si>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</si>
  <si>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</si>
  <si>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</si>
  <si>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</si>
  <si>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</si>
  <si>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</si>
  <si>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</si>
  <si>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</si>
  <si>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</si>
  <si>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</si>
  <si>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</si>
  <si>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</si>
  <si>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</si>
  <si>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</si>
  <si>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</si>
  <si>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</si>
  <si>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</si>
  <si>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</si>
  <si>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</si>
  <si>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</si>
  <si>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</si>
  <si>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</si>
  <si>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</si>
  <si>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</si>
  <si>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</si>
  <si>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</si>
  <si>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</si>
  <si>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</si>
  <si>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</si>
  <si>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</si>
  <si>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</si>
  <si>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</si>
  <si>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</si>
  <si>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</si>
  <si>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</si>
  <si>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</si>
  <si>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</si>
  <si>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</si>
  <si>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</si>
  <si>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</si>
  <si>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</si>
  <si>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</si>
  <si>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</si>
  <si>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</si>
  <si>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</si>
  <si>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</si>
  <si>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</si>
  <si>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</si>
  <si>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</si>
  <si>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</si>
  <si>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</si>
  <si>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</si>
  <si>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</si>
  <si>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</si>
  <si>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</si>
  <si>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</si>
  <si>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</si>
  <si>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</si>
  <si>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</si>
  <si>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</si>
  <si>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</si>
  <si>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</si>
  <si>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</si>
  <si>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</si>
  <si>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</si>
  <si>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</si>
  <si>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</si>
  <si>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</si>
  <si>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</si>
  <si>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</si>
  <si>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</si>
  <si>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</si>
  <si>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</si>
  <si>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</si>
  <si>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</si>
  <si>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</si>
  <si>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</si>
  <si>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</si>
  <si>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</si>
  <si>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</si>
  <si>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</si>
  <si>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</si>
  <si>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</si>
  <si>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</si>
  <si>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</si>
  <si>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</si>
  <si>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</si>
  <si>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</si>
  <si>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</si>
  <si>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</si>
  <si>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</si>
  <si>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</si>
  <si>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</si>
  <si>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</si>
  <si>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</si>
  <si>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</si>
  <si>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</si>
  <si>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</si>
  <si>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</si>
  <si>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t>Option A:</t>
  </si>
  <si>
    <t>Dairy cattle</t>
  </si>
  <si>
    <t>Non-dairy cattle</t>
  </si>
  <si>
    <t>Option B:</t>
  </si>
  <si>
    <t>Mature dairy cattle</t>
  </si>
  <si>
    <t>Other mature cattle</t>
  </si>
  <si>
    <t>Growing cattle</t>
  </si>
  <si>
    <t>Option C (country-specific):</t>
  </si>
  <si>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</si>
  <si>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</si>
  <si>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</si>
  <si>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</si>
  <si>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</si>
  <si>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</si>
  <si>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</si>
  <si>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</si>
  <si>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</si>
  <si>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</si>
  <si>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</si>
  <si>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</si>
  <si>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</si>
  <si>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</si>
  <si>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</si>
  <si>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</si>
  <si>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</si>
  <si>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</si>
  <si>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</si>
  <si>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</si>
  <si>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</si>
  <si>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</si>
  <si>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</si>
  <si>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</si>
  <si>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</si>
  <si>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</si>
  <si>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</si>
  <si>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</si>
  <si>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</si>
  <si>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</si>
  <si>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</si>
  <si>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</si>
  <si>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</si>
  <si>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</si>
  <si>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</si>
  <si>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</si>
  <si>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</si>
  <si>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</si>
  <si>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</si>
  <si>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</si>
  <si>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</si>
  <si>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</si>
  <si>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</si>
  <si>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</si>
  <si>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</si>
  <si>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</si>
  <si>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</si>
  <si>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</si>
  <si>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</si>
  <si>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</si>
  <si>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</si>
  <si>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</si>
  <si>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</si>
  <si>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</si>
  <si>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</si>
  <si>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</si>
  <si>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</si>
  <si>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</si>
  <si>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</si>
  <si>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</si>
  <si>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</si>
  <si>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</si>
  <si>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</si>
  <si>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</si>
  <si>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</si>
  <si>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</si>
  <si>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</si>
  <si>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</si>
  <si>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</si>
  <si>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</si>
  <si>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</si>
  <si>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</si>
  <si>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</si>
  <si>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</si>
  <si>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</si>
  <si>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</si>
  <si>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</si>
  <si>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</si>
  <si>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</si>
  <si>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</si>
  <si>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</si>
  <si>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</si>
  <si>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</si>
  <si>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</si>
  <si>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</si>
  <si>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</si>
  <si>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</si>
  <si>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</si>
  <si>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</si>
  <si>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</si>
  <si>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</si>
  <si>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</si>
  <si>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</si>
  <si>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</si>
  <si>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</si>
  <si>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</si>
  <si>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</si>
  <si>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</si>
  <si>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</si>
  <si>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</si>
  <si>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</si>
  <si>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</si>
  <si>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</si>
  <si>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</si>
  <si>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</si>
  <si>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</si>
  <si>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</si>
  <si>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</si>
  <si>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</si>
  <si>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</si>
  <si>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</si>
  <si>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</si>
  <si>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</si>
  <si>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</si>
  <si>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</si>
  <si>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</si>
  <si>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</si>
  <si>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</si>
  <si>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</si>
  <si>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</si>
  <si>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</si>
  <si>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</si>
  <si>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</si>
  <si>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</si>
  <si>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</si>
  <si>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</si>
  <si>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</si>
  <si>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</si>
  <si>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</si>
  <si>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</si>
  <si>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</si>
  <si>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</si>
  <si>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</si>
  <si>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</si>
  <si>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</si>
  <si>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</si>
  <si>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</si>
  <si>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</si>
  <si>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</si>
  <si>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</si>
  <si>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</si>
  <si>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</si>
  <si>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</si>
  <si>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</si>
  <si>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</si>
  <si>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</si>
  <si>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</si>
  <si>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</si>
  <si>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</si>
  <si>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</si>
  <si>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</si>
  <si>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</si>
  <si>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</si>
  <si>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</si>
  <si>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</si>
  <si>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</si>
  <si>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</si>
  <si>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</si>
  <si>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</si>
  <si>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</si>
  <si>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</si>
  <si>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</si>
  <si>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</si>
  <si>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</si>
  <si>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</si>
  <si>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</si>
  <si>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</si>
  <si>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</si>
  <si>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</si>
  <si>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</si>
  <si>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</si>
  <si>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</si>
  <si>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</si>
  <si>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</si>
  <si>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</si>
  <si>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</si>
  <si>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</si>
  <si>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</si>
  <si>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</si>
  <si>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</si>
  <si>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</si>
  <si>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</si>
  <si>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</si>
  <si>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</si>
  <si>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</si>
  <si>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</si>
  <si>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</si>
  <si>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</si>
  <si>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</si>
  <si>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</si>
  <si>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</si>
  <si>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</si>
  <si>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</si>
  <si>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</si>
  <si>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</si>
  <si>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</si>
  <si>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</si>
  <si>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</si>
  <si>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</si>
  <si>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</si>
  <si>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</si>
  <si>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</si>
  <si>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</si>
  <si>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</si>
  <si>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</si>
  <si>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</si>
  <si>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</si>
  <si>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</si>
  <si>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</si>
  <si>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</si>
  <si>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</si>
  <si>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</si>
  <si>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</si>
  <si>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</si>
  <si>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</si>
  <si>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</si>
  <si>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</si>
  <si>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</si>
  <si>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</si>
  <si>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</si>
  <si>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</si>
  <si>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</si>
  <si>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</si>
  <si>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</si>
  <si>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</si>
  <si>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</si>
  <si>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</si>
  <si>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</si>
  <si>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</si>
  <si>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</si>
  <si>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</si>
  <si>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</si>
  <si>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</si>
  <si>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</si>
  <si>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</si>
  <si>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</si>
  <si>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</si>
  <si>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</si>
  <si>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</si>
  <si>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</si>
  <si>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</si>
  <si>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</si>
  <si>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</si>
  <si>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</si>
  <si>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</si>
  <si>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</si>
  <si>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</si>
  <si>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</si>
  <si>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</si>
  <si>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</si>
  <si>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</si>
  <si>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</si>
  <si>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</si>
  <si>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</si>
  <si>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</si>
  <si>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</si>
  <si>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</si>
  <si>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</si>
  <si>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</si>
  <si>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</si>
  <si>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</si>
  <si>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</si>
  <si>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</si>
  <si>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</si>
  <si>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</si>
  <si>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</si>
  <si>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</si>
  <si>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</si>
  <si>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</si>
  <si>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</si>
  <si>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</si>
  <si>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</si>
  <si>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</si>
  <si>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</si>
  <si>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</si>
  <si>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</si>
  <si>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</si>
  <si>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</si>
  <si>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</si>
  <si>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</si>
  <si>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</si>
  <si>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</si>
  <si>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</si>
  <si>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</si>
  <si>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</si>
  <si>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</si>
  <si>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</si>
  <si>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</si>
  <si>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</si>
  <si>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</si>
  <si>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</si>
  <si>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</si>
  <si>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</si>
  <si>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</si>
  <si>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</si>
  <si>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</si>
  <si>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</si>
  <si>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</si>
  <si>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</si>
  <si>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</si>
  <si>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</si>
  <si>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</si>
  <si>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</si>
  <si>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</si>
  <si>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</si>
  <si>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</si>
  <si>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</si>
  <si>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</si>
  <si>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</si>
  <si>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</si>
  <si>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</si>
  <si>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</si>
  <si>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</si>
  <si>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</si>
  <si>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</si>
  <si>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</si>
  <si>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</si>
  <si>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</si>
  <si>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</si>
  <si>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</si>
  <si>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</si>
  <si>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</si>
  <si>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</si>
  <si>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</si>
  <si>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</si>
  <si>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</si>
  <si>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</si>
  <si>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</si>
  <si>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</si>
  <si>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</si>
  <si>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</si>
  <si>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</si>
  <si>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</si>
  <si>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</si>
  <si>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</si>
  <si>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</si>
  <si>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</si>
  <si>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</si>
  <si>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</si>
  <si>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</si>
  <si>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</si>
  <si>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</si>
  <si>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</si>
  <si>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</si>
  <si>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</si>
  <si>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</si>
  <si>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</si>
  <si>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</si>
  <si>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</si>
  <si>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</si>
  <si>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</si>
  <si>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</si>
  <si>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</si>
  <si>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</si>
  <si>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</si>
  <si>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</si>
  <si>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</si>
  <si>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</si>
  <si>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</si>
  <si>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</si>
  <si>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</si>
  <si>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</si>
  <si>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</si>
  <si>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</si>
  <si>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</si>
  <si>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</si>
  <si>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</si>
  <si>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</si>
  <si>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</si>
  <si>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</si>
  <si>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</si>
  <si>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</si>
  <si>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</si>
  <si>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</si>
  <si>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</si>
  <si>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</si>
  <si>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</si>
  <si>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</si>
  <si>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</si>
  <si>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</si>
  <si>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</si>
  <si>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</si>
  <si>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</si>
  <si>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</si>
  <si>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</si>
  <si>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</si>
  <si>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</si>
  <si>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</si>
  <si>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</si>
  <si>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</si>
  <si>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</si>
  <si>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</si>
  <si>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</si>
  <si>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</si>
  <si>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</si>
  <si>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</si>
  <si>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</si>
  <si>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</si>
  <si>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</si>
  <si>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</si>
  <si>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</si>
  <si>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</si>
  <si>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</si>
  <si>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</si>
  <si>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</si>
  <si>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</si>
  <si>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</si>
  <si>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</si>
  <si>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</si>
  <si>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</si>
  <si>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</si>
  <si>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</si>
  <si>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</si>
  <si>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</si>
  <si>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</si>
  <si>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</si>
  <si>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</si>
  <si>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</si>
  <si>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</si>
  <si>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</si>
  <si>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</si>
  <si>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</si>
  <si>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</si>
  <si>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</si>
  <si>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</si>
  <si>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</si>
  <si>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</si>
  <si>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</si>
  <si>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</si>
  <si>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</si>
  <si>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</si>
  <si>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</si>
  <si>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</si>
  <si>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</si>
  <si>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</si>
  <si>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</si>
  <si>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</si>
  <si>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</si>
  <si>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</si>
  <si>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</si>
  <si>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</si>
  <si>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</si>
  <si>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</si>
  <si>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</si>
  <si>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</si>
  <si>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</si>
  <si>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</si>
  <si>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</si>
  <si>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</si>
  <si>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</si>
  <si>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</si>
  <si>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</si>
  <si>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</si>
  <si>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</si>
  <si>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</si>
  <si>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</si>
  <si>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</si>
  <si>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</si>
  <si>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</si>
  <si>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</si>
  <si>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</si>
  <si>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</si>
  <si>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</si>
  <si>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</si>
  <si>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</si>
  <si>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</si>
  <si>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</si>
  <si>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</si>
  <si>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</si>
  <si>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</si>
  <si>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</si>
  <si>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</si>
  <si>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</si>
  <si>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</si>
  <si>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</si>
  <si>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</si>
  <si>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</si>
  <si>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</si>
  <si>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</si>
  <si>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</si>
  <si>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</si>
  <si>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</si>
  <si>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</si>
  <si>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</si>
  <si>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</si>
  <si>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</si>
  <si>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</si>
  <si>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</si>
  <si>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</si>
  <si>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</si>
  <si>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</si>
  <si>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</si>
  <si>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</si>
  <si>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</si>
  <si>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</si>
  <si>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</si>
  <si>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</si>
  <si>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</si>
  <si>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</si>
  <si>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</si>
  <si>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</si>
  <si>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</si>
  <si>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</si>
  <si>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</si>
  <si>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</si>
  <si>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</si>
  <si>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</si>
  <si>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</si>
  <si>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</si>
  <si>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</si>
  <si>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</si>
  <si>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</si>
  <si>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</si>
  <si>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</si>
  <si>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</si>
  <si>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</si>
  <si>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</si>
  <si>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</si>
  <si>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</si>
  <si>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</si>
  <si>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</si>
  <si>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</si>
  <si>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</si>
  <si>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</si>
  <si>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</si>
  <si>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</si>
  <si>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</si>
  <si>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</si>
  <si>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</si>
  <si>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</si>
  <si>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</si>
  <si>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</si>
  <si>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</si>
  <si>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</si>
  <si>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</si>
  <si>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</si>
  <si>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</si>
  <si>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</si>
  <si>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</si>
  <si>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</si>
  <si>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</si>
  <si>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</si>
  <si>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</si>
  <si>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</si>
  <si>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</si>
  <si>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</si>
  <si>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</si>
  <si>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</si>
  <si>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</si>
  <si>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</si>
  <si>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</si>
  <si>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</si>
  <si>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</si>
  <si>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</si>
  <si>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</si>
  <si>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</si>
  <si>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</si>
  <si>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</si>
  <si>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</si>
  <si>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</si>
  <si>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</si>
  <si>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</si>
  <si>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</si>
  <si>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</si>
  <si>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</si>
  <si>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</si>
  <si>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</si>
  <si>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</si>
  <si>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</si>
  <si>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</si>
  <si>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</si>
  <si>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</si>
  <si>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</si>
  <si>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</si>
  <si>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</si>
  <si>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</si>
  <si>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</si>
  <si>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</si>
  <si>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</si>
  <si>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</si>
  <si>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</si>
  <si>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</si>
  <si>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</si>
  <si>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</si>
  <si>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</si>
  <si>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</si>
  <si>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</si>
  <si>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</si>
  <si>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</si>
  <si>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</si>
  <si>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</si>
  <si>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</si>
  <si>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</si>
  <si>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</si>
  <si>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</si>
  <si>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</si>
  <si>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</si>
  <si>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</si>
  <si>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</si>
  <si>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</si>
  <si>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</si>
  <si>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</si>
  <si>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</si>
  <si>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</si>
  <si>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</si>
  <si>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</si>
  <si>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</si>
  <si>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</si>
  <si>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</si>
  <si>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</si>
  <si>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</si>
  <si>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</si>
  <si>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</si>
  <si>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</si>
  <si>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</si>
  <si>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</si>
  <si>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</si>
  <si>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</si>
  <si>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</si>
  <si>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</si>
  <si>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</si>
  <si>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</si>
  <si>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</si>
  <si>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</si>
  <si>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</si>
  <si>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</si>
  <si>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</si>
  <si>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</si>
  <si>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</si>
  <si>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</si>
  <si>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</si>
  <si>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</si>
  <si>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</si>
  <si>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</si>
  <si>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</si>
  <si>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</si>
  <si>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</si>
  <si>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</si>
  <si>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</si>
  <si>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</si>
  <si>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</si>
  <si>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</si>
  <si>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</si>
  <si>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</si>
  <si>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</si>
  <si>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</si>
  <si>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</si>
  <si>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</si>
  <si>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</si>
  <si>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</si>
  <si>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</si>
  <si>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</si>
  <si>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</si>
  <si>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</si>
  <si>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</si>
  <si>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</si>
  <si>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</si>
  <si>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</si>
  <si>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</si>
  <si>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</si>
  <si>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</si>
  <si>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</si>
  <si>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</si>
  <si>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</si>
  <si>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</si>
  <si>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</si>
  <si>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</si>
  <si>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</si>
  <si>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</si>
  <si>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</si>
  <si>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</si>
  <si>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</si>
  <si>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</si>
  <si>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</si>
  <si>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</si>
  <si>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</si>
  <si>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</si>
  <si>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</si>
  <si>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</si>
  <si>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</si>
  <si>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</si>
  <si>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</si>
  <si>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</si>
  <si>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</si>
  <si>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</si>
  <si>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</si>
  <si>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</si>
  <si>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</si>
  <si>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</si>
  <si>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</si>
  <si>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</si>
  <si>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</si>
  <si>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</si>
  <si>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</si>
  <si>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</si>
  <si>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</si>
  <si>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</si>
  <si>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</si>
  <si>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</si>
  <si>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</si>
  <si>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</si>
  <si>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</si>
  <si>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</si>
  <si>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</si>
  <si>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</si>
  <si>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</si>
  <si>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</si>
  <si>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</si>
  <si>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</si>
  <si>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</si>
  <si>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</si>
  <si>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</si>
  <si>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</si>
  <si>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</si>
  <si>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</si>
  <si>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</si>
  <si>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</si>
  <si>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</si>
  <si>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</si>
  <si>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</si>
  <si>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</si>
  <si>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</si>
  <si>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</si>
  <si>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</si>
  <si>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</si>
  <si>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</si>
  <si>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</si>
  <si>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</si>
  <si>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</si>
  <si>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</si>
  <si>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</si>
  <si>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</si>
  <si>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</si>
  <si>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</si>
  <si>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</si>
  <si>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</si>
  <si>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</si>
  <si>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</si>
  <si>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</si>
  <si>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</si>
  <si>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</si>
  <si>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</si>
  <si>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</si>
  <si>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</si>
  <si>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</si>
  <si>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</si>
  <si>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</si>
  <si>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</si>
  <si>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</si>
  <si>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</si>
  <si>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</si>
  <si>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</si>
  <si>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</si>
  <si>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</si>
  <si>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</si>
  <si>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</si>
  <si>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</si>
  <si>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</si>
  <si>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</si>
  <si>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</si>
  <si>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</si>
  <si>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</si>
  <si>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</si>
  <si>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</si>
  <si>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</si>
  <si>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</si>
  <si>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</si>
  <si>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</si>
  <si>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</si>
  <si>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</si>
  <si>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</si>
  <si>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</si>
  <si>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</si>
  <si>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</si>
  <si>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</si>
  <si>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</si>
  <si>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</si>
  <si>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</si>
  <si>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</si>
  <si>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</si>
  <si>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</si>
  <si>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</si>
  <si>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</si>
  <si>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</si>
  <si>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</si>
  <si>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</si>
  <si>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</si>
  <si>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</si>
  <si>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</si>
  <si>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</si>
  <si>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</si>
  <si>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</si>
  <si>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</si>
  <si>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</si>
  <si>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</si>
  <si>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</si>
  <si>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</si>
  <si>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</si>
  <si>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</si>
  <si>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</si>
  <si>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</si>
  <si>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</si>
  <si>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</si>
  <si>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</si>
  <si>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</si>
  <si>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</si>
  <si>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</si>
  <si>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</si>
  <si>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</si>
  <si>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</si>
  <si>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</si>
  <si>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</si>
  <si>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</si>
  <si>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</si>
  <si>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</si>
  <si>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</si>
  <si>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</si>
  <si>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</si>
  <si>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</si>
  <si>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</si>
  <si>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</si>
  <si>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</si>
  <si>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</si>
  <si>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</si>
  <si>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</si>
  <si>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</si>
  <si>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</si>
  <si>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</si>
  <si>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</si>
  <si>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</si>
  <si>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</si>
  <si>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</si>
  <si>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</si>
  <si>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</si>
  <si>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</si>
  <si>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</si>
  <si>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</si>
  <si>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</si>
  <si>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</si>
  <si>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</si>
  <si>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</si>
  <si>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</si>
  <si>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</si>
  <si>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</si>
  <si>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</si>
  <si>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</si>
  <si>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</si>
  <si>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</si>
  <si>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</si>
  <si>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</si>
  <si>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</si>
  <si>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</si>
  <si>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</si>
  <si>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</si>
  <si>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</si>
  <si>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</si>
  <si>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</si>
  <si>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</si>
  <si>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</si>
  <si>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</si>
  <si>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</si>
  <si>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</si>
  <si>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</si>
  <si>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</si>
  <si>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</si>
  <si>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</si>
  <si>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</si>
  <si>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</si>
  <si>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</si>
  <si>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</si>
  <si>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</si>
  <si>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</si>
  <si>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</si>
  <si>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</si>
  <si>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</si>
  <si>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</si>
  <si>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</si>
  <si>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</si>
  <si>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</si>
  <si>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</si>
  <si>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</si>
  <si>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</si>
  <si>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</si>
  <si>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</si>
  <si>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</si>
  <si>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</si>
  <si>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</si>
  <si>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</si>
  <si>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</si>
  <si>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</si>
  <si>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</si>
  <si>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</si>
  <si>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</si>
  <si>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</si>
  <si>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</si>
  <si>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</si>
  <si>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</si>
  <si>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</si>
  <si>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</si>
  <si>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</si>
  <si>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</si>
  <si>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</si>
  <si>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</si>
  <si>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</si>
  <si>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</si>
  <si>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</si>
  <si>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</si>
  <si>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</si>
  <si>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</si>
  <si>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</si>
  <si>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</si>
  <si>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</si>
  <si>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</si>
  <si>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</si>
  <si>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</si>
  <si>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</si>
  <si>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</si>
  <si>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</si>
  <si>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</si>
  <si>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</si>
  <si>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</si>
  <si>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</si>
  <si>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</si>
  <si>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</si>
  <si>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</si>
  <si>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</si>
  <si>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</si>
  <si>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</si>
  <si>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</si>
  <si>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</si>
  <si>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</si>
  <si>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</si>
  <si>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</si>
  <si>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</si>
  <si>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</si>
  <si>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</si>
  <si>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</si>
  <si>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</si>
  <si>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</si>
  <si>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</si>
  <si>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</si>
  <si>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</si>
  <si>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</si>
  <si>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</si>
  <si>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</si>
  <si>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</si>
  <si>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</si>
  <si>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</si>
  <si>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</si>
  <si>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</si>
  <si>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</si>
  <si>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</si>
  <si>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</si>
  <si>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</si>
  <si>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</si>
  <si>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</si>
  <si>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</si>
  <si>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</si>
  <si>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</si>
  <si>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</si>
  <si>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</si>
  <si>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</si>
  <si>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</si>
  <si>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</si>
  <si>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</si>
  <si>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</si>
  <si>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</si>
  <si>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</si>
  <si>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</si>
  <si>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</si>
  <si>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</si>
  <si>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</si>
  <si>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</si>
  <si>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</si>
  <si>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</si>
  <si>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</si>
  <si>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</si>
  <si>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</si>
  <si>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</si>
  <si>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</si>
  <si>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</si>
  <si>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</si>
  <si>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</si>
  <si>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</si>
  <si>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</si>
  <si>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</si>
  <si>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</si>
  <si>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</si>
  <si>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</si>
  <si>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</si>
  <si>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</si>
  <si>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</si>
  <si>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</si>
  <si>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</si>
  <si>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</si>
  <si>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</si>
  <si>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</si>
  <si>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</si>
  <si>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</si>
  <si>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</si>
  <si>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</si>
  <si>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</si>
  <si>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</si>
  <si>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</si>
  <si>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</si>
  <si>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</si>
  <si>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</si>
  <si>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</si>
  <si>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</si>
  <si>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</si>
  <si>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</si>
  <si>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</si>
  <si>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</si>
  <si>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</si>
  <si>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</si>
  <si>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</si>
  <si>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</si>
  <si>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</si>
  <si>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</si>
  <si>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</si>
  <si>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</si>
  <si>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</si>
  <si>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</si>
  <si>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</si>
  <si>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</si>
  <si>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</si>
  <si>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</si>
  <si>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</si>
  <si>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</si>
  <si>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</si>
  <si>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</si>
  <si>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</si>
  <si>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</si>
  <si>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</si>
  <si>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</si>
  <si>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</si>
  <si>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</si>
  <si>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</si>
  <si>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</si>
  <si>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</si>
  <si>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</si>
  <si>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</si>
  <si>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</si>
  <si>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</si>
  <si>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</si>
  <si>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</si>
  <si>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</si>
  <si>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</si>
  <si>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</si>
  <si>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</si>
  <si>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</si>
  <si>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</si>
  <si>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</si>
  <si>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</si>
  <si>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</si>
  <si>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</si>
  <si>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</si>
  <si>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</si>
  <si>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</si>
  <si>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</si>
  <si>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</si>
  <si>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</si>
  <si>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</si>
  <si>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</si>
  <si>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</si>
  <si>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</si>
  <si>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</si>
  <si>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</si>
  <si>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</si>
  <si>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</si>
  <si>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</si>
  <si>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</si>
  <si>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</si>
  <si>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</si>
  <si>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</si>
  <si>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</si>
  <si>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</si>
  <si>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</si>
  <si>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</si>
  <si>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</si>
  <si>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</si>
  <si>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</si>
  <si>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</si>
  <si>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</si>
  <si>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</si>
  <si>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</si>
  <si>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</si>
  <si>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</si>
  <si>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</si>
  <si>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</si>
  <si>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</si>
  <si>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</si>
  <si>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</si>
  <si>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</si>
  <si>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</si>
  <si>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</si>
  <si>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</si>
  <si>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</si>
  <si>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</si>
  <si>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</si>
  <si>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</si>
  <si>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</si>
  <si>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</si>
  <si>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</si>
  <si>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</si>
  <si>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</si>
  <si>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</si>
  <si>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</si>
  <si>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</si>
  <si>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</si>
  <si>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</si>
  <si>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</si>
  <si>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</si>
  <si>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</si>
  <si>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</si>
  <si>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</si>
  <si>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</si>
  <si>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</si>
  <si>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</si>
  <si>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</si>
  <si>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</si>
  <si>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</si>
  <si>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</si>
  <si>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</si>
  <si>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</si>
  <si>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</si>
  <si>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</si>
  <si>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</si>
  <si>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</si>
  <si>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</si>
  <si>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</si>
  <si>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</si>
  <si>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</si>
  <si>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</si>
  <si>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</si>
  <si>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</si>
  <si>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</si>
  <si>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</si>
  <si>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</si>
  <si>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</si>
  <si>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</si>
  <si>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</si>
  <si>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</si>
  <si>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</si>
  <si>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</si>
  <si>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</si>
  <si>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</si>
  <si>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</si>
  <si>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</si>
  <si>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</si>
  <si>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</si>
  <si>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</si>
  <si>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</si>
  <si>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</si>
  <si>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</si>
  <si>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</si>
  <si>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</si>
  <si>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</si>
  <si>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</si>
  <si>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</si>
  <si>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</si>
  <si>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</si>
  <si>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</si>
  <si>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</si>
  <si>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</si>
  <si>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</si>
  <si>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</si>
  <si>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</si>
  <si>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</si>
  <si>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</si>
  <si>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</si>
  <si>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</si>
  <si>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</si>
  <si>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</si>
  <si>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</si>
  <si>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</si>
  <si>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</si>
  <si>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</si>
  <si>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</si>
  <si>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</si>
  <si>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</si>
  <si>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</si>
  <si>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</si>
  <si>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</si>
  <si>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</si>
  <si>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</si>
  <si>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</si>
  <si>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</si>
  <si>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</si>
  <si>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</si>
  <si>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</si>
  <si>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</si>
  <si>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</si>
  <si>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</si>
  <si>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</si>
  <si>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</si>
  <si>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</si>
  <si>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</si>
  <si>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</si>
  <si>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</si>
  <si>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</si>
  <si>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</si>
  <si>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</si>
  <si>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</si>
  <si>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</si>
  <si>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</si>
  <si>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</si>
  <si>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</si>
  <si>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</si>
  <si>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</si>
  <si>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</si>
  <si>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</si>
  <si>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</si>
  <si>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</si>
  <si>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</si>
  <si>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</si>
  <si>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</si>
  <si>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</si>
  <si>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</si>
  <si>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</si>
  <si>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</si>
  <si>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</si>
  <si>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</si>
  <si>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</si>
  <si>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</si>
  <si>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</si>
  <si>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</si>
  <si>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</si>
  <si>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</si>
  <si>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</si>
  <si>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</si>
  <si>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</si>
  <si>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</si>
  <si>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</si>
  <si>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</si>
  <si>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</si>
  <si>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</si>
  <si>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</si>
  <si>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</si>
  <si>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</si>
  <si>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</si>
  <si>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</si>
  <si>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</si>
  <si>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</si>
  <si>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</si>
  <si>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</si>
  <si>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</si>
  <si>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</si>
  <si>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</si>
  <si>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</si>
  <si>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</si>
  <si>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</si>
  <si>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</si>
  <si>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</si>
  <si>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</si>
  <si>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</si>
  <si>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</si>
  <si>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</si>
  <si>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</si>
  <si>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</si>
  <si>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</si>
  <si>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</si>
  <si>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</si>
  <si>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</si>
  <si>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</si>
  <si>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</si>
  <si>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</si>
  <si>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</si>
  <si>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</si>
  <si>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</si>
  <si>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</si>
  <si>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</si>
  <si>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</si>
  <si>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</si>
  <si>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</si>
  <si>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</si>
  <si>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</si>
  <si>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</si>
  <si>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</si>
  <si>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</si>
  <si>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</si>
  <si>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</si>
  <si>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</si>
  <si>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</si>
  <si>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</si>
  <si>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</si>
  <si>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</si>
  <si>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</si>
  <si>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</si>
  <si>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</si>
  <si>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</si>
  <si>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</si>
  <si>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</si>
  <si>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</si>
  <si>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</si>
  <si>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</si>
  <si>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</si>
  <si>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</si>
  <si>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</si>
  <si>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</si>
  <si>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</si>
  <si>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</si>
  <si>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</si>
  <si>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</si>
  <si>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</si>
  <si>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</si>
  <si>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</si>
  <si>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</si>
  <si>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</si>
  <si>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</si>
  <si>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</si>
  <si>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</si>
  <si>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</si>
  <si>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</si>
  <si>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</si>
  <si>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</si>
  <si>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</si>
  <si>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</si>
  <si>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</si>
  <si>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</si>
  <si>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</si>
  <si>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</si>
  <si>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</si>
  <si>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</si>
  <si>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</si>
  <si>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</si>
  <si>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</si>
  <si>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</si>
  <si>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</si>
  <si>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</si>
  <si>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</si>
  <si>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</si>
  <si>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</si>
  <si>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</si>
  <si>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</si>
  <si>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</si>
  <si>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</si>
  <si>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</si>
  <si>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</si>
  <si>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</si>
  <si>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</si>
  <si>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</si>
  <si>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</si>
  <si>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</si>
  <si>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</si>
  <si>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</si>
  <si>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</si>
  <si>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</si>
  <si>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</si>
  <si>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</si>
  <si>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</si>
  <si>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</si>
  <si>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</si>
  <si>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</si>
  <si>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</si>
  <si>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</si>
  <si>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</si>
  <si>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</si>
  <si>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</si>
  <si>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</si>
  <si>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</si>
  <si>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</si>
  <si>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</si>
  <si>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</si>
  <si>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</si>
  <si>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</si>
  <si>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</si>
  <si>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</si>
  <si>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</si>
  <si>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</si>
  <si>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</si>
  <si>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</si>
  <si>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</si>
  <si>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</si>
  <si>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</si>
  <si>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</si>
  <si>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</si>
  <si>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</si>
  <si>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</si>
  <si>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</si>
  <si>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</si>
  <si>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</si>
  <si>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</si>
  <si>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</si>
  <si>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</si>
  <si>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</si>
  <si>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</si>
  <si>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</si>
  <si>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</si>
  <si>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</si>
  <si>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</si>
  <si>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</si>
  <si>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</si>
  <si>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</si>
  <si>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</si>
  <si>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</si>
  <si>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</si>
  <si>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</si>
  <si>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</si>
  <si>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</si>
  <si>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</si>
  <si>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</si>
  <si>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</si>
  <si>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</si>
  <si>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</si>
  <si>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</si>
  <si>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</si>
  <si>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</si>
  <si>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</si>
  <si>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</si>
  <si>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</si>
  <si>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</si>
  <si>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</si>
  <si>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</si>
  <si>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</si>
  <si>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</si>
  <si>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</si>
  <si>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</si>
  <si>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</si>
  <si>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</si>
  <si>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</si>
  <si>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</si>
  <si>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</si>
  <si>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</si>
  <si>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</si>
  <si>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</si>
  <si>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</si>
  <si>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</si>
  <si>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</si>
  <si>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</si>
  <si>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</si>
  <si>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</si>
  <si>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</si>
  <si>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</si>
  <si>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</si>
  <si>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</si>
  <si>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</si>
  <si>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</si>
  <si>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</si>
  <si>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</si>
  <si>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</si>
  <si>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</si>
  <si>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</si>
  <si>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</si>
  <si>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</si>
  <si>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</si>
  <si>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</si>
  <si>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</si>
  <si>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</si>
  <si>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</si>
  <si>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</si>
  <si>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</si>
  <si>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</si>
  <si>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</si>
  <si>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</si>
  <si>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</si>
  <si>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</si>
  <si>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</si>
  <si>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</si>
  <si>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</si>
  <si>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</si>
  <si>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</si>
  <si>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</si>
  <si>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</si>
  <si>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</si>
  <si>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</si>
  <si>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</si>
  <si>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</si>
  <si>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</si>
  <si>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</si>
  <si>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</si>
  <si>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</si>
  <si>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</si>
  <si>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</si>
  <si>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</si>
  <si>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</si>
  <si>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</si>
  <si>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</si>
  <si>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</si>
  <si>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</si>
  <si>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</si>
  <si>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</si>
  <si>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</si>
  <si>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</si>
  <si>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</si>
  <si>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</si>
  <si>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</si>
  <si>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</si>
  <si>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</si>
  <si>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</si>
  <si>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</si>
  <si>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</si>
  <si>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</si>
  <si>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</si>
  <si>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</si>
  <si>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</si>
  <si>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</si>
  <si>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</si>
  <si>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</si>
  <si>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</si>
  <si>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</si>
  <si>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</si>
  <si>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</si>
  <si>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</si>
  <si>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</si>
  <si>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</si>
  <si>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</si>
  <si>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</si>
  <si>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</si>
  <si>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</si>
  <si>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</si>
  <si>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</si>
  <si>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</si>
  <si>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</si>
  <si>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</si>
  <si>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</si>
  <si>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</si>
  <si>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</si>
  <si>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</si>
  <si>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</si>
  <si>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</si>
  <si>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</si>
  <si>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</si>
  <si>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</si>
  <si>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</si>
  <si>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</si>
  <si>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</si>
  <si>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</si>
  <si>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</si>
  <si>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</si>
  <si>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</si>
  <si>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</si>
  <si>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</si>
  <si>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</si>
  <si>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</si>
  <si>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</si>
  <si>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</si>
  <si>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</si>
  <si>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</si>
  <si>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</si>
  <si>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</si>
  <si>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</si>
  <si>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</si>
  <si>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</si>
  <si>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</si>
  <si>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</si>
  <si>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</si>
  <si>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</si>
  <si>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</si>
  <si>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</si>
  <si>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</si>
  <si>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</si>
  <si>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</si>
  <si>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</si>
  <si>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</si>
  <si>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</si>
  <si>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</si>
  <si>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</si>
  <si>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</si>
  <si>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</si>
  <si>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</si>
  <si>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</si>
  <si>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</si>
  <si>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</si>
  <si>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</si>
  <si>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</si>
  <si>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</si>
  <si>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</si>
  <si>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</si>
  <si>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</si>
  <si>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</si>
  <si>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</si>
  <si>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</si>
  <si>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</si>
  <si>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</si>
  <si>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</si>
  <si>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</si>
  <si>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</si>
  <si>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</si>
  <si>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</si>
  <si>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</si>
  <si>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</si>
  <si>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</si>
  <si>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Output Total CO2e Emissions Excluding LULUCF</t>
  </si>
  <si>
    <t>First Tier Menu Name</t>
  </si>
  <si>
    <t>Second Tier Menu Name</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</si>
  <si>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</si>
  <si>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</si>
  <si>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</si>
  <si>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</si>
  <si>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</si>
  <si>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</si>
  <si>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</si>
  <si>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</si>
  <si>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</si>
  <si>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</si>
  <si>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</si>
  <si>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</si>
  <si>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</si>
  <si>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</si>
  <si>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</si>
  <si>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</si>
  <si>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</si>
  <si>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</si>
  <si>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</si>
  <si>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</si>
  <si>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</si>
  <si>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</si>
  <si>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</si>
  <si>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</si>
  <si>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</si>
  <si>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</si>
  <si>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</si>
  <si>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</si>
  <si>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</si>
  <si>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</si>
  <si>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</si>
  <si>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</si>
  <si>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</si>
  <si>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</si>
  <si>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</si>
  <si>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Fuel Costs (by Fuel, by Sector)</t>
  </si>
  <si>
    <t>Technology Costs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</si>
  <si>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</si>
  <si>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</si>
  <si>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</si>
  <si>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</si>
  <si>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</si>
  <si>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</si>
  <si>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</si>
  <si>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</si>
  <si>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</si>
  <si>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</si>
  <si>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</si>
  <si>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</si>
  <si>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</si>
  <si>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</si>
  <si>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</si>
  <si>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</si>
  <si>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</si>
  <si>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</si>
  <si>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</si>
  <si>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</si>
  <si>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</si>
  <si>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</si>
  <si>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</si>
  <si>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</si>
  <si>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</si>
  <si>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</si>
  <si>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</si>
  <si>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</si>
  <si>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</si>
  <si>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</si>
  <si>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</si>
  <si>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</si>
  <si>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</si>
  <si>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</si>
  <si>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</si>
  <si>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</si>
  <si>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</si>
  <si>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</si>
  <si>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</si>
  <si>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</si>
  <si>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</si>
  <si>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</si>
  <si>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</si>
  <si>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</si>
  <si>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</si>
  <si>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</si>
  <si>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</si>
  <si>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</si>
  <si>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</si>
  <si>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</si>
  <si>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</si>
  <si>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</si>
  <si>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</si>
  <si>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</si>
  <si>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</si>
  <si>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</si>
  <si>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</si>
  <si>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</si>
  <si>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</si>
  <si>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</si>
  <si>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</si>
  <si>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</si>
  <si>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</si>
  <si>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</si>
  <si>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</si>
  <si>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</si>
  <si>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</si>
  <si>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</si>
  <si>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</si>
  <si>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</si>
  <si>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</si>
  <si>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</si>
  <si>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</si>
  <si>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</si>
  <si>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</si>
  <si>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</si>
  <si>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</si>
  <si>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</si>
  <si>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</si>
  <si>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</si>
  <si>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</si>
  <si>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</si>
  <si>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</si>
  <si>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</si>
  <si>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</si>
  <si>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</si>
  <si>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</si>
  <si>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</si>
  <si>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</si>
  <si>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</si>
  <si>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</si>
  <si>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</si>
  <si>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</si>
  <si>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</si>
  <si>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</si>
  <si>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</si>
  <si>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Non CO2 Emissions</t>
  </si>
  <si>
    <t>cross toggle whether carbon tax affects non CO2 emissions</t>
  </si>
  <si>
    <t>electricity-sector-main.html#ces</t>
  </si>
  <si>
    <t>clean-energy-standard.html</t>
  </si>
  <si>
    <t>Output Industry Sector Excluding Ag and Waste CO2e Emissions</t>
  </si>
  <si>
    <t>% reduction in concern</t>
  </si>
  <si>
    <t>Electric Vehicle Charger Deployment</t>
  </si>
  <si>
    <t>EV Charger Deployment</t>
  </si>
  <si>
    <t>trans EV charger deployment</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</si>
  <si>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</si>
  <si>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</si>
  <si>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</si>
  <si>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</si>
  <si>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</si>
  <si>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</si>
  <si>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</si>
  <si>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</si>
  <si>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</si>
  <si>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</si>
  <si>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</si>
  <si>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</si>
  <si>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</si>
  <si>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</si>
  <si>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</si>
  <si>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</si>
  <si>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</si>
  <si>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</si>
  <si>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</si>
  <si>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</si>
  <si>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</si>
  <si>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</si>
  <si>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</si>
  <si>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</si>
  <si>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</si>
  <si>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</si>
  <si>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</si>
  <si>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</si>
  <si>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</si>
  <si>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</si>
  <si>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</si>
  <si>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</si>
  <si>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</si>
  <si>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</si>
  <si>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</si>
  <si>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</si>
  <si>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</si>
  <si>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</si>
  <si>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</si>
  <si>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</si>
  <si>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district heat and hydrogen sector</t>
  </si>
  <si>
    <t>Output Total CO2e Emissions by Sector[district heat and hydrogen sector]</t>
  </si>
  <si>
    <t>By Sector (reallocated energy carriers)</t>
  </si>
  <si>
    <t>620e7a, f593e0, 04ffaf, c01b00, 969696, 087bf1</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</si>
  <si>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</si>
  <si>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</si>
  <si>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</si>
  <si>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</si>
  <si>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</si>
  <si>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</si>
  <si>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</si>
  <si>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</si>
  <si>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</si>
  <si>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</si>
  <si>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</si>
  <si>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</si>
  <si>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</si>
  <si>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</si>
  <si>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</si>
  <si>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</si>
  <si>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</si>
  <si>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</si>
  <si>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</si>
  <si>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</si>
  <si>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</si>
  <si>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</si>
  <si>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</si>
  <si>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</si>
  <si>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</si>
  <si>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</si>
  <si>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</si>
  <si>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</si>
  <si>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</si>
  <si>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</si>
  <si>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</si>
  <si>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</si>
  <si>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</si>
  <si>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</si>
  <si>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</si>
  <si>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</si>
  <si>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</si>
  <si>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</si>
  <si>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</si>
  <si>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</si>
  <si>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</si>
  <si>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</si>
  <si>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</si>
  <si>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</si>
  <si>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</si>
  <si>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</si>
  <si>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</si>
  <si>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</si>
  <si>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</si>
  <si>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</si>
  <si>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</si>
  <si>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</si>
  <si>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</si>
  <si>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</si>
  <si>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</si>
  <si>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</si>
  <si>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</si>
  <si>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</si>
  <si>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</si>
  <si>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</si>
  <si>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</si>
  <si>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</si>
  <si>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</si>
  <si>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</si>
  <si>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</si>
  <si>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</si>
  <si>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</si>
  <si>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</si>
  <si>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</si>
  <si>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</si>
  <si>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</si>
  <si>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</si>
  <si>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</si>
  <si>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</si>
  <si>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</si>
  <si>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</si>
  <si>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</si>
  <si>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</si>
  <si>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</si>
  <si>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</si>
  <si>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</si>
  <si>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</si>
  <si>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</si>
  <si>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</si>
  <si>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</si>
  <si>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</si>
  <si>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</si>
  <si>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</si>
  <si>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</si>
  <si>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</si>
  <si>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</si>
  <si>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</si>
  <si>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</si>
  <si>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</si>
  <si>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</si>
  <si>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</si>
  <si>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</si>
  <si>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</si>
  <si>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</si>
  <si>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</si>
  <si>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</si>
  <si>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</si>
  <si>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</si>
  <si>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c01b00, 004185, af64ff, 00b050, 04ffaf, 087bf1, f1bb18, f593e0, c2dffd, 000000, 969696</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</si>
  <si>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</si>
  <si>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</si>
  <si>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</si>
  <si>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</si>
  <si>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</si>
  <si>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</si>
  <si>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</si>
  <si>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</si>
  <si>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</si>
  <si>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</si>
  <si>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</si>
  <si>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</si>
  <si>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</si>
  <si>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</si>
  <si>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</si>
  <si>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</si>
  <si>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</si>
  <si>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</si>
  <si>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</si>
  <si>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</si>
  <si>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</si>
  <si>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</si>
  <si>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</si>
  <si>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</si>
  <si>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</si>
  <si>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</si>
  <si>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</si>
  <si>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</si>
  <si>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</si>
  <si>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</si>
  <si>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</si>
  <si>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</si>
  <si>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</si>
  <si>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</si>
  <si>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</si>
  <si>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</si>
  <si>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</si>
  <si>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</si>
  <si>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</si>
  <si>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</si>
  <si>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</si>
  <si>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</si>
  <si>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</si>
  <si>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</si>
  <si>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</si>
  <si>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</si>
  <si>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</si>
  <si>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</si>
  <si>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</si>
  <si>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</si>
  <si>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004185, 087bf1, c01b00, 969696, 620e7a</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</si>
  <si>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</si>
  <si>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</si>
  <si>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</si>
  <si>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</si>
  <si>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</si>
  <si>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</si>
  <si>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</si>
  <si>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</si>
  <si>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</si>
  <si>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</si>
  <si>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</si>
  <si>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</si>
  <si>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</si>
  <si>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</si>
  <si>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</si>
  <si>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</si>
  <si>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</si>
  <si>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</si>
  <si>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</si>
  <si>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</si>
  <si>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</si>
  <si>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</si>
  <si>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</si>
  <si>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</si>
  <si>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</si>
  <si>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</si>
  <si>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</si>
  <si>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</si>
  <si>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</si>
  <si>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</si>
  <si>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</si>
  <si>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</si>
  <si>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</si>
  <si>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</si>
  <si>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</si>
  <si>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</si>
  <si>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</si>
  <si>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</si>
  <si>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</si>
  <si>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</si>
  <si>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</si>
  <si>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</si>
  <si>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</si>
  <si>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</si>
  <si>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</si>
  <si>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</si>
  <si>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</si>
  <si>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</si>
  <si>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</si>
  <si>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</si>
  <si>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</si>
  <si>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</si>
  <si>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</si>
  <si>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</si>
  <si>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</si>
  <si>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</si>
  <si>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</si>
  <si>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</si>
  <si>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</si>
  <si>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</si>
  <si>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</si>
  <si>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</si>
  <si>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</si>
  <si>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</si>
  <si>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</si>
  <si>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</si>
  <si>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</si>
  <si>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</si>
  <si>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</si>
  <si>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</si>
  <si>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</si>
  <si>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</si>
  <si>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</si>
  <si>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</si>
  <si>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</si>
  <si>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</si>
  <si>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</si>
  <si>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</si>
  <si>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</si>
  <si>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</si>
  <si>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</si>
  <si>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</si>
  <si>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</si>
  <si>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</si>
  <si>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</si>
  <si>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</si>
  <si>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</si>
  <si>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</si>
  <si>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</si>
  <si>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</si>
  <si>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</si>
  <si>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</si>
  <si>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</si>
  <si>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</si>
  <si>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</si>
  <si>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</si>
  <si>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</si>
  <si>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</si>
  <si>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Fleet Composition: Cars and SUVs</t>
  </si>
  <si>
    <t>Fleet Composition: Buses</t>
  </si>
  <si>
    <t>^ Total Only</t>
  </si>
  <si>
    <t>crude oil es</t>
  </si>
  <si>
    <t>heavy or residual fuel oil es</t>
  </si>
  <si>
    <t>municipal solid waste es</t>
  </si>
  <si>
    <t>Energy Export, Import, and Production Types</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</si>
  <si>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</si>
  <si>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</si>
  <si>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</si>
  <si>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</si>
  <si>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</si>
  <si>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</si>
  <si>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</si>
  <si>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</si>
  <si>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</si>
  <si>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</si>
  <si>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</si>
  <si>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</si>
  <si>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</si>
  <si>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</si>
  <si>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</si>
  <si>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</si>
  <si>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</si>
  <si>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</si>
  <si>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</si>
  <si>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</si>
  <si>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</si>
  <si>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</si>
  <si>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</si>
  <si>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</si>
  <si>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</si>
  <si>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</si>
  <si>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</si>
  <si>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</si>
  <si>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</si>
  <si>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</si>
  <si>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</si>
  <si>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</si>
  <si>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</si>
  <si>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</si>
  <si>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</si>
  <si>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</si>
  <si>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</si>
  <si>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</si>
  <si>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</si>
  <si>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</si>
  <si>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</si>
  <si>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</si>
  <si>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</si>
  <si>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</si>
  <si>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</si>
  <si>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</si>
  <si>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</si>
  <si>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</si>
  <si>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</si>
  <si>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</si>
  <si>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</si>
  <si>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</si>
  <si>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</si>
  <si>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</si>
  <si>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</si>
  <si>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</si>
  <si>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</si>
  <si>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</si>
  <si>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</si>
  <si>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</si>
  <si>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</si>
  <si>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</si>
  <si>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</si>
  <si>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</si>
  <si>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</si>
  <si>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</si>
  <si>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</si>
  <si>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</si>
  <si>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</si>
  <si>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</si>
  <si>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</si>
  <si>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</si>
  <si>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</si>
  <si>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</si>
  <si>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</si>
  <si>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</si>
  <si>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</si>
  <si>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</si>
  <si>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</si>
  <si>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</si>
  <si>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</si>
  <si>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</si>
  <si>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</si>
  <si>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</si>
  <si>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</si>
  <si>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</si>
  <si>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</si>
  <si>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</si>
  <si>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</si>
  <si>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</si>
  <si>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</si>
  <si>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</si>
  <si>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</si>
  <si>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</si>
  <si>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</si>
  <si>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</si>
  <si>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</si>
  <si>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</si>
  <si>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</si>
  <si>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</si>
  <si>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</si>
  <si>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</si>
  <si>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</si>
  <si>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</si>
  <si>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</si>
  <si>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</si>
  <si>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</si>
  <si>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</si>
  <si>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</si>
  <si>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</si>
  <si>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</si>
  <si>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</si>
  <si>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</si>
  <si>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</si>
  <si>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</si>
  <si>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</si>
  <si>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</si>
  <si>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</si>
  <si>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</si>
  <si>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</si>
  <si>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</si>
  <si>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</si>
  <si>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</si>
  <si>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</si>
  <si>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</si>
  <si>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</si>
  <si>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</si>
  <si>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</si>
  <si>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</si>
  <si>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</si>
  <si>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</si>
  <si>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</si>
  <si>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</si>
  <si>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</si>
  <si>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</si>
  <si>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</si>
  <si>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</si>
  <si>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</si>
  <si>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</si>
  <si>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</si>
  <si>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</si>
  <si>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</si>
  <si>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</si>
  <si>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</si>
  <si>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</si>
  <si>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</si>
  <si>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</si>
  <si>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</si>
  <si>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</si>
  <si>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</si>
  <si>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</si>
  <si>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</si>
  <si>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</si>
  <si>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</si>
  <si>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</si>
  <si>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</si>
  <si>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</si>
  <si>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</si>
  <si>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</si>
  <si>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</si>
  <si>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</si>
  <si>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</si>
  <si>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</si>
  <si>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</si>
  <si>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</si>
  <si>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</si>
  <si>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</si>
  <si>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</si>
  <si>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</si>
  <si>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</si>
  <si>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</si>
  <si>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</si>
  <si>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</si>
  <si>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</si>
  <si>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</si>
  <si>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</si>
  <si>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</si>
  <si>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</si>
  <si>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</si>
  <si>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</si>
  <si>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</si>
  <si>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</si>
  <si>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</si>
  <si>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</si>
  <si>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</si>
  <si>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t>Cumulative Change in National Debt</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</si>
  <si>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</si>
  <si>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</si>
  <si>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</si>
  <si>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</si>
  <si>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</si>
  <si>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</si>
  <si>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</si>
  <si>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</si>
  <si>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</si>
  <si>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</si>
  <si>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</si>
  <si>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</si>
  <si>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</si>
  <si>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</si>
  <si>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</si>
  <si>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</si>
  <si>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</si>
  <si>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</si>
  <si>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</si>
  <si>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</si>
  <si>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</si>
  <si>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</si>
  <si>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</si>
  <si>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</si>
  <si>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</si>
  <si>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</si>
  <si>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</si>
  <si>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</si>
  <si>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</si>
  <si>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</si>
  <si>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</si>
  <si>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</si>
  <si>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</si>
  <si>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</si>
  <si>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</si>
  <si>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</si>
  <si>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</si>
  <si>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</si>
  <si>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</si>
  <si>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</si>
  <si>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t>
  </si>
  <si>
    <t>reduction wedge</t>
  </si>
  <si>
    <t>increase wedge</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</si>
  <si>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</si>
  <si>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Exempt Process Emissions from C Tax</t>
  </si>
  <si>
    <t>Row of first policy missing a valid ID number</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</si>
  <si>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</si>
  <si>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</si>
  <si>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</si>
  <si>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</si>
  <si>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</si>
  <si>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</si>
  <si>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</si>
  <si>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</si>
  <si>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</si>
  <si>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</si>
  <si>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</si>
  <si>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</si>
  <si>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</si>
  <si>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</si>
  <si>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</si>
  <si>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</si>
  <si>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</si>
  <si>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</si>
  <si>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</si>
  <si>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</si>
  <si>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</si>
  <si>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</si>
  <si>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</si>
  <si>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</si>
  <si>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</si>
  <si>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</si>
  <si>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</si>
  <si>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</si>
  <si>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</si>
  <si>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</si>
  <si>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</si>
  <si>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</si>
  <si>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</si>
  <si>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</si>
  <si>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</si>
  <si>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</si>
  <si>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</si>
  <si>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</si>
  <si>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</si>
  <si>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</si>
  <si>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</si>
  <si>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</si>
  <si>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Non BAU Capacity Retirement Schedule</t>
  </si>
  <si>
    <t>Boolean Use Non BAU Capacity Retirement Schedule</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</si>
  <si>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</si>
  <si>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</si>
  <si>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</si>
  <si>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</si>
  <si>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</si>
  <si>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</si>
  <si>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</si>
  <si>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</si>
  <si>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</si>
  <si>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</si>
  <si>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</si>
  <si>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</si>
  <si>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</si>
  <si>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</si>
  <si>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</si>
  <si>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</si>
  <si>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</si>
  <si>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</si>
  <si>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</si>
  <si>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</si>
  <si>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</si>
  <si>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</si>
  <si>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</si>
  <si>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</si>
  <si>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</si>
  <si>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</si>
  <si>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</si>
  <si>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</si>
  <si>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</si>
  <si>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</si>
  <si>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</si>
  <si>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</si>
  <si>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</si>
  <si>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</si>
  <si>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</si>
  <si>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</si>
  <si>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</si>
  <si>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</si>
  <si>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</si>
  <si>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</si>
  <si>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</si>
  <si>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</si>
  <si>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</si>
  <si>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</si>
  <si>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</si>
  <si>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</si>
  <si>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</si>
  <si>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</si>
  <si>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</si>
  <si>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</si>
  <si>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</si>
  <si>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</si>
  <si>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</si>
  <si>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</si>
  <si>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</si>
  <si>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</si>
  <si>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</si>
  <si>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</si>
  <si>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</si>
  <si>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</si>
  <si>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</si>
  <si>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</si>
  <si>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</si>
  <si>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</si>
  <si>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</si>
  <si>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</si>
  <si>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</si>
  <si>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</si>
  <si>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</si>
  <si>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</si>
  <si>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</si>
  <si>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</si>
  <si>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</si>
  <si>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</si>
  <si>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</si>
  <si>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</si>
  <si>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</si>
  <si>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</si>
  <si>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</si>
  <si>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</si>
  <si>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</si>
  <si>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</si>
  <si>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</si>
  <si>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</si>
  <si>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</si>
  <si>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</si>
  <si>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</si>
  <si>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</si>
  <si>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</si>
  <si>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</si>
  <si>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</si>
  <si>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</si>
  <si>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</si>
  <si>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</si>
  <si>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</si>
  <si>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Sales: Light &amp; Medium Freight Trucks</t>
  </si>
  <si>
    <t>Fleet Composition: Light &amp; Medium Freight Trucks</t>
  </si>
  <si>
    <t>Light &amp; Medium Freight Trucks</t>
  </si>
  <si>
    <t>Sales: Heavy Freight Trucks</t>
  </si>
  <si>
    <t>Fleet Composition: Heavy Freight Trucks</t>
  </si>
  <si>
    <t>LULUCF</t>
  </si>
  <si>
    <t>Waste</t>
  </si>
  <si>
    <t>*adjustments made using Table 1.A(a) to move pipeline energy use from transportation into industry and to move waste incineration energy use from industry into waste</t>
  </si>
  <si>
    <t>Freight Aircraft, Light &amp; Medium Freight Trucks, Freight Ships, Freight Rail, Heavy Trucks</t>
  </si>
  <si>
    <t>Example Scenario</t>
  </si>
  <si>
    <t>Carbon Price</t>
  </si>
  <si>
    <t>Clean Electricity Standard</t>
  </si>
  <si>
    <t>NO,NE,IE</t>
  </si>
  <si>
    <t>NO,IE,NA</t>
  </si>
  <si>
    <t>IE,NO</t>
  </si>
  <si>
    <t>(t)</t>
  </si>
  <si>
    <t>Beef Calves</t>
  </si>
  <si>
    <t>Dairy Calves</t>
  </si>
  <si>
    <t>NE,IE,NA</t>
  </si>
  <si>
    <t>2030 Nationally Determined Contribution (NDC)</t>
  </si>
  <si>
    <t>In its updated Nationally Determined Contribution (NDC) to the U.N. Framework Convention on Climate Change, the U.S. committed to reduce greenhouse gas emissions 50-52 percent below 2005 levels by 2030.</t>
  </si>
  <si>
    <r>
      <t>NDC</t>
    </r>
    <r>
      <rPr>
        <sz val="11"/>
        <color theme="1"/>
        <rFont val="Calibri"/>
        <family val="2"/>
      </rPr>
      <t xml:space="preserve"> Pathway</t>
    </r>
  </si>
  <si>
    <t>Scenario_NDC.cin</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</si>
  <si>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</si>
  <si>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</si>
  <si>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</si>
  <si>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</si>
  <si>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</si>
  <si>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</si>
  <si>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</si>
  <si>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</si>
  <si>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</si>
  <si>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</si>
  <si>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</si>
  <si>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</si>
  <si>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</si>
  <si>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</si>
  <si>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</si>
  <si>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</si>
  <si>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</si>
  <si>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</si>
  <si>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</si>
  <si>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</si>
  <si>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</si>
  <si>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</si>
  <si>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</si>
  <si>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</si>
  <si>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</si>
  <si>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</si>
  <si>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</si>
  <si>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</si>
  <si>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</si>
  <si>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</si>
  <si>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</si>
  <si>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</si>
  <si>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</si>
  <si>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</si>
  <si>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</si>
  <si>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</si>
  <si>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</si>
  <si>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</si>
  <si>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</si>
  <si>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</si>
  <si>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</si>
  <si>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</si>
  <si>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</si>
  <si>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</si>
  <si>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</si>
  <si>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</si>
  <si>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</si>
  <si>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</si>
  <si>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</si>
  <si>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</si>
  <si>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</si>
  <si>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</si>
  <si>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</si>
  <si>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</si>
  <si>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</si>
  <si>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</si>
  <si>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</si>
  <si>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</si>
  <si>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</si>
  <si>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</si>
  <si>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</si>
  <si>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</si>
  <si>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prevents new capacity of the selected type(s) from being built or deployed.</t>
  </si>
  <si>
    <t>**Description:**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t>
  </si>
  <si>
    <t>**Description:**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</si>
  <si>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</si>
  <si>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t>
  </si>
  <si>
    <t>**Description:**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</si>
  <si>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</si>
  <si>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**Description:** This policy reduces methane emissions from the selected industry by increasing the capture of methane that is currently being released into the atmosphere (for example, stopping leaks from wellheads, pipes, coal mines, landfills, etc.).</t>
  </si>
  <si>
    <t>**Description:** This policy reduces methane emissions from the selected industry by increasing the burning of methane that is currently being released into the atmosphere (i.e. flaring instead of venting/leaking).</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</si>
  <si>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</si>
  <si>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</si>
  <si>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</si>
  <si>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</si>
  <si>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</si>
  <si>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</si>
  <si>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</si>
  <si>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</si>
  <si>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r>
      <rPr>
        <b/>
        <sz val="11"/>
        <rFont val="Calibri"/>
        <family val="2"/>
        <scheme val="minor"/>
      </rPr>
      <t>Number of EV chargers:</t>
    </r>
    <r>
      <rPr>
        <sz val="11"/>
        <rFont val="Calibri"/>
        <family val="2"/>
        <scheme val="minor"/>
      </rPr>
      <t xml:space="preserve"> https://evadoption.com/ev-charging-stations-statistics/</t>
    </r>
    <r>
      <rPr>
        <b/>
        <sz val="11"/>
        <rFont val="Calibri"/>
        <family val="2"/>
        <scheme val="minor"/>
      </rPr>
      <t xml:space="preserve">
Number of gas stations:</t>
    </r>
    <r>
      <rPr>
        <sz val="11"/>
        <rFont val="Calibri"/>
        <family val="2"/>
        <scheme val="minor"/>
      </rPr>
      <t xml:space="preserve"> U.S. Census, Statistics of U.S. Businesses, https://www.census.gov/data/tables/2016/econ/susb/2016-susb-annual.html
</t>
    </r>
    <r>
      <rPr>
        <b/>
        <sz val="11"/>
        <rFont val="Calibri"/>
        <family val="2"/>
        <scheme val="minor"/>
      </rPr>
      <t>Pumps per station:</t>
    </r>
    <r>
      <rPr>
        <sz val="11"/>
        <rFont val="Calibri"/>
        <family val="2"/>
        <scheme val="minor"/>
      </rPr>
      <t xml:space="preserve"> https://247wallst.com/economy/2014/05/22/why-are-there-115000-or-150000-gas-stations-in-america/</t>
    </r>
  </si>
  <si>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</si>
  <si>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</si>
  <si>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</si>
  <si>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</si>
  <si>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</si>
  <si>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</si>
  <si>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</si>
  <si>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</si>
  <si>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</si>
  <si>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</si>
  <si>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</si>
  <si>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</si>
  <si>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</si>
  <si>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</si>
  <si>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</si>
  <si>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</si>
  <si>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</si>
  <si>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</si>
  <si>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</si>
  <si>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</si>
  <si>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</si>
  <si>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</si>
  <si>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</si>
  <si>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</si>
  <si>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</si>
  <si>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</si>
  <si>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</si>
  <si>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</si>
  <si>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</si>
  <si>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</si>
  <si>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r>
      <t>Other fossil fuels</t>
    </r>
    <r>
      <rPr>
        <b/>
        <vertAlign val="superscript"/>
        <sz val="9"/>
        <rFont val="Times New Roman"/>
        <family val="1"/>
      </rPr>
      <t>(4)</t>
    </r>
  </si>
  <si>
    <r>
      <t>Peat</t>
    </r>
    <r>
      <rPr>
        <b/>
        <vertAlign val="superscript"/>
        <sz val="9"/>
        <rFont val="Times New Roman"/>
        <family val="1"/>
      </rPr>
      <t>(5)</t>
    </r>
  </si>
  <si>
    <r>
      <t>Biomass</t>
    </r>
    <r>
      <rPr>
        <b/>
        <vertAlign val="superscript"/>
        <sz val="9"/>
        <rFont val="Times New Roman"/>
        <family val="1"/>
      </rPr>
      <t>(6)</t>
    </r>
  </si>
  <si>
    <r>
      <t>a.  Public electricity and heat production</t>
    </r>
    <r>
      <rPr>
        <b/>
        <vertAlign val="superscript"/>
        <sz val="9"/>
        <rFont val="Times New Roman"/>
        <family val="1"/>
      </rPr>
      <t>(7)</t>
    </r>
  </si>
  <si>
    <r>
      <t>c.  Manufacture of solid fuels and other energy industries</t>
    </r>
    <r>
      <rPr>
        <b/>
        <vertAlign val="superscript"/>
        <sz val="9"/>
        <rFont val="Times New Roman"/>
        <family val="1"/>
      </rPr>
      <t>(8)</t>
    </r>
  </si>
  <si>
    <r>
      <t>Other fossil fuels</t>
    </r>
    <r>
      <rPr>
        <b/>
        <vertAlign val="superscript"/>
        <sz val="9"/>
        <color indexed="8"/>
        <rFont val="Times New Roman"/>
        <family val="1"/>
      </rPr>
      <t>(4)</t>
    </r>
  </si>
  <si>
    <r>
      <t>Peat</t>
    </r>
    <r>
      <rPr>
        <b/>
        <vertAlign val="superscript"/>
        <sz val="9"/>
        <color indexed="8"/>
        <rFont val="Times New Roman"/>
        <family val="1"/>
      </rPr>
      <t>(5)</t>
    </r>
  </si>
  <si>
    <r>
      <t>Biomass</t>
    </r>
    <r>
      <rPr>
        <b/>
        <vertAlign val="superscript"/>
        <sz val="9"/>
        <color indexed="8"/>
        <rFont val="Times New Roman"/>
        <family val="1"/>
      </rPr>
      <t>(6)</t>
    </r>
  </si>
  <si>
    <r>
      <t>g. Other (</t>
    </r>
    <r>
      <rPr>
        <b/>
        <i/>
        <sz val="9"/>
        <color indexed="8"/>
        <rFont val="Times New Roman"/>
        <family val="1"/>
      </rPr>
      <t>please specify</t>
    </r>
    <r>
      <rPr>
        <b/>
        <sz val="9"/>
        <color indexed="8"/>
        <rFont val="Times New Roman"/>
        <family val="1"/>
      </rPr>
      <t>)</t>
    </r>
    <r>
      <rPr>
        <b/>
        <vertAlign val="superscript"/>
        <sz val="9"/>
        <color indexed="8"/>
        <rFont val="Times New Roman"/>
        <family val="1"/>
      </rPr>
      <t>(9)</t>
    </r>
  </si>
  <si>
    <r>
      <t>a.  Domestic aviation</t>
    </r>
    <r>
      <rPr>
        <b/>
        <vertAlign val="superscript"/>
        <sz val="9"/>
        <rFont val="Times New Roman"/>
        <family val="1"/>
      </rPr>
      <t>(10)</t>
    </r>
  </si>
  <si>
    <r>
      <t>b.  Road transportation</t>
    </r>
    <r>
      <rPr>
        <b/>
        <vertAlign val="superscript"/>
        <sz val="9"/>
        <rFont val="Times New Roman"/>
        <family val="1"/>
      </rPr>
      <t>(11)</t>
    </r>
  </si>
  <si>
    <r>
      <t>Other liquid fuels (</t>
    </r>
    <r>
      <rPr>
        <b/>
        <i/>
        <sz val="9"/>
        <rFont val="Times New Roman"/>
        <family val="1"/>
      </rPr>
      <t>please specify</t>
    </r>
    <r>
      <rPr>
        <b/>
        <sz val="9"/>
        <rFont val="Times New Roman"/>
        <family val="1"/>
      </rPr>
      <t>)</t>
    </r>
  </si>
  <si>
    <r>
      <t xml:space="preserve">Other fossil fuels </t>
    </r>
    <r>
      <rPr>
        <b/>
        <i/>
        <sz val="9"/>
        <rFont val="Times New Roman"/>
        <family val="1"/>
      </rPr>
      <t>(please specify)</t>
    </r>
    <r>
      <rPr>
        <b/>
        <vertAlign val="superscript"/>
        <sz val="9"/>
        <rFont val="Times New Roman"/>
        <family val="1"/>
      </rPr>
      <t>(4)</t>
    </r>
  </si>
  <si>
    <r>
      <t>Other liquid fFuels (</t>
    </r>
    <r>
      <rPr>
        <b/>
        <i/>
        <sz val="9"/>
        <rFont val="Times New Roman"/>
        <family val="1"/>
      </rPr>
      <t>please specify</t>
    </r>
    <r>
      <rPr>
        <b/>
        <sz val="9"/>
        <rFont val="Times New Roman"/>
        <family val="1"/>
      </rPr>
      <t>)</t>
    </r>
  </si>
  <si>
    <r>
      <t>Other fossil  fuels (</t>
    </r>
    <r>
      <rPr>
        <b/>
        <i/>
        <sz val="9"/>
        <rFont val="Times New Roman"/>
        <family val="1"/>
      </rPr>
      <t>please specify)</t>
    </r>
  </si>
  <si>
    <r>
      <t>d.  Domestic Navigation</t>
    </r>
    <r>
      <rPr>
        <b/>
        <vertAlign val="superscript"/>
        <sz val="9"/>
        <rFont val="Times New Roman"/>
        <family val="1"/>
      </rPr>
      <t>(10)</t>
    </r>
    <r>
      <rPr>
        <b/>
        <sz val="9"/>
        <rFont val="Times New Roman"/>
        <family val="1"/>
      </rPr>
      <t xml:space="preserve"> </t>
    </r>
  </si>
  <si>
    <r>
      <t>Other liquid fuels</t>
    </r>
    <r>
      <rPr>
        <b/>
        <i/>
        <sz val="9"/>
        <rFont val="Times New Roman"/>
        <family val="1"/>
      </rPr>
      <t xml:space="preserve"> (please specify)</t>
    </r>
  </si>
  <si>
    <r>
      <t>Other fossil fuels (</t>
    </r>
    <r>
      <rPr>
        <b/>
        <i/>
        <sz val="9"/>
        <rFont val="Times New Roman"/>
        <family val="1"/>
      </rPr>
      <t>please specify)</t>
    </r>
    <r>
      <rPr>
        <b/>
        <vertAlign val="superscript"/>
        <sz val="9"/>
        <rFont val="Times New Roman"/>
        <family val="1"/>
      </rPr>
      <t>(4)</t>
    </r>
  </si>
  <si>
    <r>
      <t xml:space="preserve">e.  Other transportation </t>
    </r>
    <r>
      <rPr>
        <b/>
        <i/>
        <sz val="9"/>
        <rFont val="Times New Roman"/>
        <family val="1"/>
      </rPr>
      <t>(please specify)</t>
    </r>
  </si>
  <si>
    <r>
      <t>ii. Other</t>
    </r>
    <r>
      <rPr>
        <b/>
        <i/>
        <sz val="9"/>
        <color indexed="8"/>
        <rFont val="Times New Roman"/>
        <family val="1"/>
      </rPr>
      <t xml:space="preserve"> (please specify)</t>
    </r>
  </si>
  <si>
    <r>
      <t>a.  Commercial/institutional</t>
    </r>
    <r>
      <rPr>
        <b/>
        <vertAlign val="superscript"/>
        <sz val="9"/>
        <rFont val="Times New Roman"/>
        <family val="1"/>
      </rPr>
      <t>(12)</t>
    </r>
  </si>
  <si>
    <r>
      <t>b.  Residential</t>
    </r>
    <r>
      <rPr>
        <b/>
        <vertAlign val="superscript"/>
        <sz val="9"/>
        <rFont val="Times New Roman"/>
        <family val="1"/>
      </rPr>
      <t>(13)</t>
    </r>
  </si>
  <si>
    <r>
      <t>Fossil fuels</t>
    </r>
    <r>
      <rPr>
        <b/>
        <vertAlign val="superscript"/>
        <sz val="9"/>
        <rFont val="Times New Roman"/>
        <family val="1"/>
      </rPr>
      <t>(4)</t>
    </r>
  </si>
  <si>
    <r>
      <t xml:space="preserve">10.  Other </t>
    </r>
    <r>
      <rPr>
        <b/>
        <i/>
        <sz val="9"/>
        <rFont val="Times New Roman"/>
        <family val="1"/>
      </rPr>
      <t>(as specified in table 2(I).A-H)</t>
    </r>
  </si>
  <si>
    <r>
      <t xml:space="preserve">7.  Other </t>
    </r>
    <r>
      <rPr>
        <b/>
        <i/>
        <sz val="9"/>
        <rFont val="Times New Roman"/>
        <family val="1"/>
      </rPr>
      <t>(as specified in table 2(I).A-H)</t>
    </r>
  </si>
  <si>
    <r>
      <t xml:space="preserve">5.  Other </t>
    </r>
    <r>
      <rPr>
        <b/>
        <i/>
        <sz val="9"/>
        <rFont val="Times New Roman"/>
        <family val="1"/>
      </rPr>
      <t>(as specified in table 2(II))</t>
    </r>
  </si>
  <si>
    <r>
      <t>2.  SF</t>
    </r>
    <r>
      <rPr>
        <b/>
        <vertAlign val="subscript"/>
        <sz val="9"/>
        <rFont val="Times New Roman"/>
        <family val="1"/>
      </rPr>
      <t>6</t>
    </r>
    <r>
      <rPr>
        <b/>
        <sz val="9"/>
        <rFont val="Times New Roman"/>
        <family val="1"/>
      </rPr>
      <t xml:space="preserve"> and PFCs from other product use</t>
    </r>
  </si>
  <si>
    <r>
      <t>3.  N</t>
    </r>
    <r>
      <rPr>
        <b/>
        <vertAlign val="subscript"/>
        <sz val="9"/>
        <rFont val="Times New Roman"/>
        <family val="1"/>
      </rPr>
      <t>2</t>
    </r>
    <r>
      <rPr>
        <b/>
        <sz val="9"/>
        <rFont val="Times New Roman"/>
        <family val="1"/>
      </rPr>
      <t>O from product uses</t>
    </r>
  </si>
  <si>
    <t>Subtotals, CO2e (MMT, AR5)</t>
  </si>
  <si>
    <t>**Description:** This policy reduces emissions of high-GWP, fluorinated gases (F-gases) from the industry sector by substituting less-harmful chemicals. // **Guidance for setting values:** If this policy is fully implemented, F-gas emissions in 2050 are reduced by 61%.</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</si>
  <si>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</si>
  <si>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t>
  </si>
  <si>
    <t>Avoided Deaths by Gender</t>
  </si>
  <si>
    <t>Percent Change in Deaths by Gender</t>
  </si>
  <si>
    <t>Change in Jobs by Gender</t>
  </si>
  <si>
    <t>Percent Change in Jobs by Gender</t>
  </si>
  <si>
    <t>Motorbikes, Freight Ships, Recreational Boats, Freight Rail, Passenger Rail, Freight Aircraft, Passenger Aircraft, Heavy Trucks, Buses, Light &amp; Medium Freight Trucks, Cars and SUVs</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</si>
  <si>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</si>
  <si>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</si>
  <si>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Additional Fuel Tax or Subsidy Rate by Fuel</t>
  </si>
  <si>
    <t>Fuel Taxes or Subsidies</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</si>
  <si>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t>
  </si>
  <si>
    <t>Output Primary Energy Use by Geoengineering Sector; 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</si>
  <si>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Geoengineering, District Heat &amp; Hydrogen, Agriculture, Buildings, Water &amp; Waste, Transportation, Electricity, Industry</t>
  </si>
  <si>
    <t>ad6600, 620e7a, 04ffaf, 087bf1, f593e0, c01b00, f1bb18, 969696</t>
  </si>
  <si>
    <t>Fuel Use (Total)</t>
  </si>
  <si>
    <t>Output Transportation Sector Fuel Used</t>
  </si>
  <si>
    <t>Total (Excluding Feedstocks)</t>
  </si>
  <si>
    <t>Output Total Industrial Fuel Use for Energy Purposes</t>
  </si>
  <si>
    <t>Total (Including Feedstocks)</t>
  </si>
  <si>
    <t>Output Total Industrial Fuel Use</t>
  </si>
  <si>
    <t>Output Total Buildings Energy Use</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</si>
  <si>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</si>
  <si>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</si>
  <si>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Use 20-Year GWP Values</t>
  </si>
  <si>
    <t>g CO2e / 2020 dollar</t>
  </si>
  <si>
    <t>g CO2 / 2020 dollar</t>
  </si>
  <si>
    <t>billion 2020 dollars / year</t>
  </si>
  <si>
    <t>billion 2020 dollars</t>
  </si>
  <si>
    <t>2020 dollars / employee-year</t>
  </si>
  <si>
    <t>2020 dollars / megawatt-hour (MWh)</t>
  </si>
  <si>
    <t>thousand BTU / 2020 dollar</t>
  </si>
  <si>
    <t>2020 dollars / short ton</t>
  </si>
  <si>
    <t>2020 dollars / thousand cubic feet</t>
  </si>
  <si>
    <t>2020 dollars / gallon</t>
  </si>
  <si>
    <t>2020 dollars / kg</t>
  </si>
  <si>
    <t>2020 dollars / kilowatt-hour (kWh)</t>
  </si>
  <si>
    <t>cost of eqpt. to capture 1 metric ton CO2e/yr (2020 dollars)</t>
  </si>
  <si>
    <t>million 2020 dollars / megawatt (MW)</t>
  </si>
  <si>
    <t>cost of eqpt. to produce 1 kg H2/yr (2020 dollars)</t>
  </si>
  <si>
    <t>**Description:**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</si>
  <si>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Commercial passenger and freight flights</t>
  </si>
  <si>
    <t>Passenger and freight rail</t>
  </si>
  <si>
    <t>Recreational boats and cargo ships</t>
  </si>
  <si>
    <t>Passenger motorbikes</t>
  </si>
  <si>
    <t>Commercial flights</t>
  </si>
  <si>
    <t>Recreational boats</t>
  </si>
  <si>
    <t>Cargo ships</t>
  </si>
  <si>
    <t>Cars and SUVs</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</si>
  <si>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t>
  </si>
  <si>
    <t>**Description:**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t>
  </si>
  <si>
    <t>**Description:**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t>
  </si>
  <si>
    <t>2020 dollars / metric ton CO2e abated, Annual average abatement (million metric tons CO2e)</t>
  </si>
  <si>
    <t>2020 dollars / barrel of oil</t>
  </si>
  <si>
    <t>million barrels of oil / year</t>
  </si>
  <si>
    <t>Commercial Buildings Sector, Residential Buildings Sector, Transportation Sector, Industry Sector, District Heat &amp; Hydrogen Sectors, Geoenginnering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</si>
  <si>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 Output Fuel Costs per Unit Energy by Sector[electricity,geoengineering sector]</t>
  </si>
  <si>
    <t>Commercial Buildings Sector, Residential Buildings Sector, Electricity Sector, Transportation Sector, Industry Sector, District Heat &amp; Hydrogen Sectors, Geoengineering Sector</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</si>
  <si>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 Output Fuel Costs per Unit Energy by Sector[natural gas,geoengineering sector]</t>
  </si>
  <si>
    <t>Output Total Pollutant Emissions by Sector in MMT[district heat and hydrogen sector,CO2];Output Waste Management Pollutant Emissions in MMT[CO2]; Output Agriculture Pollutant Emissions in MMT[CO2]; Output Buildings Sector Pollutant Emissions in MMT[CO2]; Output Total Pollutant Emissions by Sector in MMT[transportation sector,CO2]; Output Total Pollutant Emissions by Sector in MMT[electricity sector,CO2]; Output Industry Sector Excluding Ag and Waste Pollutant Emissions in MMT[CO2]; Output Total Pollutant Emissions by Sector in MMT[geoengineering sector,CO2]; Output Total Pollutant Emissions by Sector in MMT[LULUCF sector,CO2]</t>
  </si>
  <si>
    <t>620e7a, f593e0, 04ffaf, 087bf1, c01b00, f1bb18, 969696, ad6600, 00b051</t>
  </si>
  <si>
    <t>620e7a, f593e0, 04ffaf, 087bf1, c01b00, f1bb18, 969696, ad6600, 00b052</t>
  </si>
  <si>
    <t>620e7a, f593e0, 04ffaf, 087bf1, c01b00, f1bb18, 969696, ad6600, 00b053</t>
  </si>
  <si>
    <t>620e7a, f593e0, 04ffaf, 087bf1, c01b00, f1bb18, 969696, ad6600, 00b054</t>
  </si>
  <si>
    <t>620e7a, f593e0, 04ffaf, 087bf1, c01b00, f1bb18, 969696, ad6600, 00b055</t>
  </si>
  <si>
    <t>620e7a, f593e0, 04ffaf, 087bf1, c01b00, f1bb18, 969696, ad6600, 00b056</t>
  </si>
  <si>
    <t>620e7a, f593e0, 04ffaf, 087bf1, c01b00, f1bb18, 969696, ad6600, 00b057</t>
  </si>
  <si>
    <t>620e7a, f593e0, 04ffaf, 087bf1, c01b00, f1bb18, 969696, ad6600, 00b058</t>
  </si>
  <si>
    <t>620e7a, f593e0, 04ffaf, 087bf1, c01b00, f1bb18, 969696, ad6600, 00b059</t>
  </si>
  <si>
    <t>620e7a, f593e0, 04ffaf, 087bf1, c01b00, f1bb18, 969696, ad6600, 00b060</t>
  </si>
  <si>
    <t>620e7a, f593e0, 04ffaf, 087bf1, c01b00, f1bb18, 969696, ad6600, 00b061</t>
  </si>
  <si>
    <t>Output Total Pollutant Emissions by Sector in MMT[district heat and hydrogen sector,CH4];Output Waste Management Pollutant Emissions in MMT[CH4]; Output Agriculture Pollutant Emissions in MMT[CH4]; Output Buildings Sector Pollutant Emissions in MMT[CH4]; Output Total Pollutant Emissions by Sector in MMT[transportation sector,CH4]; Output Total Pollutant Emissions by Sector in MMT[electricity sector,CH4]; Output Industry Sector Excluding Ag and Waste Pollutant Emissions in MMT[CH4]; Output Total Pollutant Emissions by Sector in MMT[geoengineering sector,CH4]; Output Total Pollutant Emissions by Sector in MMT[LULUCF sector,CH4]</t>
  </si>
  <si>
    <t>Output Total Pollutant Emissions by Sector in MMT[district heat and hydrogen sector,N2O];Output Waste Management Pollutant Emissions in MMT[N2O]; Output Agriculture Pollutant Emissions in MMT[N2O]; Output Buildings Sector Pollutant Emissions in MMT[N2O]; Output Total Pollutant Emissions by Sector in MMT[transportation sector,N2O]; Output Total Pollutant Emissions by Sector in MMT[electricity sector,N2O]; Output Industry Sector Excluding Ag and Waste Pollutant Emissions in MMT[N2O]; Output Total Pollutant Emissions by Sector in MMT[geoengineering sector,N2O]; Output Total Pollutant Emissions by Sector in MMT[LULUCF sector,N2O]</t>
  </si>
  <si>
    <t>Output Total Pollutant Emissions by Sector in MMT[district heat and hydrogen sector,F gases];Output Waste Management Pollutant Emissions in MMT[F gases]; Output Agriculture Pollutant Emissions in MMT[F gases]; Output Buildings Sector Pollutant Emissions in MMT[F gases]; Output Total Pollutant Emissions by Sector in MMT[transportation sector,F gases]; Output Total Pollutant Emissions by Sector in MMT[electricity sector,F gases]; Output Industry Sector Excluding Ag and Waste Pollutant Emissions in MMT[F gases]; Output Total Pollutant Emissions by Sector in MMT[geoengineering sector,F gases]; Output Total Pollutant Emissions by Sector in MMT[LULUCF sector,F gases]</t>
  </si>
  <si>
    <t>Output Total Pollutant Emissions by Sector in KMT[district heat and hydrogen sector,PM25];Output Waste Management Pollutant Emissions in KMT[PM25]; Output Agriculture Pollutant Emissions in KMT[PM25]; Output Buildings Sector Pollutant Emissions in KMT[PM25]; Output Total Pollutant Emissions by Sector in KMT[transportation sector,PM25]; Output Total Pollutant Emissions by Sector in KMT[electricity sector,PM25]; Output Industry Sector Excluding Ag and Waste Pollutant Emissions in KMT[PM25]; Output Total Pollutant Emissions by Sector in KMT[geoengineering sector,PM25]; Output Total Pollutant Emissions by Sector in KMT[LULUCF sector,PM25]</t>
  </si>
  <si>
    <t>Output Total Pollutant Emissions by Sector in KMT[district heat and hydrogen sector,PM10];Output Waste Management Pollutant Emissions in KMT[PM10]; Output Agriculture Pollutant Emissions in KMT[PM10]; Output Buildings Sector Pollutant Emissions in KMT[PM10]; Output Total Pollutant Emissions by Sector in KMT[transportation sector,PM10]; Output Total Pollutant Emissions by Sector in KMT[electricity sector,PM10]; Output Industry Sector Excluding Ag and Waste Pollutant Emissions in KMT[PM10]; Output Total Pollutant Emissions by Sector in KMT[geoengineering sector,PM10]; Output Total Pollutant Emissions by Sector in KMT[LULUCF sector,PM10]</t>
  </si>
  <si>
    <t>Output Total Pollutant Emissions by Sector in KMT[district heat and hydrogen sector,BC];Output Waste Management Pollutant Emissions in KMT[BC]; Output Agriculture Pollutant Emissions in KMT[BC]; Output Buildings Sector Pollutant Emissions in KMT[BC]; Output Total Pollutant Emissions by Sector in KMT[transportation sector,BC]; Output Total Pollutant Emissions by Sector in KMT[electricity sector,BC]; Output Industry Sector Excluding Ag and Waste Pollutant Emissions in KMT[BC]; Output Total Pollutant Emissions by Sector in KMT[geoengineering sector,BC]; Output Total Pollutant Emissions by Sector in KMT[LULUCF sector,BC]</t>
  </si>
  <si>
    <t>Output Total Pollutant Emissions by Sector in KMT[district heat and hydrogen sector,OC];Output Waste Management Pollutant Emissions in KMT[OC]; Output Agriculture Pollutant Emissions in KMT[OC]; Output Buildings Sector Pollutant Emissions in KMT[OC]; Output Total Pollutant Emissions by Sector in KMT[transportation sector,OC]; Output Total Pollutant Emissions by Sector in KMT[electricity sector,OC]; Output Industry Sector Excluding Ag and Waste Pollutant Emissions in KMT[OC]; Output Total Pollutant Emissions by Sector in KMT[geoengineering sector,OC]; Output Total Pollutant Emissions by Sector in KMT[LULUCF sector,OC]</t>
  </si>
  <si>
    <t>Output Total Pollutant Emissions by Sector in MMT[district heat and hydrogen sector,NOx];Output Waste Management Pollutant Emissions in MMT[NOx]; Output Agriculture Pollutant Emissions in MMT[NOx]; Output Buildings Sector Pollutant Emissions in MMT[NOx]; Output Total Pollutant Emissions by Sector in MMT[transportation sector,NOx]; Output Total Pollutant Emissions by Sector in MMT[electricity sector,NOx]; Output Industry Sector Excluding Ag and Waste Pollutant Emissions in MMT[NOx]; Output Total Pollutant Emissions by Sector in MMT[geoengineering sector,NOx]; Output Total Pollutant Emissions by Sector in MMT[LULUCF sector,NOx]</t>
  </si>
  <si>
    <t>Output Total Pollutant Emissions by Sector in KMT[district heat and hydrogen sector,VOC];Output Waste Management Pollutant Emissions in KMT[VOC]; Output Agriculture Pollutant Emissions in KMT[VOC]; Output Buildings Sector Pollutant Emissions in KMT[VOC]; Output Total Pollutant Emissions by Sector in KMT[transportation sector,VOC]; Output Total Pollutant Emissions by Sector in KMT[electricity sector,VOC]; Output Industry Sector Excluding Ag and Waste Pollutant Emissions in KMT[VOC]; Output Total Pollutant Emissions by Sector in KMT[geoengineering sector,VOC]; Output Total Pollutant Emissions by Sector in KMT[LULUCF sector,VOC]</t>
  </si>
  <si>
    <t>Output Total Pollutant Emissions by Sector in MMT[district heat and hydrogen sector,SOx];Output Waste Management Pollutant Emissions in MMT[SOx]; Output Agriculture Pollutant Emissions in MMT[SOx]; Output Buildings Sector Pollutant Emissions in MMT[SOx]; Output Total Pollutant Emissions by Sector in MMT[transportation sector,SOx]; Output Total Pollutant Emissions by Sector in MMT[electricity sector,SOx]; Output Industry Sector Excluding Ag and Waste Pollutant Emissions in MMT[SOx]; Output Total Pollutant Emissions by Sector in MMT[geoengineering sector,SOx]; Output Total Pollutant Emissions by Sector in MMT[LULUCF sector,SOx]</t>
  </si>
  <si>
    <t>Output Total Pollutant Emissions by Sector in MMT[district heat and hydrogen sector,CO];Output Waste Management Pollutant Emissions in MMT[CO]; Output Agriculture Pollutant Emissions in MMT[CO]; Output Buildings Sector Pollutant Emissions in MMT[CO]; Output Total Pollutant Emissions by Sector in MMT[transportation sector,CO]; Output Total Pollutant Emissions by Sector in MMT[electricity sector,CO]; Output Industry Sector Excluding Ag and Waste Pollutant Emissions in MMT[CO]; Output Total Pollutant Emissions by Sector in MMT[geoengineering sector,CO]; Output Total Pollutant Emissions by Sector in MMT[LULUCF sector,CO]</t>
  </si>
  <si>
    <t>Toggle Carbon Tax Border Adjustment</t>
  </si>
  <si>
    <t>**Description:** By default, the carbon tax applies to CO2 and non-CO2 emissions. This policy exempts non-CO2 emissions, meaning the carbon tax will only apply to CO2 emissions.</t>
  </si>
  <si>
    <t>Share of Generation from Clean Sources</t>
  </si>
  <si>
    <t>%</t>
  </si>
  <si>
    <t>metric tons CO2e / megawatt-hour (MWh)</t>
  </si>
  <si>
    <t>Output Share of Generation from Clean Sources</t>
  </si>
  <si>
    <t>Output Carbon Intensity of Electricity Generation</t>
  </si>
  <si>
    <t>Carbon Intensity of Electricity Generation</t>
  </si>
  <si>
    <t>Process CO2 Emissions by Industry</t>
  </si>
  <si>
    <t>Energy-Related CO2 Emissions by Industry</t>
  </si>
  <si>
    <t>Process Emissions, Energy-Related Emissions</t>
  </si>
  <si>
    <t>Output Process CO2 Emissions by Industry[construction 41T43]; Output Process CO2 Emissions by Industry[energy pipelines and gas processing 352T353]; Output Process CO2 Emissions by Industry[other manufacturing 31T33]; Output Process CO2 Emissions by Industry[nonroad vehicles 30]; Output Process CO2 Emissions by Industry[road vehicles 29]; Output Process CO2 Emissions by Industry[other machinery 28]; Output Process CO2 Emissions by Industry[appliances and electrical equipment 27]; Output Process CO2 Emissions by Industry[computers and electronics 26]; Output Process CO2 Emissions by Industry[metal products except machinery and vehicles 25]; Output Process CO2 Emissions by Industry[other metals 242]; Output Process CO2 Emissions by Industry[iron and steel 241]; Output Process CO2 Emissions by Industry[cement and other nonmetallic minerals 239]; Output Process CO2 Emissions by Industry[glass and glass products 231]; Output Process CO2 Emissions by Industry[rubber and plastic products 22]; Output Process CO2 Emissions by Industry[chemicals 20]; Output Process CO2 Emissions by Industry[refined petroleum and coke 19]; Output Process CO2 Emissions by Industry[pulp paper and printing 17T18]; Output Process CO2 Emissions by Industry[wood products 16]; Output Process CO2 Emissions by Industry[textiles apparel and leather 13T15]; Output Process CO2 Emissions by Industry[food beverage and tobacco 10T12]; Output Process CO2 Emissions by Industry[other mining and quarrying 07T08]; Output Process CO2 Emissions by Industry[oil and gas extraction 06]; Output Process CO2 Emissions by Industry[coal mining 05]</t>
  </si>
  <si>
    <t>Output Industry Sector Energy Related CO2 Emissions by Industry[construction 41T43]; Output Industry Sector Energy Related CO2 Emissions by Industry[energy pipelines and gas processing 352T353]; Output Industry Sector Energy Related CO2 Emissions by Industry[other manufacturing 31T33]; Output Industry Sector Energy Related CO2 Emissions by Industry[nonroad vehicles 30]; Output Industry Sector Energy Related CO2 Emissions by Industry[road vehicles 29]; Output Industry Sector Energy Related CO2 Emissions by Industry[other machinery 28]; Output Industry Sector Energy Related CO2 Emissions by Industry[appliances and electrical equipment 27]; Output Industry Sector Energy Related CO2 Emissions by Industry[computers and electronics 26]; Output Industry Sector Energy Related CO2 Emissions by Industry[metal products except machinery and vehicles 25]; Output Industry Sector Energy Related CO2 Emissions by Industry[other metals 242]; Output Industry Sector Energy Related CO2 Emissions by Industry[iron and steel 241]; Output Industry Sector Energy Related CO2 Emissions by Industry[cement and other nonmetallic minerals 239]; Output Industry Sector Energy Related CO2 Emissions by Industry[glass and glass products 231]; Output Industry Sector Energy Related CO2 Emissions by Industry[rubber and plastic products 22]; Output Industry Sector Energy Related CO2 Emissions by Industry[chemicals 20]; Output Industry Sector Energy Related CO2 Emissions by Industry[refined petroleum and coke 19]; Output Industry Sector Energy Related CO2 Emissions by Industry[pulp paper and printing 17T18]; Output Industry Sector Energy Related CO2 Emissions by Industry[wood products 16]; Output Industry Sector Energy Related CO2 Emissions by Industry[textiles apparel and leather 13T15]; Output Industry Sector Energy Related CO2 Emissions by Industry[food beverage and tobacco 10T12]; Output Industry Sector Energy Related CO2 Emissions by Industry[other mining and quarrying 07T08]; Output Industry Sector Energy Related CO2 Emissions by Industry[oil and gas extraction 06]; Output Industry Sector Energy Related CO2 Emissions by Industry[coal mining 05]</t>
  </si>
  <si>
    <t>969696, c01b00</t>
  </si>
  <si>
    <t>Electricity Intensity per Unit GDP</t>
  </si>
  <si>
    <t>Output Electricity Intensity per Unit GDP</t>
  </si>
  <si>
    <t>kilowatt-hour / 2020 dollar</t>
  </si>
  <si>
    <t>CO2 Emissions by Source Type</t>
  </si>
  <si>
    <t>**Description:**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t>
  </si>
  <si>
    <t>Fraction of CO2 Storage Through Tillage Practices</t>
  </si>
  <si>
    <t>indst tillage</t>
  </si>
  <si>
    <t>**Description:**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</si>
  <si>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Exports, Imports, Production, and Consumption</t>
  </si>
  <si>
    <t>6E8000, c01b00, FF9999, 009999, bfb088, af64ff, 004d10, f593e0, 740000, 087bf1, 004185, c2dffd, ad6600, ff00ff, f1bb18, 04ffaf, 00b050, ffff00, ff6400, 620e7a, 969696</t>
  </si>
  <si>
    <t>Construction, Water and Waste,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Pulp Paper and Printing, Wood Products, Textiles Apparel and Leather, Food Beverage and Tobacco, Other Mining and Quarrying, Agriculture and Forestry</t>
  </si>
  <si>
    <t>Output Exports of Nonenergy Products[construction 41T43]; Output Exports of Nonenergy Products[water and waste 36T39]; Output Exports of Nonenergy Products[other manufacturing 31T33]; Output Exports of Nonenergy Products[nonroad vehicles 30]; Output Exports of Nonenergy Products[road vehicles 29]; Output Exports of Nonenergy Products[other machinery 28]; Output Exports of Nonenergy Products[appliances and electrical equipment 27]; Output Exports of Nonenergy Products[computers and electronics 26]; Output Exports of Nonenergy Products[metal products except machinery and vehicles 25]; Output Exports of Nonenergy Products[other metals 242]; Output Exports of Nonenergy Products[iron and steel 241]; Output Exports of Nonenergy Products[cement and other nonmetallic minerals 239]; Output Exports of Nonenergy Products[glass and glass products 231]; Output Exports of Nonenergy Products[rubber and plastic products 22]; Output Exports of Nonenergy Products[chemicals 20]; Output Exports of Nonenergy Products[pulp paper and printing 17T18]; Output Exports of Nonenergy Products[wood products 16]; Output Exports of Nonenergy Products[textiles apparel and leather 13T15]; Output Exports of Nonenergy Products[food beverage and tobacco 10T12]; Output Exports of Nonenergy Products[other mining and quarrying 07T08]; Output Exports of Nonenergy Products[agriculture and forestry 01T03]</t>
  </si>
  <si>
    <t>6E8000, c01b00, FF9999, 009999, bfb088, af64ff, 004d10, f593e0, 740000, 087bf1, 004185, c2dffd, ad6600, ff00ff, f1bb18, 04ffaf, 00b050, ffff00, ff6400, 620e7a, 969697</t>
  </si>
  <si>
    <t>6E8000, c01b00, FF9999, 009999, bfb088, af64ff, 004d10, f593e0, 740000, 087bf1, 004185, c2dffd, ad6600, ff00ff, f1bb18, 04ffaf, 00b050, ffff00, ff6400, 620e7a, 969698</t>
  </si>
  <si>
    <t>6E8000, c01b00, FF9999, 009999, bfb088, af64ff, 004d10, f593e0, 740000, 087bf1, 004185, c2dffd, ad6600, ff00ff, f1bb18, 04ffaf, 00b050, ffff00, ff6400, 620e7a, 969699</t>
  </si>
  <si>
    <t>6E8000, c01b00, FF9999, 009999, bfb088, af64ff, 004d10, f593e0, 740000, 087bf1, 004185, c2dffd, ad6600, ff00ff, f1bb18, 04ffaf, 00b050, ffff00, ff6400, 620e7a, 969700</t>
  </si>
  <si>
    <t>6E8000, c01b00, FF9999, 009999, bfb088, af64ff, 004d10, f593e0, 740000, 087bf1, 004185, c2dffd, ad6600, ff00ff, f1bb18, 04ffaf, 00b050, ffff00, ff6400, 620e7a, 969701</t>
  </si>
  <si>
    <t>6E8000, c01b00, FF9999, 009999, bfb088, af64ff, 004d10, f593e0, 740000, 087bf1, 004185, c2dffd, ad6600, ff00ff, f1bb18, 04ffaf, 00b050, ffff00, ff6400, 620e7a, 969702</t>
  </si>
  <si>
    <t>6E8000, c01b00, FF9999, 009999, bfb088, af64ff, 004d10, f593e0, 740000, 087bf1, 004185, c2dffd, ad6600, ff00ff, f1bb18, 04ffaf, 00b050, ffff00, ff6400, 620e7a, 969703</t>
  </si>
  <si>
    <t>Output Change in Exports of Nonenergy Products[construction 41T43]; Output Change in Exports of Nonenergy Products[water and waste 36T39]; Output Change in Exports of Nonenergy Products[other manufacturing 31T33]; Output Change in Exports of Nonenergy Products[nonroad vehicles 30]; Output Change in Exports of Nonenergy Products[road vehicles 29]; Output Change in Exports of Nonenergy Products[other machinery 28]; Output Change in Exports of Nonenergy Products[appliances and electrical equipment 27]; Output Change in Exports of Nonenergy Products[computers and electronics 26]; Output Change in Exports of Nonenergy Products[metal products except machinery and vehicles 25]; Output Change in Exports of Nonenergy Products[other metals 242]; Output Change in Exports of Nonenergy Products[iron and steel 241]; Output Change in Exports of Nonenergy Products[cement and other nonmetallic minerals 239]; Output Change in Exports of Nonenergy Products[glass and glass products 231]; Output Change in Exports of Nonenergy Products[rubber and plastic products 22]; Output Change in Exports of Nonenergy Products[chemicals 20]; Output Change in Exports of Nonenergy Products[pulp paper and printing 17T18]; Output Change in Exports of Nonenergy Products[wood products 16]; Output Change in Exports of Nonenergy Products[textiles apparel and leather 13T15]; Output Change in Exports of Nonenergy Products[food beverage and tobacco 10T12]; Output Change in Exports of Nonenergy Products[other mining and quarrying 07T08]; Output Change in Exports of Nonenergy Products[agriculture and forestry 01T03]</t>
  </si>
  <si>
    <t>Output Imports of Nonenergy Products[construction 41T43]; Output Imports of Nonenergy Products[water and waste 36T39]; Output Imports of Nonenergy Products[other manufacturing 31T33]; Output Imports of Nonenergy Products[nonroad vehicles 30]; Output Imports of Nonenergy Products[road vehicles 29]; Output Imports of Nonenergy Products[other machinery 28]; Output Imports of Nonenergy Products[appliances and electrical equipment 27]; Output Imports of Nonenergy Products[computers and electronics 26]; Output Imports of Nonenergy Products[metal products except machinery and vehicles 25]; Output Imports of Nonenergy Products[other metals 242]; Output Imports of Nonenergy Products[iron and steel 241]; Output Imports of Nonenergy Products[cement and other nonmetallic minerals 239]; Output Imports of Nonenergy Products[glass and glass products 231]; Output Imports of Nonenergy Products[rubber and plastic products 22]; Output Imports of Nonenergy Products[chemicals 20]; Output Imports of Nonenergy Products[pulp paper and printing 17T18]; Output Imports of Nonenergy Products[wood products 16]; Output Imports of Nonenergy Products[textiles apparel and leather 13T15]; Output Imports of Nonenergy Products[food beverage and tobacco 10T12]; Output Imports of Nonenergy Products[other mining and quarrying 07T08]; Output Imports of Nonenergy Products[agriculture and forestry 01T03]</t>
  </si>
  <si>
    <t>Output Change in Imports of Nonenergy Products[construction 41T43]; Output Change in Imports of Nonenergy Products[water and waste 36T39]; Output Change in Imports of Nonenergy Products[other manufacturing 31T33]; Output Change in Imports of Nonenergy Products[nonroad vehicles 30]; Output Change in Imports of Nonenergy Products[road vehicles 29]; Output Change in Imports of Nonenergy Products[other machinery 28]; Output Change in Imports of Nonenergy Products[appliances and electrical equipment 27]; Output Change in Imports of Nonenergy Products[computers and electronics 26]; Output Change in Imports of Nonenergy Products[metal products except machinery and vehicles 25]; Output Change in Imports of Nonenergy Products[other metals 242]; Output Change in Imports of Nonenergy Products[iron and steel 241]; Output Change in Imports of Nonenergy Products[cement and other nonmetallic minerals 239]; Output Change in Imports of Nonenergy Products[glass and glass products 231]; Output Change in Imports of Nonenergy Products[rubber and plastic products 22]; Output Change in Imports of Nonenergy Products[chemicals 20]; Output Change in Imports of Nonenergy Products[pulp paper and printing 17T18]; Output Change in Imports of Nonenergy Products[wood products 16]; Output Change in Imports of Nonenergy Products[textiles apparel and leather 13T15]; Output Change in Imports of Nonenergy Products[food beverage and tobacco 10T12]; Output Change in Imports of Nonenergy Products[other mining and quarrying 07T08]; Output Change in Imports of Nonenergy Products[agriculture and forestry 01T03]</t>
  </si>
  <si>
    <t>Output Domestic Consumption of Nonenergy Products[construction 41T43]; Output Domestic Consumption of Nonenergy Products[water and waste 36T39]; Output Domestic Consumption of Nonenergy Products[other manufacturing 31T33]; Output Domestic Consumption of Nonenergy Products[nonroad vehicles 30]; Output Domestic Consumption of Nonenergy Products[road vehicles 29]; Output Domestic Consumption of Nonenergy Products[other machinery 28]; Output Domestic Consumption of Nonenergy Products[appliances and electrical equipment 27]; Output Domestic Consumption of Nonenergy Products[computers and electronics 26]; Output Domestic Consumption of Nonenergy Products[metal products except machinery and vehicles 25]; Output Domestic Consumption of Nonenergy Products[other metals 242]; Output Domestic Consumption of Nonenergy Products[iron and steel 241]; Output Domestic Consumption of Nonenergy Products[cement and other nonmetallic minerals 239]; Output Domestic Consumption of Nonenergy Products[glass and glass products 231]; Output Domestic Consumption of Nonenergy Products[rubber and plastic products 22]; Output Domestic Consumption of Nonenergy Products[chemicals 20]; Output Domestic Consumption of Nonenergy Products[pulp paper and printing 17T18]; Output Domestic Consumption of Nonenergy Products[wood products 16]; Output Domestic Consumption of Nonenergy Products[textiles apparel and leather 13T15]; Output Domestic Consumption of Nonenergy Products[food beverage and tobacco 10T12]; Output Domestic Consumption of Nonenergy Products[other mining and quarrying 07T08]; Output Domestic Consumption of Nonenergy Products[agriculture and forestry 01T03]</t>
  </si>
  <si>
    <t>Output Change in Domestic Consumption of Nonenergy Products[construction 41T43]; Output Change in Domestic Consumption of Nonenergy Products[water and waste 36T39]; Output Change in Domestic Consumption of Nonenergy Products[other manufacturing 31T33]; Output Change in Domestic Consumption of Nonenergy Products[nonroad vehicles 30]; Output Change in Domestic Consumption of Nonenergy Products[road vehicles 29]; Output Change in Domestic Consumption of Nonenergy Products[other machinery 28]; Output Change in Domestic Consumption of Nonenergy Products[appliances and electrical equipment 27]; Output Change in Domestic Consumption of Nonenergy Products[computers and electronics 26]; Output Change in Domestic Consumption of Nonenergy Products[metal products except machinery and vehicles 25]; Output Change in Domestic Consumption of Nonenergy Products[other metals 242]; Output Change in Domestic Consumption of Nonenergy Products[iron and steel 241]; Output Change in Domestic Consumption of Nonenergy Products[cement and other nonmetallic minerals 239]; Output Change in Domestic Consumption of Nonenergy Products[glass and glass products 231]; Output Change in Domestic Consumption of Nonenergy Products[rubber and plastic products 22]; Output Change in Domestic Consumption of Nonenergy Products[chemicals 20]; Output Change in Domestic Consumption of Nonenergy Products[pulp paper and printing 17T18]; Output Change in Domestic Consumption of Nonenergy Products[wood products 16]; Output Change in Domestic Consumption of Nonenergy Products[textiles apparel and leather 13T15]; Output Change in Domestic Consumption of Nonenergy Products[food beverage and tobacco 10T12]; Output Change in Domestic Consumption of Nonenergy Products[other mining and quarrying 07T08]; Output Change in Domestic Consumption of Nonenergy Products[agriculture and forestry 01T03]</t>
  </si>
  <si>
    <t>Output Nonenergy Production[construction 41T43]; Output Nonenergy Production[water and waste 36T39]; Output Nonenergy Production[other manufacturing 31T33]; Output Nonenergy Production[nonroad vehicles 30]; Output Nonenergy Production[road vehicles 29]; Output Nonenergy Production[other machinery 28]; Output Nonenergy Production[appliances and electrical equipment 27]; Output Nonenergy Production[computers and electronics 26]; Output Nonenergy Production[metal products except machinery and vehicles 25]; Output Nonenergy Production[other metals 242]; Output Nonenergy Production[iron and steel 241]; Output Nonenergy Production[cement and other nonmetallic minerals 239]; Output Nonenergy Production[glass and glass products 231]; Output Nonenergy Production[rubber and plastic products 22]; Output Nonenergy Production[chemicals 20]; Output Nonenergy Production[pulp paper and printing 17T18]; Output Nonenergy Production[wood products 16]; Output Nonenergy Production[textiles apparel and leather 13T15]; Output Nonenergy Production[food beverage and tobacco 10T12]; Output Nonenergy Production[other mining and quarrying 07T08]; Output Nonenergy Production[agriculture and forestry 01T03]</t>
  </si>
  <si>
    <t>Output Change in Nonenergy Production[construction 41T43]; Output Change in Nonenergy Production[water and waste 36T39]; Output Change in Nonenergy Production[other manufacturing 31T33]; Output Change in Nonenergy Production[nonroad vehicles 30]; Output Change in Nonenergy Production[road vehicles 29]; Output Change in Nonenergy Production[other machinery 28]; Output Change in Nonenergy Production[appliances and electrical equipment 27]; Output Change in Nonenergy Production[computers and electronics 26]; Output Change in Nonenergy Production[metal products except machinery and vehicles 25]; Output Change in Nonenergy Production[other metals 242]; Output Change in Nonenergy Production[iron and steel 241]; Output Change in Nonenergy Production[cement and other nonmetallic minerals 239]; Output Change in Nonenergy Production[glass and glass products 231]; Output Change in Nonenergy Production[rubber and plastic products 22]; Output Change in Nonenergy Production[chemicals 20]; Output Change in Nonenergy Production[pulp paper and printing 17T18]; Output Change in Nonenergy Production[wood products 16]; Output Change in Nonenergy Production[textiles apparel and leather 13T15]; Output Change in Nonenergy Production[food beverage and tobacco 10T12]; Output Change in Nonenergy Production[other mining and quarrying 07T08]; Output Change in Nonenergy Production[agriculture and forestry 01T03]</t>
  </si>
  <si>
    <t>Sales: Passenger Motorbikes</t>
  </si>
  <si>
    <t>Sales: Freight Motorbikes</t>
  </si>
  <si>
    <t>Output New Vehicles in Thousands[motorbikes,freight,battery electric vehicle]; Output New Vehicles in Thousands[motorbikes,freight,gasoline vehicle]</t>
  </si>
  <si>
    <t>Fleet Composition: Passenger Motorbikes</t>
  </si>
  <si>
    <t>Fleet Composition: Freight Motorbikes</t>
  </si>
  <si>
    <t>Output Vehicles in Millions[motorbikes,freight,battery electric vehicle]; Output Vehicles in Millions[motorbikes,freight,gasoline vehicle]</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</si>
  <si>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t>
  </si>
  <si>
    <t>**Description:**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t>
  </si>
  <si>
    <t>BEPEfCT Boolean Exempt Process Emissions from Carbon Tax</t>
  </si>
  <si>
    <t>BDCTBA Boolean Disable Carbon Tax Border Adjustment</t>
  </si>
  <si>
    <t>cross toggle whether carbon tax affects process emissions</t>
  </si>
  <si>
    <t>Energy: Exports</t>
  </si>
  <si>
    <t>Energy: Change in Exports</t>
  </si>
  <si>
    <t>Energy: Export Revenue</t>
  </si>
  <si>
    <t>Energy: Change in Export Revenue</t>
  </si>
  <si>
    <t>Energy: Embedded CO2 in Exports</t>
  </si>
  <si>
    <t>Energy: Change in Embedded CO2 in Exports</t>
  </si>
  <si>
    <t>Energy: Imports</t>
  </si>
  <si>
    <t>Energy: Change in Imports</t>
  </si>
  <si>
    <t>Energy: Import Expenditures</t>
  </si>
  <si>
    <t>Energy: Change in Import Expenditures</t>
  </si>
  <si>
    <t>Energy: Production</t>
  </si>
  <si>
    <t>Energy: Change in Production</t>
  </si>
  <si>
    <t>Nonenergy Products: Change in Exports</t>
  </si>
  <si>
    <t>Nonenergy Products: Imports</t>
  </si>
  <si>
    <t>Nonenergy Products: Change in Imports</t>
  </si>
  <si>
    <t>Nonenergy Products: Production</t>
  </si>
  <si>
    <t>Nonenergy Products: Change in Production</t>
  </si>
  <si>
    <t>Nonenergy Products: Domestic Consumption</t>
  </si>
  <si>
    <t>Nonenergy Products: Change in Domestic Consumption</t>
  </si>
  <si>
    <t>Nonenergy Products: Exports</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</si>
  <si>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t>
  </si>
  <si>
    <t>g. Other (please specify)</t>
  </si>
  <si>
    <t>5. Other (as specified in table 1.A(a) sheet 4)</t>
  </si>
  <si>
    <t>c.  Other (as specified in table 1.B.1)</t>
  </si>
  <si>
    <t>d. Other (as specified in table 1.B.2)</t>
  </si>
  <si>
    <t>C. CO2 Transport and storage</t>
  </si>
  <si>
    <t>1.  Transport of CO2</t>
  </si>
  <si>
    <t>Memo items: (1)</t>
  </si>
  <si>
    <t>CO2 emissions from biomass</t>
  </si>
  <si>
    <t>CO2 captured</t>
  </si>
  <si>
    <t>Submission 2022 v1</t>
  </si>
  <si>
    <r>
      <t xml:space="preserve">5.  Other </t>
    </r>
    <r>
      <rPr>
        <i/>
        <sz val="9"/>
        <rFont val="Times New Roman"/>
        <family val="1"/>
      </rPr>
      <t>(as specified in table 2(II))</t>
    </r>
  </si>
  <si>
    <r>
      <t>2.  SF</t>
    </r>
    <r>
      <rPr>
        <vertAlign val="subscript"/>
        <sz val="9"/>
        <rFont val="Times New Roman"/>
        <family val="1"/>
      </rPr>
      <t>6</t>
    </r>
    <r>
      <rPr>
        <sz val="9"/>
        <rFont val="Times New Roman"/>
        <family val="1"/>
      </rPr>
      <t xml:space="preserve"> and PFCs from other product use</t>
    </r>
  </si>
  <si>
    <r>
      <t>F.     Product uses as substitutes for ODS</t>
    </r>
    <r>
      <rPr>
        <b/>
        <sz val="9"/>
        <rFont val="Times New Roman"/>
        <family val="1"/>
      </rPr>
      <t/>
    </r>
  </si>
  <si>
    <r>
      <t>1.   Cattle</t>
    </r>
    <r>
      <rPr>
        <vertAlign val="superscript"/>
        <sz val="9"/>
        <rFont val="Times New Roman"/>
        <family val="1"/>
      </rPr>
      <t>(1)</t>
    </r>
  </si>
  <si>
    <r>
      <t xml:space="preserve">Other </t>
    </r>
    <r>
      <rPr>
        <i/>
        <sz val="9"/>
        <rFont val="Times New Roman"/>
        <family val="1"/>
      </rPr>
      <t>(as specified in table 3(I).A)</t>
    </r>
  </si>
  <si>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</si>
  <si>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</si>
  <si>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</si>
  <si>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r>
      <t xml:space="preserve">3.  Other </t>
    </r>
    <r>
      <rPr>
        <i/>
        <sz val="9"/>
        <rFont val="Times New Roman"/>
        <family val="1"/>
      </rPr>
      <t>(as specified in table 5.D)</t>
    </r>
  </si>
  <si>
    <r>
      <t>E.  Other</t>
    </r>
    <r>
      <rPr>
        <b/>
        <i/>
        <sz val="9"/>
        <rFont val="Times New Roman"/>
        <family val="1"/>
      </rPr>
      <t xml:space="preserve"> </t>
    </r>
    <r>
      <rPr>
        <i/>
        <sz val="9"/>
        <rFont val="Times New Roman"/>
        <family val="1"/>
      </rPr>
      <t>(please specify)</t>
    </r>
  </si>
  <si>
    <r>
      <t>Annual change in total long-term C storage in HWP waste</t>
    </r>
    <r>
      <rPr>
        <vertAlign val="superscript"/>
        <sz val="9"/>
        <rFont val="Times New Roman"/>
        <family val="1"/>
      </rPr>
      <t>(3)</t>
    </r>
  </si>
  <si>
    <t>Wetland Restoration</t>
  </si>
  <si>
    <t>**Description:**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t>
  </si>
  <si>
    <t>https://www.usda.gov/sites/default/files/documents/White_Paper_WEB71816.pdf</t>
  </si>
  <si>
    <t>Grassland Restoration and Avoided Conversion</t>
  </si>
  <si>
    <t>**Description:** This policy increases CO2 sequestration by avoiding the conversion of grasslands and restoring grassland areas. // **Guidance for setting values:** A 100% setting of this lever avoids 1.7 million acres of grassland conversion, and restores roughly 5 million acres of grassland.</t>
  </si>
  <si>
    <t>See file PLANAbPiaSY</t>
  </si>
  <si>
    <t>Improved Soil Measures</t>
  </si>
  <si>
    <t>**Description:** This policy stores CO2 in agricultural soils through improved tillage practices, retiring organic and marginal soils, and establishing windbreaks/shelterbelts. // **Guidance for setting values:** If this policy is fully implemented, approximately 70 MMT CO2 is stored in soils.</t>
  </si>
  <si>
    <t>EGGRA Boolean Use Exogenous GDP Growth Rate Adjustment</t>
  </si>
  <si>
    <t>**Description:**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t>
  </si>
  <si>
    <t>Scenario_Example.cin</t>
  </si>
  <si>
    <t>**Description:** By default, carbon taxes apply to only domestically produced goods. If set to zero, this policy enables carbon tax border adjustments, meaning the carbon tax will apply to both domestically produced and imported goods.</t>
  </si>
  <si>
    <t>BAU_Lever_Settings.txt</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</si>
  <si>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(in column A), but we refer to it here as "BAU".  Column B should give the name of a properly-formatted file </t>
    </r>
    <r>
      <rPr>
        <b/>
        <sz val="11"/>
        <rFont val="Calibri"/>
        <family val="2"/>
        <scheme val="minor"/>
      </rPr>
      <t>with a ".txt" extension</t>
    </r>
    <r>
      <rPr>
        <sz val="11"/>
        <rFont val="Calibri"/>
        <family val="2"/>
        <scheme val="minor"/>
      </rPr>
      <t xml:space="preserve"> (by default called "BAU_Lever_Settings.txt") that contains variable names, paths, and cell references that allow the web app to construct the BAU scenario from the input data.  (Older EPS models may sometimes specify a .cin file (such as "Scenario_BAU.cin") in this row instead of a .txt file.  However, using a properly-formatted .txt file is now the recommended practice.)  Policy scenarios will inherit any settings in the BAU scenario unless they specify different settings for those levers in their .cin files.  Rows below this row, which give settings for policy scenarios, need .cin files, not .txt files, because their settings do not exist within the input data.</t>
    </r>
  </si>
  <si>
    <t>**Description:**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t>
  </si>
  <si>
    <t>Natural Gas Steam Turbine</t>
  </si>
  <si>
    <t>Natural Gas Combined Cycle</t>
  </si>
  <si>
    <t>255-0-0</t>
  </si>
  <si>
    <t>ff0000</t>
  </si>
  <si>
    <t>Zero-Emission Vehicle Sales Standard</t>
  </si>
  <si>
    <t>Minimum Required ZEV Sales Percentage</t>
  </si>
  <si>
    <t>ZEV Sales Standard</t>
  </si>
  <si>
    <t>trans ZEV minimum</t>
  </si>
  <si>
    <t>trans non BAU ZEV vehicle definitions</t>
  </si>
  <si>
    <t>**Description:**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t>
  </si>
  <si>
    <t>Non-BAU ZEV-Qualifying Vehicles</t>
  </si>
  <si>
    <t>Boolean Use Non BAU ZEV Qualifying Vehicle Definitions</t>
  </si>
  <si>
    <t>Output Process Emissions in CO2e by Pollutant[CO2]; Output Industry Sector Energy Related CO2e Emissions by Pollutant[CO2]</t>
  </si>
  <si>
    <t>Passenger Vehicle Subsidy</t>
  </si>
  <si>
    <t>Freight Vehicle Subsidy</t>
  </si>
  <si>
    <t>Additional Passenger Vehicle Subsidy</t>
  </si>
  <si>
    <t>Additional Freight Vehicle Subsidy</t>
  </si>
  <si>
    <t>Vehicle Subsidy</t>
  </si>
  <si>
    <t>trans psgr subsidy</t>
  </si>
  <si>
    <t>trans frgt subsidy</t>
  </si>
  <si>
    <t>$ / vehicle</t>
  </si>
  <si>
    <t>**Description:**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t>
  </si>
  <si>
    <t>**Description:**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t>
  </si>
  <si>
    <t>Battery electric vehicle</t>
  </si>
  <si>
    <t>Natural gas vehicle</t>
  </si>
  <si>
    <t>Gasoline vehicle</t>
  </si>
  <si>
    <t>Diesel vehicle</t>
  </si>
  <si>
    <t>Plugin hybrid vehicle</t>
  </si>
  <si>
    <t>Hydrogen vehicle</t>
  </si>
  <si>
    <t>**Description:**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t>
  </si>
  <si>
    <t>Buses and Heavy Duty Trucks</t>
  </si>
  <si>
    <t>Heavy Duty Trucks</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</si>
  <si>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</si>
  <si>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t>
  </si>
  <si>
    <t>**Description:**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Duty Trucks:** commercial trucks carrying freight, not passengers // **Buses:** including school, transit, and intercity buses //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t>
  </si>
  <si>
    <t>Passenger cars, SUVs, Light and Medium Commercial Trucks</t>
  </si>
  <si>
    <t>Light and Medium Commercial Trucks</t>
  </si>
  <si>
    <t>Additional Perc Subsidy for Distributed Solar PV Capacity</t>
  </si>
  <si>
    <t>**Description:**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t>
  </si>
  <si>
    <t>Electric Vehicle Range</t>
  </si>
  <si>
    <t>Reduce EV Range Anxiety</t>
  </si>
  <si>
    <t>**Description:** This policy specifies a percentage reduction in vehicle buyers' aversion to electric vehicles due to concerns over the vehicles' range (how far the EV can travel on a charge).  A 100% setting implies consumers are no more concerned about EV range and charging time than they are about range and fueling time of gasoline vehicles.  It does not imply that range is infinite.  This policy only affects passenger cars and SUVs (most light-duty road vehicles).  // **Guidance for setting values:** U.S. model year 2017 all-electric (not hybrid) vehicles had ranges from 58 to 335 miles (median 114 miles).</t>
  </si>
  <si>
    <t>Percentage Increase in EV Chargers</t>
  </si>
  <si>
    <t>trans reduce EV range anxiety</t>
  </si>
  <si>
    <t>% increase</t>
  </si>
  <si>
    <t>**Description:** This policy represents increasing the deployment of EV charging stations, including DC Fast and Level 2 charging stations.   // **Guidance for setting values:** This policy affects vehicle deployment by lowering the perceived charging availability penalty for EVs, insofar as it increases the ratio of EV chargers to gasoline pumps. In the United States, we find the charging availability penalty already reaches zero by roughly 2030. Beyond that point, this policy lever will have noadditional effect on EV deployment.</t>
  </si>
  <si>
    <t>Buildings: Energy Use and Emissions</t>
  </si>
  <si>
    <t>Energy Use By Building Component</t>
  </si>
  <si>
    <t>Energy Use By Building Type</t>
  </si>
  <si>
    <t>Energy Use By Energy Source</t>
  </si>
  <si>
    <t>Total Energy Use</t>
  </si>
  <si>
    <t>Direct Emissions by Building Type and End Use</t>
  </si>
  <si>
    <t>Emissions by Building Type and End Use (reallocated energy carriers)</t>
  </si>
  <si>
    <t xml:space="preserve">Output Direct Buildings CO2e Emissions by End Use[commercial,other component],Output Direct Buildings CO2e Emissions by End Use[rural residential,other component],Output Direct Buildings CO2e Emissions by End Use[urban residential,other component],Output Direct Buildings CO2e Emissions by End Use[commercial,appliances],Output Direct Buildings CO2e Emissions by End Use[rural residential,appliances],Output Direct Buildings CO2e Emissions by End Use[urban residential,appliances],Output Direct Buildings CO2e Emissions by End Use[commercial,lighting],Output Direct Buildings CO2e Emissions by End Use[rural residential,lighting],Output Direct Buildings CO2e Emissions by End Use[urban residential,lighting],Output Direct Buildings CO2e Emissions by End Use[commercial,cooling and ventilation],Output Direct Buildings CO2e Emissions by End Use[rural residential,cooling and ventilation],Output Direct Buildings CO2e Emissions by End Use[urban residential,cooling and ventilation],Output Direct Buildings CO2e Emissions by End Use[commercial,heating],Output Direct Buildings CO2e Emissions by End Use[rural residential,heating],Output Direct Buildings CO2e Emissions by End Use[urban residential,heating]
</t>
  </si>
  <si>
    <t>Commercial Other Components, Rural Residential Other Components, Urban Residential Other Components, Commercial Appliances, Rural Residential Appliances, Urban Residential Appliances, Commercial Lighting, Rural Residential Lighting, Urban Residential Lighting, Commercial Cooling and Ventilation, Rural Residential Cooling and Ventilation, Urban Residential Cooling and Ventilation, Commercial Heating, Rural Residential Heating, Urban Residential Heating</t>
  </si>
  <si>
    <t>740000, 087bf1, 004185, c2dffd, ad6600, ff00ff, f1bb18, 000000, 04ffaf, 00b050, ffff00, ff6400, 620e7a, c01b00, 969696</t>
  </si>
  <si>
    <t xml:space="preserve">Output Buildings CO2e Emissions by End Use with Reallocated Energy Carriers[commercial,other component],Output Buildings CO2e Emissions by End Use with Reallocated Energy Carriers[rural residential,other component],Output Buildings CO2e Emissions by End Use with Reallocated Energy Carriers[urban residential,other component],Output Buildings CO2e Emissions by End Use with Reallocated Energy Carriers[commercial,appliances],Output Buildings CO2e Emissions by End Use with Reallocated Energy Carriers[rural residential,appliances],Output Buildings CO2e Emissions by End Use with Reallocated Energy Carriers[urban residential,appliances],Output Buildings CO2e Emissions by End Use with Reallocated Energy Carriers[commercial,lighting],Output Buildings CO2e Emissions by End Use with Reallocated Energy Carriers[rural residential,lighting],Output Buildings CO2e Emissions by End Use with Reallocated Energy Carriers[urban residential,lighting],Output Buildings CO2e Emissions by End Use with Reallocated Energy Carriers[commercial,cooling and ventilation],Output Buildings CO2e Emissions by End Use with Reallocated Energy Carriers[rural residential,cooling and ventilation],Output Buildings CO2e Emissions by End Use with Reallocated Energy Carriers[urban residential,cooling and ventilation],Output Buildings CO2e Emissions by End Use with Reallocated Energy Carriers[commercial,heating],Output Buildings CO2e Emissions by End Use with Reallocated Energy Carriers[rural residential,heating],Output Buildings CO2e Emissions by End Use with Reallocated Energy Carriers[urban residential,heating]
</t>
  </si>
  <si>
    <t>Cumulative Total (includes land use)</t>
  </si>
  <si>
    <t>Cumulative Total (excludes land use)</t>
  </si>
  <si>
    <t>million metric tons</t>
  </si>
  <si>
    <t>Output Cumulative Total CO2e Emissions This Year</t>
  </si>
  <si>
    <t>Output Cumulative Total CO2e Emissions Excluding LULUCF This Year</t>
  </si>
  <si>
    <t>Battery Packs</t>
  </si>
  <si>
    <t>Decrease Cost of Capital</t>
  </si>
  <si>
    <t>Percentage Decrease in Cost of Capital for Power Plants</t>
  </si>
  <si>
    <t>Decrease Electricity Sector Cost of Capital</t>
  </si>
  <si>
    <t>power plant cost of capital</t>
  </si>
  <si>
    <t>% decrease</t>
  </si>
  <si>
    <t>**Description:** This policy decreases the cost of capital for new power plant investments, making the specified plant type more attractive to deploy.  // **Guidance for setting values:** The BAU cost of capital for all plant types is calculated as 7.4%, based on data from Lazard.</t>
  </si>
  <si>
    <t>https://www.lazard.com/media/451905/lazards-levelized-cost-of-energy-version-150-vf.pdf</t>
  </si>
  <si>
    <t>hard coal w CCS es</t>
  </si>
  <si>
    <t>natural gas steam turbine es</t>
  </si>
  <si>
    <t>natural gas combined cycle es</t>
  </si>
  <si>
    <t>natural gas combined cycle w CCS es</t>
  </si>
  <si>
    <t>biomass w CCS es</t>
  </si>
  <si>
    <t>lignite w CCS es</t>
  </si>
  <si>
    <t>small modular reactor es</t>
  </si>
  <si>
    <t>hydrogen es</t>
  </si>
  <si>
    <t>Hard Coal with CCS</t>
  </si>
  <si>
    <t>Natural Gas Combined Cycle with CCS</t>
  </si>
  <si>
    <t>Biomass with CCS</t>
  </si>
  <si>
    <t>Lignite with CCS</t>
  </si>
  <si>
    <t>Small Modular Reactor</t>
  </si>
  <si>
    <t>Conventional Nuclear</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</si>
  <si>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</si>
  <si>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Electricity: Natural Gas Steam Turbine</t>
  </si>
  <si>
    <t>Electricity: Natural Gas Combined Cycle</t>
  </si>
  <si>
    <t>Electricity: Conventional Nuclear</t>
  </si>
  <si>
    <t>Electricity: Geothermal</t>
  </si>
  <si>
    <t>Electricity: Petroleum</t>
  </si>
  <si>
    <t>Electricity: Crude Oil</t>
  </si>
  <si>
    <t>Electricity: Heavy or Residual Fuel Oil</t>
  </si>
  <si>
    <t>Electricity: Municipal Solid Waste</t>
  </si>
  <si>
    <t>Electricity: Hard Coal with CCS</t>
  </si>
  <si>
    <t>Electricity: Natural Gas Combined Cycle with CCS</t>
  </si>
  <si>
    <t>Electricity: Biomass with CCS</t>
  </si>
  <si>
    <t>Electricity: Lignite with CCS</t>
  </si>
  <si>
    <t>Electricity: Small Modular Reactor</t>
  </si>
  <si>
    <t>Electricity: Hydrogen</t>
  </si>
  <si>
    <t>Output Electricity Generation by Type[geothermal es]; Output Electricity Generation by Type[biomass w CCS es];Output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Type[hydrogen es];Output Electricity Generation by Type[small modular reactor es];Output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steam turbine es];Output Electricity Generation by Type[natural gas combined cycle w CCS es];Output Electricity Generation by Type[natural gas combined cycle es];Output Electricity Generation by Type[lignite w CCS es]; Output Electricity Generation by Type[lignite es]; Output Electricity Generation by Type[hard coal w CCS es]; Output Electricity Generation by Type[hard coal es]; Output Net Imports of Electricity</t>
  </si>
  <si>
    <t>Geothermal, Biomass with CCS, Biomass, Solar Thermal, Distributed Solar PV, Utility Solar PV, Onshore Wind, Offshore Wind, Hydro, Hydrogen, Small Modular Reactors, Conventional Nuclear, Distributed Non-Solar, Municipal Solid Waste, Petroleum, Natural Gas Peaker, Natural Gas Steam Turbine, Natural Gas Combined Cycle with CCS, Natural Gas Combined Cycle, Lignite with CCS, Lignite, Hard Coal with CCS, Hard Coal, Imported Electricity</t>
  </si>
  <si>
    <t>620e7a, 009999, 00b050, ff6400, f1bb18, ffff00, c2dffd, 087bf1, 004185, 04ffaf, bfb088, FF9999, CCFF33, ff00ff, 000000, f593e0, 740000, c2dffd, c01b00, bfb088, 004d10, 004185, 969696, af64ff</t>
  </si>
  <si>
    <t>Geothermal, Biomass with CCS, Biomass, Solar Thermal, Distributed Solar PV, Utility Solar PV, Onshore Wind, Offshore Wind, Hydro, Hydrogen, Small Modular Reactors, Conventional Nuclear, Distributed Non-Solar, Municipal Solid Waste, Petroleum, Natural Gas Peaker, Natural Gas Steam Turbine, Natural Gas Combined Cycle with CCS, Natural Gas Combined Cycle, Lignite with CCS, Lignite, Hard Coal with CCS, Hard Coal</t>
  </si>
  <si>
    <t>620e7a, 009999, 00b050, ff6400, f1bb18, ffff00, c2dffd, 087bf1, 004185, 04ffaf, bfb088, FF9999, CCFF33, ff00ff, 000000, f593e0, 740000, c2dffd, c01b00, bfb088, 004d10, 004185, 969696</t>
  </si>
  <si>
    <t>Output Electricity Generation Capacity[geothermal es]; Output Electricity Generation Capacity[biomass w CCS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Capacity[hydrogen es]; Output Electricity Generation Capacity[small modular reactor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steam turbine es]; Output Electricity Generation Capacity[natural gas combined cycle w CCS es]; Output Electricity Generation Capacity[natural gas combined cycle es]; Output Electricity Generation Capacity[lignite w CCS es]; Output Electricity Generation Capacity[lignite es]; Output Electricity Generation Capacity[hard coal w CCS es]; Output Electricity Generation Capacity[hard coal es]</t>
  </si>
  <si>
    <t>Output Change in Electricity Generation by Type[geothermal es]; Output Change in Electricity Generation by Type[biomass w CCS es];Output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es];Output Change in Electricity Generation by Type[hydro es]; Output Change in Electricity Generation by Type[hydrogen es];Output Change in Electricity Generation by Type[small modular reactor es];Output Change in Electricity Generation by Type[nuclear es]; Output Non Solar Distributed Output; Output Change in Electricity Generation by Type[municipal solid waste es]; Output Change in Electricity Generation by Type[petroleum es]; Output Change in Electricity Generation by Type[natural gas peaker es]; Output Change in Electricity Generation by Type[natural gas steam turbine es];Output Change in Electricity Generation by Type[natural gas combined cycle w CCS es];Output Change in Electricity Generation by Type[natural gas combined cycle es];Output Change in Electricity Generation by Type[lignite w CCS es]; Output Change in Electricity Generation by Type[lignite es]; Output Change in Electricity Generation by Type[hard coal w CCS es]; Output Change in Electricity Generation by Type[hard coal es]; Output Change in Net Imports of Electricity</t>
  </si>
  <si>
    <t>Output Change in Electricity Generation Capacity[geothermal es]; Output Change in Electricity Generation Capacity[biomass w CCS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Capacity[hydrogen es]; Output Change in Electricity Generation Capacity[small modular reactor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steam turbine es]; Output Change in Electricity Generation Capacity[natural gas combined cycle w CCS es]; Output Change in Electricity Generation Capacity[natural gas combined cycle es]; Output Change in Electricity Generation Capacity[lignite w CCS es]; Output Change in Electricity Generation Capacity[lignite es]; Output Change in Electricity Generation Capacity[hard coal w CCS es]; Output Change in Electricity Generation Capacity[hard coal es]</t>
  </si>
  <si>
    <t>620e7a, 009999, 00b050, ff6400, ffff00, c2dffd, 087bf1, 004185, 04ffaf, bfb088, FF9999, CCFF33, ff00ff, 000000, f593e0, 740000, c2dffd, c01b00, bfb088, 004d10, 004185, 969696</t>
  </si>
  <si>
    <t>Geothermal, Biomass with CCS, Biomass, Solar Thermal, Utility Solar PV, Onshore Wind, Offshore Wind, Hydro, Hydrogen, Small Modular Reactors, Conventional Nuclear, Distributed Non-Solar, Municipal Solid Waste, Petroleum, Natural Gas Peaker, Natural Gas Steam Turbine, Natural Gas Combined Cycle with CCS, Natural Gas Combined Cycle, Lignite with CCS, Lignite, Hard Coal with CCS, Hard Coal</t>
  </si>
  <si>
    <t>Output Cost per Unit New Elec Output[geothermal es]; Output Cost per Unit New Elec Output[biomass w CCS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Output[hydrogen es]; Output Cost per Unit New Elec Output[small modular reactor es]; Output Cost per Unit New Elec Output[nuclear es]; Output Cost per Unit New Elec Output[municipal solid waste es]; Output Cost per Unit New Elec Output[petroleum es]; Output Cost per Unit New Elec Output[natural gas peaker es]; Output Cost per Unit New Elec Output[natural gas steam turbine es]; Output Cost per Unit New Elec Output[natural gas combined cycle w CCS es]; Output Cost per Unit New Elec Output[natural gas combined cycle es]; Output Cost per Unit New Elec Output[lignite w CCS es]; Output Cost per Unit New Elec Output[lignite es]; Output Cost per Unit New Elec Output[hard coal w CCS es]; Output Cost per Unit New Elec Output[hard coal es]</t>
  </si>
  <si>
    <t>Biomass with CCS, Biomass, Hydrogen, Distributed Non-Solar, Municipal Solid Waste, Petroleum, Natural Gas Peaker, Natural Gas Steam Turbine, Natural Gas Combined Cycle with CCS, Natural Gas Combined Cycle, Lignite with CCS, Lignite, Hard Coal with CCS, Hard Coal</t>
  </si>
  <si>
    <t>009999, 00b050, 04ffaf, CCFF33, ff00ff, 000000, f593e0, 740000, c2dffd, c01b00, bfb088, 004d10, 004185, 969696</t>
  </si>
  <si>
    <t>Output Electricity Sector CO2e Emissions[biomass w CCS es]; Output Electricity Sector CO2e Emissions[biomass es]; Output Electricity Sector CO2e Emissions[hydrogen es]; Output Electricity Sector CO2e Emissions[municipal solid waste es]; Output Electricity Sector CO2e Emissions[petroleum es]; Output Electricity Sector CO2e Emissions[natural gas peaker es]; Output Electricity Sector CO2e Emissions[natural gas steam turbine es]; Output Electricity Sector CO2e Emissions[natural gas combined cycle w CCS es]; Output Electricity Sector CO2e Emissions[natural gas combined cycle es]; Output Electricity Sector CO2e Emissions[lignite w CCS es]; Output Electricity Sector CO2e Emissions[lignite es]; Output Electricity Sector CO2e Emissions[hard coal w CCS es]; Output Electricity Sector CO2e Emissions[hard coal es]</t>
  </si>
  <si>
    <t>Output Water Withdrawn by Power Plants[geothermal es]; Output Water Withdrawn by Power Plants[biomass w CCS es]; Output Water Withdrawn by Power Plants[biomass es]; Output Water Withdrawn by Power Plants[solar thermal es]; Output Water Withdrawn by Power Plants[solar PV es]; Output Water Withdrawn by Power Plants[onshore wind es]; Output Water Withdrawn by Power Plants[offshore wind es]; Output Water Withdrawn by Power Plants[hydro es]; Output Water Withdrawn by Power Plants[hydrogen es]; Output Water Withdrawn by Power Plants[small modular reactor es]; Output Water Withdrawn by Power Plants[nuclear es]; Output Water Withdrawn by Power Plants[municipal solid waste es]; Output Water Withdrawn by Power Plants[petroleum es]; Output Water Withdrawn by Power Plants[natural gas peaker es]; Output Water Withdrawn by Power Plants[natural gas steam turbine es]; Output Water Withdrawn by Power Plants[natural gas combined cycle w CCS es]; Output Water Withdrawn by Power Plants[natural gas combined cycle es]; Output Water Withdrawn by Power Plants[lignite w CCS es]; Output Water Withdrawn by Power Plants[lignite es]; Output Water Withdrawn by Power Plants[hard coal w CCS es]; Output Water Withdrawn by Power Plants[hard coal es]</t>
  </si>
  <si>
    <t>Output Water Consumed by Power Plants[geothermal es]; Output Water Consumed by Power Plants[biomass w CCS es]; Output Water Consumed by Power Plants[biomass es]; Output Water Consumed by Power Plants[solar thermal es]; Output Water Consumed by Power Plants[solar PV es]; Output Water Consumed by Power Plants[onshore wind es]; Output Water Consumed by Power Plants[offshore wind es]; Output Water Consumed by Power Plants[hydro es]; Output Water Consumed by Power Plants[hydrogen es]; Output Water Consumed by Power Plants[small modular reactor es]; Output Water Consumed by Power Plants[nuclear es]; Output Water Consumed by Power Plants[municipal solid waste es]; Output Water Consumed by Power Plants[petroleum es]; Output Water Consumed by Power Plants[natural gas peaker es]; Output Water Consumed by Power Plants[natural gas steam turbine es]; Output Water Consumed by Power Plants[natural gas combined cycle w CCS es]; Output Water Consumed by Power Plants[natural gas combined cycle es]; Output Water Consumed by Power Plants[lignite w CCS es]; Output Water Consumed by Power Plants[lignite es]; Output Water Consumed by Power Plants[hard coal w CCS es]; Output Water Consumed by Power Plants[hard coal es]</t>
  </si>
  <si>
    <t>Industrial Processes</t>
  </si>
  <si>
    <t>boilers</t>
  </si>
  <si>
    <t>other process</t>
  </si>
  <si>
    <t>nonboiler low temp</t>
  </si>
  <si>
    <t>nonboiler med temp</t>
  </si>
  <si>
    <t>nonboiler high temp</t>
  </si>
  <si>
    <t>cooling</t>
  </si>
  <si>
    <t>machine drive</t>
  </si>
  <si>
    <t>electrochemical</t>
  </si>
  <si>
    <t>Boilers &amp; Steam</t>
  </si>
  <si>
    <t>Nonboiler Low Temp</t>
  </si>
  <si>
    <t>Nonboiler Med Temp</t>
  </si>
  <si>
    <t>Nonboiler High Temp</t>
  </si>
  <si>
    <t>Cooling</t>
  </si>
  <si>
    <t>Machine Drive</t>
  </si>
  <si>
    <t>Electrochemical</t>
  </si>
  <si>
    <t>Other Processes</t>
  </si>
  <si>
    <t>By Industrial Process (Thermal Fuels, Excluding Feedstocks)</t>
  </si>
  <si>
    <t>By Industrial Process (Electricity)</t>
  </si>
  <si>
    <t>Other Processes, Electrochemical, Machine Drive, Cooling, Nonboiler High Temp, Nonboiler Med Temp, Nonboiler Low Temp, Boilers &amp; Steam</t>
  </si>
  <si>
    <t>af64ff, 04ffaf, 969696, 087bf1, c01b00, ff6400, f1bb18, ffff00</t>
  </si>
  <si>
    <t>Output Industrial Electricity Use by Industrial Process[other process]; Output Industrial Electricity Use by Industrial Process[electrochemical]; Output Industrial Electricity Use by Industrial Process[machine drive]; Output Industrial Electricity Use by Industrial Process[cooling]; Output Industrial Electricity Use by Industrial Process[nonboiler high temp]; Output Industrial Electricity Use by Industrial Process[nonboiler med temp]; Output Industrial Electricity Use by Industrial Process[nonboiler low temp]; Output Industrial Electricity Use by Industrial Process[boilers]</t>
  </si>
  <si>
    <t>Output Industrial Thermal Fuel Use for Energy Purposes by Industrial Process Excluding CCS and Captured Methane[other process]; Output Industrial Thermal Fuel Use for Energy Purposes by Industrial Process Excluding CCS and Captured Methane[machine drive]; Output Industrial Thermal Fuel Use for Energy Purposes by Industrial Process Excluding CCS and Captured Methane[cooling]; Output Industrial Thermal Fuel Use for Energy Purposes by Industrial Process Excluding CCS and Captured Methane[nonboiler high temp]; Output Industrial Thermal Fuel Use for Energy Purposes by Industrial Process Excluding CCS and Captured Methane[nonboiler med temp]; Output Industrial Thermal Fuel Use for Energy Purposes by Industrial Process Excluding CCS and Captured Methane[nonboiler low temp]; Output Industrial Thermal Fuel Use for Energy Purposes by Industrial Process Excluding CCS and Captured Methane[boilers]</t>
  </si>
  <si>
    <t>Other Processes, Machine Drive, Cooling, Nonboiler High Temp, Nonboiler Med Temp, Nonboiler Low Temp, Boilers &amp; Steam</t>
  </si>
  <si>
    <t>af64ff, 969696, 087bf1, c01b00, ff6400, f1bb18, ffff00</t>
  </si>
  <si>
    <t>Electrification</t>
  </si>
  <si>
    <t>Hydrogen Combustion</t>
  </si>
  <si>
    <t>Fraction of Eligible Industrial Energy Use Shifted to Electricity</t>
  </si>
  <si>
    <t>Fraction of Eligible Industrial Energy Use Shifted to Hydrogen</t>
  </si>
  <si>
    <t>indst shift to electricity</t>
  </si>
  <si>
    <t>indst shift to hydrogen</t>
  </si>
  <si>
    <t>**Description:**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t>
  </si>
  <si>
    <t>**Description:**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t>
  </si>
  <si>
    <t>Clean Electricity Standard Foresight</t>
  </si>
  <si>
    <t>BESHFoFRV Boolean Electricity Suppliers Have Foresight of Future RPS Values</t>
  </si>
  <si>
    <t>**Description:**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t>
  </si>
  <si>
    <t>Electricity: Hourly Dispatch</t>
  </si>
  <si>
    <t>2050, Average Summer Day</t>
  </si>
  <si>
    <t>2050, Average Fall Day</t>
  </si>
  <si>
    <t>2050, Average Winter Day</t>
  </si>
  <si>
    <t>2050, Average Spring Day</t>
  </si>
  <si>
    <t>2050, Peak Summer Day</t>
  </si>
  <si>
    <t>2050, Peak Winter Day</t>
  </si>
  <si>
    <t>hourly stacked area, 2050</t>
  </si>
  <si>
    <t>hourly stacked area, 2021</t>
  </si>
  <si>
    <t>terawatt-hours (TWh)</t>
  </si>
  <si>
    <t>2021, Average Summer Day</t>
  </si>
  <si>
    <t>2021, Average Fall Day</t>
  </si>
  <si>
    <t>2021, Average Winter Day</t>
  </si>
  <si>
    <t>2021, Average Spring Day</t>
  </si>
  <si>
    <t>2021, Peak Summer Day</t>
  </si>
  <si>
    <t>2021, Peak Winter Day</t>
  </si>
  <si>
    <t>155-28-176</t>
  </si>
  <si>
    <t>9B1CB0</t>
  </si>
  <si>
    <t>65fffb</t>
  </si>
  <si>
    <t>101-255-251</t>
  </si>
  <si>
    <t>Output Total Electricity Dispatched by Hour by Plant Type[average summer day,Hour,hydrogen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Change in Electricity Demand from Demand Altering Technologies[average summer day,Hour]</t>
  </si>
  <si>
    <t>Hydrogen, Geothermal, Biomass with CCS, Biomass, Solar Thermal, Solar PV, Onshore Wind, Offshore Wind, Hydro, Small Modular Reactors, Conventional Nuclear, Municipal Solid Waste, Other Petroleum, Heavy or Residual Fuel Oil, Crude Oil, Natural Gas Peaker, Natural Gas Combined Cycle with CCS, Natural Gas Combined Cycle, Natural Gas Steam Turbine, Lignite with CCS, Lignite, Hard Coal with CCS, Hard Coal, Electricity Storage (+ imports/exports)</t>
  </si>
  <si>
    <t>FF9999, 620e7a, 65fffb, 00b050, ff6400, ffff00, c2dffd, 087bf1, 004185, CCFF33, 04ffaf, ff00ff, 000000, ad6600, 740000, f593e0, 9B1CB0, c01b00, ff0000, 6E8000, 004d10, 009999, 969696, af64ff</t>
  </si>
  <si>
    <t>Output Total Electricity Dispatched by Hour by Plant Type[average fall day,Hour,hydrogen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Change in Electricity Demand from Demand Altering Technologies[average fall day,Hour]</t>
  </si>
  <si>
    <t>Output Total Electricity Dispatched by Hour by Plant Type[average winter day,Hour,hydrogen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Change in Electricity Demand from Demand Altering Technologies[average winter day,Hour]</t>
  </si>
  <si>
    <t>Output Total Electricity Dispatched by Hour by Plant Type[average spring day,Hour,hydrogen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Change in Electricity Demand from Demand Altering Technologies[average spring day,Hour]</t>
  </si>
  <si>
    <t>Output Total Electricity Dispatched by Hour by Plant Type on Peak Summer Day[Hour,hydrogen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Change in Electricity Demand from Demand Altering Technologies on Peak Summer Day[Hour]</t>
  </si>
  <si>
    <t>Output Total Electricity Dispatched by Hour by Plant Type on Peak Winter Day[Hour,hydrogen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Change in Electricity Demand from Demand Altering Technologies on Peak Winter Day[Hour]</t>
  </si>
  <si>
    <t>Graph Tag</t>
  </si>
  <si>
    <t>Target Title</t>
  </si>
  <si>
    <t>Target Year</t>
  </si>
  <si>
    <t>Target Min Value</t>
  </si>
  <si>
    <t>Target Max Value</t>
  </si>
  <si>
    <t>Target Description</t>
  </si>
  <si>
    <t>co2e total</t>
  </si>
  <si>
    <t>co2e cumulative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</si>
</sst>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_-* #,##0.00_-;\-* #,##0.00_-;_-* &quot;-&quot;??_-;_-@_-"/>
    <numFmt numFmtId="174" formatCode="_-* #,##0.00\ _F_-;\-* #,##0.00\ _F_-;_-* &quot;-&quot;??\ _F_-;_-@_-"/>
    <numFmt numFmtId="175" formatCode="#,##0.0000"/>
    <numFmt numFmtId="176" formatCode="_(* #,##0_);_(* \(#,##0\);_(* &quot;-&quot;??_);_(@_)"/>
  </numFmts>
  <fonts count="113">
    <font>
      <sz val="1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sz val="9"/>
      <color indexed="8"/>
      <name val="Times New Roman"/>
      <family val="1"/>
    </font>
    <font>
      <b/>
      <i/>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11"/>
      <color theme="1"/>
      <name val="Calibri"/>
      <family val="2"/>
    </font>
    <font>
      <b/>
      <vertAlign val="superscript"/>
      <sz val="9"/>
      <color indexed="8"/>
      <name val="Times New Roman"/>
      <family val="1"/>
    </font>
    <font>
      <b/>
      <i/>
      <sz val="9"/>
      <color indexed="8"/>
      <name val="Times New Roman"/>
      <family val="1"/>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amily val="2"/>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sz val="8"/>
      <name val="Calibri"/>
      <family val="2"/>
      <scheme val="minor"/>
    </font>
    <font>
      <i/>
      <sz val="9"/>
      <name val="Times New Roman"/>
      <family val="1"/>
    </font>
    <font>
      <vertAlign val="subscript"/>
      <sz val="9"/>
      <name val="Times New Roman"/>
      <family val="1"/>
    </font>
    <font>
      <vertAlign val="superscript"/>
      <sz val="9"/>
      <name val="Times New Roman"/>
      <family val="1"/>
    </font>
    <font>
      <sz val="11"/>
      <color theme="0" tint="-0.34998626667073579"/>
      <name val="Calibri"/>
      <family val="2"/>
      <scheme val="minor"/>
    </font>
    <font>
      <b/>
      <sz val="11"/>
      <color rgb="FF000000"/>
      <name val="Calibri"/>
      <family val="2"/>
      <scheme val="minor"/>
    </font>
  </fonts>
  <fills count="95">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solid">
        <fgColor rgb="FFFF0000"/>
        <bgColor indexed="64"/>
      </patternFill>
    </fill>
    <fill>
      <patternFill patternType="solid">
        <fgColor rgb="FF9B1CB0"/>
        <bgColor indexed="64"/>
      </patternFill>
    </fill>
    <fill>
      <patternFill patternType="solid">
        <fgColor rgb="FF65FFFB"/>
        <bgColor indexed="64"/>
      </patternFill>
    </fill>
    <fill>
      <patternFill patternType="solid">
        <fgColor rgb="FFBFBFBF"/>
        <bgColor rgb="FF000000"/>
      </patternFill>
    </fill>
  </fills>
  <borders count="104">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style="thin">
        <color indexed="64"/>
      </top>
      <bottom/>
      <diagonal/>
    </border>
  </borders>
  <cellStyleXfs count="2307">
    <xf numFmtId="0" fontId="0" fillId="0" borderId="0"/>
    <xf numFmtId="9" fontId="6" fillId="0" borderId="0" applyFont="0" applyFill="0" applyBorder="0" applyAlignment="0" applyProtection="0"/>
    <xf numFmtId="0" fontId="7" fillId="0" borderId="0" applyNumberFormat="0" applyFill="0" applyBorder="0" applyAlignment="0" applyProtection="0"/>
    <xf numFmtId="0" fontId="11" fillId="0" borderId="0"/>
    <xf numFmtId="0" fontId="12" fillId="0" borderId="2" applyNumberFormat="0" applyProtection="0">
      <alignment wrapText="1"/>
    </xf>
    <xf numFmtId="0" fontId="11" fillId="0" borderId="3" applyNumberFormat="0" applyFont="0" applyProtection="0">
      <alignment wrapText="1"/>
    </xf>
    <xf numFmtId="43" fontId="6" fillId="0" borderId="0" applyFont="0" applyFill="0" applyBorder="0" applyAlignment="0" applyProtection="0"/>
    <xf numFmtId="0" fontId="19" fillId="0" borderId="0" applyNumberFormat="0" applyFill="0" applyBorder="0" applyAlignment="0" applyProtection="0"/>
    <xf numFmtId="0" fontId="20" fillId="0" borderId="0" applyNumberFormat="0">
      <alignment horizontal="right"/>
    </xf>
    <xf numFmtId="0" fontId="22" fillId="0" borderId="0" applyNumberFormat="0" applyFill="0" applyBorder="0" applyProtection="0">
      <alignment horizontal="left" vertical="center"/>
    </xf>
    <xf numFmtId="0" fontId="25" fillId="0" borderId="0" applyNumberFormat="0" applyFont="0" applyFill="0" applyBorder="0" applyProtection="0">
      <alignment horizontal="left" vertical="center" indent="2"/>
    </xf>
    <xf numFmtId="0" fontId="25" fillId="0" borderId="0" applyNumberFormat="0" applyFont="0" applyFill="0" applyBorder="0" applyProtection="0">
      <alignment horizontal="left" vertical="center" indent="5"/>
    </xf>
    <xf numFmtId="0" fontId="24" fillId="9" borderId="0" applyBorder="0">
      <alignment horizontal="right" vertical="center"/>
    </xf>
    <xf numFmtId="0" fontId="24" fillId="0" borderId="0"/>
    <xf numFmtId="0" fontId="25" fillId="16" borderId="0" applyNumberFormat="0" applyFont="0" applyBorder="0" applyAlignment="0" applyProtection="0"/>
    <xf numFmtId="0" fontId="21" fillId="0" borderId="0"/>
    <xf numFmtId="0" fontId="29" fillId="9" borderId="29">
      <alignment horizontal="right" vertical="center"/>
    </xf>
    <xf numFmtId="0" fontId="25" fillId="0" borderId="26"/>
    <xf numFmtId="0" fontId="24" fillId="0" borderId="51">
      <alignment horizontal="left" vertical="center" wrapText="1" indent="2"/>
    </xf>
    <xf numFmtId="0" fontId="52" fillId="0" borderId="0"/>
    <xf numFmtId="0" fontId="1" fillId="0" borderId="0"/>
    <xf numFmtId="0" fontId="58" fillId="7" borderId="56" applyNumberFormat="0" applyAlignment="0" applyProtection="0"/>
    <xf numFmtId="0" fontId="1" fillId="48" borderId="0" applyNumberFormat="0" applyBorder="0" applyAlignment="0" applyProtection="0"/>
    <xf numFmtId="0" fontId="20" fillId="14" borderId="91">
      <alignment horizontal="right" vertical="center"/>
    </xf>
    <xf numFmtId="0" fontId="25" fillId="0" borderId="0"/>
    <xf numFmtId="0" fontId="24" fillId="9" borderId="0" applyBorder="0">
      <alignment horizontal="right" vertical="center"/>
    </xf>
    <xf numFmtId="0" fontId="24" fillId="9" borderId="59">
      <alignment horizontal="right" vertical="center"/>
    </xf>
    <xf numFmtId="0" fontId="20" fillId="14" borderId="90">
      <alignment horizontal="right" vertical="center"/>
    </xf>
    <xf numFmtId="0" fontId="24" fillId="0" borderId="93">
      <alignment horizontal="left" vertical="center" wrapText="1" indent="2"/>
    </xf>
    <xf numFmtId="0" fontId="24" fillId="0" borderId="0" applyBorder="0">
      <alignment horizontal="right" vertical="center"/>
    </xf>
    <xf numFmtId="0" fontId="20" fillId="14" borderId="91">
      <alignment horizontal="right" vertical="center"/>
    </xf>
    <xf numFmtId="0" fontId="75" fillId="86" borderId="87" applyNumberFormat="0" applyAlignment="0" applyProtection="0"/>
    <xf numFmtId="4" fontId="20" fillId="14" borderId="92">
      <alignment horizontal="right" vertical="center"/>
    </xf>
    <xf numFmtId="0" fontId="24" fillId="0" borderId="29" applyNumberFormat="0" applyFill="0" applyAlignment="0" applyProtection="0"/>
    <xf numFmtId="0" fontId="20" fillId="0" borderId="65">
      <alignment horizontal="left" vertical="top" wrapText="1"/>
    </xf>
    <xf numFmtId="0" fontId="20" fillId="14" borderId="29">
      <alignment horizontal="right" vertical="center"/>
    </xf>
    <xf numFmtId="0" fontId="20" fillId="14" borderId="29">
      <alignment horizontal="right" vertical="center"/>
    </xf>
    <xf numFmtId="0" fontId="24" fillId="0" borderId="98">
      <alignment horizontal="right" vertical="center"/>
    </xf>
    <xf numFmtId="0" fontId="20" fillId="14" borderId="62">
      <alignment horizontal="right" vertical="center"/>
    </xf>
    <xf numFmtId="0" fontId="24" fillId="0" borderId="29">
      <alignment horizontal="right" vertical="center"/>
    </xf>
    <xf numFmtId="0" fontId="94" fillId="0" borderId="88" applyNumberFormat="0" applyFill="0" applyAlignment="0" applyProtection="0"/>
    <xf numFmtId="0" fontId="65" fillId="9" borderId="29">
      <alignment horizontal="right" vertical="center"/>
    </xf>
    <xf numFmtId="0" fontId="24" fillId="16" borderId="29"/>
    <xf numFmtId="0" fontId="25" fillId="89" borderId="89" applyNumberFormat="0" applyFont="0" applyAlignment="0" applyProtection="0"/>
    <xf numFmtId="0" fontId="20" fillId="14" borderId="90">
      <alignment horizontal="right" vertical="center"/>
    </xf>
    <xf numFmtId="0" fontId="20" fillId="9" borderId="29">
      <alignment horizontal="right" vertical="center"/>
    </xf>
    <xf numFmtId="0" fontId="20" fillId="9" borderId="60">
      <alignment horizontal="right" vertical="center"/>
    </xf>
    <xf numFmtId="0" fontId="24" fillId="0" borderId="60">
      <alignment horizontal="right" vertical="center"/>
    </xf>
    <xf numFmtId="4" fontId="25" fillId="0" borderId="0"/>
    <xf numFmtId="0" fontId="20" fillId="14" borderId="63">
      <alignment horizontal="right" vertical="center"/>
    </xf>
    <xf numFmtId="0" fontId="20" fillId="14" borderId="60">
      <alignment horizontal="right" vertical="center"/>
    </xf>
    <xf numFmtId="0" fontId="20" fillId="14" borderId="61">
      <alignment horizontal="right" vertical="center"/>
    </xf>
    <xf numFmtId="4" fontId="20" fillId="14" borderId="62">
      <alignment horizontal="right" vertical="center"/>
    </xf>
    <xf numFmtId="0" fontId="24" fillId="0" borderId="0"/>
    <xf numFmtId="0" fontId="24" fillId="67" borderId="29">
      <alignment horizontal="right" vertical="center"/>
    </xf>
    <xf numFmtId="0" fontId="24" fillId="67" borderId="0" applyBorder="0">
      <alignment horizontal="right" vertical="center"/>
    </xf>
    <xf numFmtId="0" fontId="25" fillId="0" borderId="0"/>
    <xf numFmtId="0" fontId="25" fillId="66" borderId="29"/>
    <xf numFmtId="4" fontId="25" fillId="0" borderId="0"/>
    <xf numFmtId="4" fontId="24" fillId="0" borderId="29" applyFill="0" applyBorder="0" applyProtection="0">
      <alignment horizontal="right" vertical="center"/>
    </xf>
    <xf numFmtId="0" fontId="68" fillId="0" borderId="0" applyNumberFormat="0" applyFill="0" applyBorder="0" applyAlignment="0" applyProtection="0"/>
    <xf numFmtId="4" fontId="25" fillId="0" borderId="0"/>
    <xf numFmtId="4" fontId="25" fillId="0" borderId="0"/>
    <xf numFmtId="0" fontId="1" fillId="0" borderId="0"/>
    <xf numFmtId="4" fontId="65" fillId="9" borderId="90">
      <alignment horizontal="right" vertical="center"/>
    </xf>
    <xf numFmtId="0" fontId="24" fillId="16" borderId="29"/>
    <xf numFmtId="0" fontId="20" fillId="14" borderId="62">
      <alignment horizontal="right" vertical="center"/>
    </xf>
    <xf numFmtId="0" fontId="24" fillId="0" borderId="98" applyNumberFormat="0" applyFill="0" applyAlignment="0" applyProtection="0"/>
    <xf numFmtId="4" fontId="24" fillId="16" borderId="90"/>
    <xf numFmtId="0" fontId="87" fillId="73" borderId="87" applyNumberFormat="0" applyAlignment="0" applyProtection="0"/>
    <xf numFmtId="0" fontId="94" fillId="0" borderId="88" applyNumberFormat="0" applyFill="0" applyAlignment="0" applyProtection="0"/>
    <xf numFmtId="0" fontId="65" fillId="9" borderId="90">
      <alignment horizontal="right" vertical="center"/>
    </xf>
    <xf numFmtId="0" fontId="59" fillId="46" borderId="57" applyNumberFormat="0" applyAlignment="0" applyProtection="0"/>
    <xf numFmtId="0" fontId="60" fillId="46" borderId="56" applyNumberFormat="0" applyAlignment="0" applyProtection="0"/>
    <xf numFmtId="0" fontId="79" fillId="0" borderId="88" applyNumberFormat="0" applyFill="0" applyAlignment="0" applyProtection="0"/>
    <xf numFmtId="0" fontId="69" fillId="89" borderId="89" applyNumberFormat="0" applyFont="0" applyAlignment="0" applyProtection="0"/>
    <xf numFmtId="0" fontId="61" fillId="0" borderId="0" applyNumberFormat="0" applyFill="0" applyBorder="0" applyAlignment="0" applyProtection="0"/>
    <xf numFmtId="0" fontId="1" fillId="50" borderId="0" applyNumberFormat="0" applyBorder="0" applyAlignment="0" applyProtection="0"/>
    <xf numFmtId="0" fontId="62" fillId="0" borderId="0" applyNumberFormat="0" applyFill="0" applyBorder="0" applyAlignment="0" applyProtection="0"/>
    <xf numFmtId="0" fontId="3" fillId="0" borderId="58" applyNumberFormat="0" applyFill="0" applyAlignment="0" applyProtection="0"/>
    <xf numFmtId="0" fontId="1" fillId="60" borderId="0" applyNumberFormat="0" applyBorder="0" applyAlignment="0" applyProtection="0"/>
    <xf numFmtId="0" fontId="1" fillId="47" borderId="0" applyNumberFormat="0" applyBorder="0" applyAlignment="0" applyProtection="0"/>
    <xf numFmtId="0" fontId="1" fillId="48" borderId="0" applyNumberFormat="0" applyBorder="0" applyAlignment="0" applyProtection="0"/>
    <xf numFmtId="0" fontId="63" fillId="49" borderId="0" applyNumberFormat="0" applyBorder="0" applyAlignment="0" applyProtection="0"/>
    <xf numFmtId="0" fontId="75" fillId="86" borderId="95" applyNumberFormat="0" applyAlignment="0" applyProtection="0"/>
    <xf numFmtId="0" fontId="1" fillId="50" borderId="0" applyNumberFormat="0" applyBorder="0" applyAlignment="0" applyProtection="0"/>
    <xf numFmtId="0" fontId="1" fillId="51" borderId="0" applyNumberFormat="0" applyBorder="0" applyAlignment="0" applyProtection="0"/>
    <xf numFmtId="0" fontId="63" fillId="52" borderId="0" applyNumberFormat="0" applyBorder="0" applyAlignment="0" applyProtection="0"/>
    <xf numFmtId="49" fontId="22" fillId="0" borderId="90" applyNumberFormat="0" applyFill="0" applyBorder="0" applyProtection="0">
      <alignment horizontal="left" vertical="center"/>
    </xf>
    <xf numFmtId="0" fontId="1" fillId="53" borderId="0" applyNumberFormat="0" applyBorder="0" applyAlignment="0" applyProtection="0"/>
    <xf numFmtId="0" fontId="1" fillId="54" borderId="0" applyNumberFormat="0" applyBorder="0" applyAlignment="0" applyProtection="0"/>
    <xf numFmtId="0" fontId="63" fillId="55" borderId="0" applyNumberFormat="0" applyBorder="0" applyAlignment="0" applyProtection="0"/>
    <xf numFmtId="0" fontId="94" fillId="0" borderId="88" applyNumberFormat="0" applyFill="0" applyAlignment="0" applyProtection="0"/>
    <xf numFmtId="0" fontId="1" fillId="56" borderId="0" applyNumberFormat="0" applyBorder="0" applyAlignment="0" applyProtection="0"/>
    <xf numFmtId="0" fontId="1" fillId="57" borderId="0" applyNumberFormat="0" applyBorder="0" applyAlignment="0" applyProtection="0"/>
    <xf numFmtId="0" fontId="63" fillId="58" borderId="0" applyNumberFormat="0" applyBorder="0" applyAlignment="0" applyProtection="0"/>
    <xf numFmtId="0" fontId="87" fillId="73" borderId="87" applyNumberFormat="0" applyAlignment="0" applyProtection="0"/>
    <xf numFmtId="0" fontId="1" fillId="59" borderId="0" applyNumberFormat="0" applyBorder="0" applyAlignment="0" applyProtection="0"/>
    <xf numFmtId="0" fontId="1" fillId="60" borderId="0" applyNumberFormat="0" applyBorder="0" applyAlignment="0" applyProtection="0"/>
    <xf numFmtId="0" fontId="63" fillId="61" borderId="0" applyNumberFormat="0" applyBorder="0" applyAlignment="0" applyProtection="0"/>
    <xf numFmtId="49" fontId="24" fillId="0" borderId="90" applyNumberFormat="0" applyFont="0" applyFill="0" applyBorder="0" applyProtection="0">
      <alignment horizontal="left" vertical="center" indent="2"/>
    </xf>
    <xf numFmtId="0" fontId="1" fillId="62" borderId="0" applyNumberFormat="0" applyBorder="0" applyAlignment="0" applyProtection="0"/>
    <xf numFmtId="0" fontId="1" fillId="63" borderId="0" applyNumberFormat="0" applyBorder="0" applyAlignment="0" applyProtection="0"/>
    <xf numFmtId="0" fontId="63" fillId="64" borderId="0" applyNumberFormat="0" applyBorder="0" applyAlignment="0" applyProtection="0"/>
    <xf numFmtId="0" fontId="24" fillId="0" borderId="29" applyNumberFormat="0" applyFill="0" applyAlignment="0" applyProtection="0"/>
    <xf numFmtId="0" fontId="20" fillId="14" borderId="29">
      <alignment horizontal="right" vertical="center"/>
    </xf>
    <xf numFmtId="0" fontId="20" fillId="14" borderId="29">
      <alignment horizontal="right" vertical="center"/>
    </xf>
    <xf numFmtId="0" fontId="24" fillId="0" borderId="51">
      <alignment horizontal="left" vertical="center" wrapText="1" indent="2"/>
    </xf>
    <xf numFmtId="0" fontId="20" fillId="14" borderId="62">
      <alignment horizontal="right" vertical="center"/>
    </xf>
    <xf numFmtId="0" fontId="24" fillId="0" borderId="29">
      <alignment horizontal="right" vertical="center"/>
    </xf>
    <xf numFmtId="0" fontId="65" fillId="9" borderId="29">
      <alignment horizontal="right" vertical="center"/>
    </xf>
    <xf numFmtId="0" fontId="24" fillId="16" borderId="29"/>
    <xf numFmtId="0" fontId="20" fillId="9" borderId="29">
      <alignment horizontal="right" vertical="center"/>
    </xf>
    <xf numFmtId="0" fontId="20" fillId="14" borderId="61">
      <alignment horizontal="right" vertical="center"/>
    </xf>
    <xf numFmtId="0" fontId="67" fillId="0" borderId="0" applyNumberFormat="0" applyFill="0" applyBorder="0" applyAlignment="0" applyProtection="0"/>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25" fillId="0" borderId="0" applyNumberFormat="0" applyFont="0" applyFill="0" applyBorder="0" applyProtection="0">
      <alignment horizontal="left" vertical="center" indent="2"/>
    </xf>
    <xf numFmtId="0" fontId="25" fillId="0" borderId="0" applyNumberFormat="0" applyFont="0" applyFill="0" applyBorder="0" applyProtection="0">
      <alignment horizontal="left" vertical="center" indent="2"/>
    </xf>
    <xf numFmtId="49" fontId="24" fillId="0" borderId="29" applyNumberFormat="0" applyFont="0" applyFill="0" applyBorder="0" applyProtection="0">
      <alignment horizontal="left" vertical="center" indent="2"/>
    </xf>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25" fillId="0" borderId="0" applyNumberFormat="0" applyFont="0" applyFill="0" applyBorder="0" applyProtection="0">
      <alignment horizontal="left" vertical="center" indent="5"/>
    </xf>
    <xf numFmtId="0" fontId="25" fillId="0" borderId="0" applyNumberFormat="0" applyFont="0" applyFill="0" applyBorder="0" applyProtection="0">
      <alignment horizontal="left" vertical="center" indent="5"/>
    </xf>
    <xf numFmtId="49" fontId="24" fillId="0" borderId="61" applyNumberFormat="0" applyFont="0" applyFill="0" applyBorder="0" applyProtection="0">
      <alignment horizontal="left" vertical="center" indent="5"/>
    </xf>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22" fillId="67" borderId="0" applyBorder="0" applyAlignment="0"/>
    <xf numFmtId="4" fontId="22" fillId="67" borderId="0" applyBorder="0" applyAlignment="0"/>
    <xf numFmtId="4" fontId="24" fillId="67" borderId="0" applyBorder="0">
      <alignment horizontal="right" vertical="center"/>
    </xf>
    <xf numFmtId="4" fontId="24" fillId="9" borderId="0" applyBorder="0">
      <alignment horizontal="right" vertical="center"/>
    </xf>
    <xf numFmtId="4" fontId="24" fillId="9" borderId="0" applyBorder="0">
      <alignment horizontal="right" vertical="center"/>
    </xf>
    <xf numFmtId="4" fontId="20" fillId="9" borderId="29">
      <alignment horizontal="right" vertical="center"/>
    </xf>
    <xf numFmtId="4" fontId="65" fillId="9" borderId="29">
      <alignment horizontal="right" vertical="center"/>
    </xf>
    <xf numFmtId="4" fontId="20" fillId="14" borderId="29">
      <alignment horizontal="right" vertical="center"/>
    </xf>
    <xf numFmtId="4" fontId="20" fillId="14" borderId="29">
      <alignment horizontal="right" vertical="center"/>
    </xf>
    <xf numFmtId="4" fontId="20" fillId="14" borderId="61">
      <alignment horizontal="right" vertical="center"/>
    </xf>
    <xf numFmtId="4" fontId="20" fillId="14" borderId="62">
      <alignment horizontal="right" vertical="center"/>
    </xf>
    <xf numFmtId="0" fontId="70" fillId="82" borderId="0" applyNumberFormat="0" applyBorder="0" applyAlignment="0" applyProtection="0"/>
    <xf numFmtId="0" fontId="70" fillId="83" borderId="0" applyNumberFormat="0" applyBorder="0" applyAlignment="0" applyProtection="0"/>
    <xf numFmtId="0" fontId="70" fillId="84"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5" borderId="0" applyNumberFormat="0" applyBorder="0" applyAlignment="0" applyProtection="0"/>
    <xf numFmtId="0" fontId="73" fillId="69" borderId="0" applyNumberFormat="0" applyBorder="0" applyAlignment="0" applyProtection="0"/>
    <xf numFmtId="4" fontId="22" fillId="0" borderId="39" applyFill="0" applyBorder="0" applyProtection="0">
      <alignment horizontal="right" vertical="center"/>
    </xf>
    <xf numFmtId="0" fontId="75" fillId="86" borderId="67" applyNumberFormat="0" applyAlignment="0" applyProtection="0"/>
    <xf numFmtId="0" fontId="76" fillId="87" borderId="68" applyNumberFormat="0" applyAlignment="0" applyProtection="0"/>
    <xf numFmtId="173" fontId="66" fillId="0" borderId="0" applyFont="0" applyFill="0" applyBorder="0" applyAlignment="0" applyProtection="0"/>
    <xf numFmtId="174" fontId="77" fillId="0" borderId="0" applyFont="0" applyFill="0" applyBorder="0" applyAlignment="0" applyProtection="0"/>
    <xf numFmtId="173" fontId="66" fillId="0" borderId="0" applyFont="0" applyFill="0" applyBorder="0" applyAlignment="0" applyProtection="0"/>
    <xf numFmtId="0" fontId="24" fillId="14" borderId="51">
      <alignment horizontal="left" vertical="center" wrapText="1" indent="2"/>
    </xf>
    <xf numFmtId="0" fontId="24" fillId="9" borderId="61">
      <alignment horizontal="left" vertical="center"/>
    </xf>
    <xf numFmtId="0" fontId="81" fillId="0" borderId="0" applyNumberFormat="0" applyFill="0" applyBorder="0" applyAlignment="0" applyProtection="0"/>
    <xf numFmtId="0" fontId="82" fillId="70" borderId="0" applyNumberFormat="0" applyBorder="0" applyAlignment="0" applyProtection="0"/>
    <xf numFmtId="0" fontId="83" fillId="70" borderId="0" applyNumberFormat="0" applyBorder="0" applyAlignment="0" applyProtection="0"/>
    <xf numFmtId="0" fontId="84" fillId="0" borderId="70" applyNumberFormat="0" applyFill="0" applyAlignment="0" applyProtection="0"/>
    <xf numFmtId="0" fontId="85" fillId="0" borderId="71" applyNumberFormat="0" applyFill="0" applyAlignment="0" applyProtection="0"/>
    <xf numFmtId="0" fontId="86" fillId="0" borderId="72" applyNumberFormat="0" applyFill="0" applyAlignment="0" applyProtection="0"/>
    <xf numFmtId="0" fontId="86" fillId="0" borderId="0" applyNumberFormat="0" applyFill="0" applyBorder="0" applyAlignment="0" applyProtection="0"/>
    <xf numFmtId="0" fontId="87" fillId="73" borderId="67" applyNumberFormat="0" applyAlignment="0" applyProtection="0"/>
    <xf numFmtId="4" fontId="24" fillId="0" borderId="0" applyBorder="0">
      <alignment horizontal="right" vertical="center"/>
    </xf>
    <xf numFmtId="0" fontId="24" fillId="0" borderId="64">
      <alignment horizontal="right" vertical="center"/>
    </xf>
    <xf numFmtId="4" fontId="24" fillId="0" borderId="29">
      <alignment horizontal="right" vertical="center"/>
    </xf>
    <xf numFmtId="1" fontId="64" fillId="9" borderId="0" applyBorder="0">
      <alignment horizontal="right" vertical="center"/>
    </xf>
    <xf numFmtId="0" fontId="88" fillId="0" borderId="73" applyNumberFormat="0" applyFill="0" applyAlignment="0" applyProtection="0"/>
    <xf numFmtId="0" fontId="89" fillId="88" borderId="0" applyNumberFormat="0" applyBorder="0" applyAlignment="0" applyProtection="0"/>
    <xf numFmtId="0" fontId="25" fillId="0" borderId="0"/>
    <xf numFmtId="0" fontId="25" fillId="0" borderId="0"/>
    <xf numFmtId="0" fontId="25" fillId="0" borderId="0"/>
    <xf numFmtId="0" fontId="25" fillId="0" borderId="0"/>
    <xf numFmtId="0" fontId="77" fillId="0" borderId="0"/>
    <xf numFmtId="4" fontId="90" fillId="0" borderId="0"/>
    <xf numFmtId="0" fontId="25" fillId="0" borderId="0"/>
    <xf numFmtId="0" fontId="25" fillId="0" borderId="0"/>
    <xf numFmtId="0" fontId="25" fillId="0" borderId="0"/>
    <xf numFmtId="0" fontId="25" fillId="0" borderId="0"/>
    <xf numFmtId="0" fontId="1" fillId="0" borderId="0"/>
    <xf numFmtId="4" fontId="24" fillId="0" borderId="0" applyFill="0" applyBorder="0" applyProtection="0">
      <alignment horizontal="right" vertical="center"/>
    </xf>
    <xf numFmtId="4" fontId="24" fillId="0" borderId="0" applyFill="0" applyBorder="0" applyProtection="0">
      <alignment horizontal="right" vertical="center"/>
    </xf>
    <xf numFmtId="4" fontId="24" fillId="0" borderId="29" applyFill="0" applyBorder="0" applyProtection="0">
      <alignment horizontal="right" vertical="center"/>
    </xf>
    <xf numFmtId="0" fontId="22" fillId="0" borderId="0" applyNumberFormat="0" applyFill="0" applyBorder="0" applyProtection="0">
      <alignment horizontal="left" vertical="center"/>
    </xf>
    <xf numFmtId="49" fontId="22" fillId="0" borderId="29" applyNumberFormat="0" applyFill="0" applyBorder="0" applyProtection="0">
      <alignment horizontal="left" vertical="center"/>
    </xf>
    <xf numFmtId="0" fontId="25" fillId="16" borderId="0" applyNumberFormat="0" applyFont="0" applyBorder="0" applyAlignment="0" applyProtection="0"/>
    <xf numFmtId="4" fontId="25" fillId="16" borderId="0" applyNumberFormat="0" applyFont="0" applyBorder="0" applyAlignment="0" applyProtection="0"/>
    <xf numFmtId="4" fontId="25" fillId="16" borderId="0" applyNumberFormat="0" applyFont="0" applyBorder="0" applyAlignment="0" applyProtection="0"/>
    <xf numFmtId="0" fontId="25" fillId="16" borderId="0" applyNumberFormat="0" applyFont="0" applyBorder="0" applyAlignment="0" applyProtection="0"/>
    <xf numFmtId="0" fontId="25" fillId="16" borderId="0" applyNumberFormat="0" applyFont="0" applyBorder="0" applyAlignment="0" applyProtection="0"/>
    <xf numFmtId="0" fontId="77" fillId="65" borderId="0" applyNumberFormat="0" applyFont="0" applyBorder="0" applyAlignment="0" applyProtection="0"/>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175" fontId="24" fillId="90" borderId="29" applyNumberFormat="0" applyFont="0" applyBorder="0" applyAlignment="0" applyProtection="0">
      <alignment horizontal="right" vertical="center"/>
    </xf>
    <xf numFmtId="9" fontId="77" fillId="0" borderId="0" applyFont="0" applyFill="0" applyBorder="0" applyAlignment="0" applyProtection="0"/>
    <xf numFmtId="0" fontId="92" fillId="69" borderId="0" applyNumberFormat="0" applyBorder="0" applyAlignment="0" applyProtection="0"/>
    <xf numFmtId="4" fontId="24" fillId="16" borderId="29"/>
    <xf numFmtId="0" fontId="24" fillId="16" borderId="60"/>
    <xf numFmtId="0" fontId="93" fillId="0" borderId="0" applyNumberFormat="0" applyFill="0" applyBorder="0" applyAlignment="0" applyProtection="0"/>
    <xf numFmtId="0" fontId="94" fillId="0" borderId="69" applyNumberFormat="0" applyFill="0" applyAlignment="0" applyProtection="0"/>
    <xf numFmtId="0" fontId="95" fillId="0" borderId="0" applyNumberFormat="0" applyFill="0" applyBorder="0" applyAlignment="0" applyProtection="0"/>
    <xf numFmtId="0" fontId="96" fillId="0" borderId="70" applyNumberFormat="0" applyFill="0" applyAlignment="0" applyProtection="0"/>
    <xf numFmtId="0" fontId="97" fillId="0" borderId="71" applyNumberFormat="0" applyFill="0" applyAlignment="0" applyProtection="0"/>
    <xf numFmtId="0" fontId="98" fillId="0" borderId="72" applyNumberFormat="0" applyFill="0" applyAlignment="0" applyProtection="0"/>
    <xf numFmtId="0" fontId="98" fillId="0" borderId="0" applyNumberFormat="0" applyFill="0" applyBorder="0" applyAlignment="0" applyProtection="0"/>
    <xf numFmtId="0" fontId="99" fillId="0" borderId="73" applyNumberFormat="0" applyFill="0" applyAlignment="0" applyProtection="0"/>
    <xf numFmtId="0" fontId="101" fillId="0" borderId="0" applyNumberFormat="0" applyFill="0" applyBorder="0" applyAlignment="0" applyProtection="0"/>
    <xf numFmtId="0" fontId="102" fillId="87" borderId="68" applyNumberFormat="0" applyAlignment="0" applyProtection="0"/>
    <xf numFmtId="0" fontId="68" fillId="0" borderId="0" applyNumberFormat="0" applyFill="0" applyBorder="0" applyAlignment="0" applyProtection="0"/>
    <xf numFmtId="0" fontId="103" fillId="0" borderId="0" applyNumberFormat="0" applyFill="0" applyBorder="0" applyAlignment="0" applyProtection="0"/>
    <xf numFmtId="0" fontId="25" fillId="0" borderId="0" applyNumberFormat="0" applyFont="0" applyFill="0" applyBorder="0" applyProtection="0">
      <alignment horizontal="left" vertical="center"/>
    </xf>
    <xf numFmtId="0" fontId="24" fillId="9" borderId="0" applyBorder="0">
      <alignment horizontal="right" vertical="center"/>
    </xf>
    <xf numFmtId="0" fontId="24" fillId="9" borderId="0" applyBorder="0">
      <alignment horizontal="right" vertical="center"/>
    </xf>
    <xf numFmtId="0" fontId="24" fillId="0" borderId="0" applyBorder="0">
      <alignment horizontal="right" vertical="center"/>
    </xf>
    <xf numFmtId="4" fontId="25" fillId="0" borderId="0"/>
    <xf numFmtId="0" fontId="104" fillId="0" borderId="0"/>
    <xf numFmtId="0" fontId="25" fillId="16" borderId="0" applyNumberFormat="0" applyFont="0" applyBorder="0" applyAlignment="0" applyProtection="0"/>
    <xf numFmtId="0" fontId="68" fillId="0" borderId="0" applyNumberFormat="0" applyFill="0" applyBorder="0" applyAlignment="0" applyProtection="0"/>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73" fillId="69" borderId="0" applyNumberFormat="0" applyBorder="0" applyAlignment="0" applyProtection="0"/>
    <xf numFmtId="0" fontId="75" fillId="86" borderId="67" applyNumberFormat="0" applyAlignment="0" applyProtection="0"/>
    <xf numFmtId="0" fontId="76" fillId="87" borderId="68" applyNumberFormat="0" applyAlignment="0" applyProtection="0"/>
    <xf numFmtId="0" fontId="81" fillId="0" borderId="0" applyNumberFormat="0" applyFill="0" applyBorder="0" applyAlignment="0" applyProtection="0"/>
    <xf numFmtId="0" fontId="82" fillId="70" borderId="0" applyNumberFormat="0" applyBorder="0" applyAlignment="0" applyProtection="0"/>
    <xf numFmtId="0" fontId="84" fillId="0" borderId="70" applyNumberFormat="0" applyFill="0" applyAlignment="0" applyProtection="0"/>
    <xf numFmtId="0" fontId="85" fillId="0" borderId="71" applyNumberFormat="0" applyFill="0" applyAlignment="0" applyProtection="0"/>
    <xf numFmtId="0" fontId="86" fillId="0" borderId="72" applyNumberFormat="0" applyFill="0" applyAlignment="0" applyProtection="0"/>
    <xf numFmtId="0" fontId="86" fillId="0" borderId="0" applyNumberFormat="0" applyFill="0" applyBorder="0" applyAlignment="0" applyProtection="0"/>
    <xf numFmtId="0" fontId="87" fillId="73" borderId="67" applyNumberFormat="0" applyAlignment="0" applyProtection="0"/>
    <xf numFmtId="0" fontId="88" fillId="0" borderId="73" applyNumberFormat="0" applyFill="0" applyAlignment="0" applyProtection="0"/>
    <xf numFmtId="0" fontId="89" fillId="88" borderId="0" applyNumberFormat="0" applyBorder="0" applyAlignment="0" applyProtection="0"/>
    <xf numFmtId="0" fontId="25" fillId="0" borderId="0"/>
    <xf numFmtId="0" fontId="69" fillId="89" borderId="74" applyNumberFormat="0" applyFont="0" applyAlignment="0" applyProtection="0"/>
    <xf numFmtId="0" fontId="91" fillId="86" borderId="66" applyNumberFormat="0" applyAlignment="0" applyProtection="0"/>
    <xf numFmtId="0" fontId="93" fillId="0" borderId="0" applyNumberFormat="0" applyFill="0" applyBorder="0" applyAlignment="0" applyProtection="0"/>
    <xf numFmtId="0" fontId="94" fillId="0" borderId="69" applyNumberFormat="0" applyFill="0" applyAlignment="0" applyProtection="0"/>
    <xf numFmtId="0" fontId="101" fillId="0" borderId="0" applyNumberFormat="0" applyFill="0" applyBorder="0" applyAlignment="0" applyProtection="0"/>
    <xf numFmtId="0" fontId="105" fillId="0" borderId="0">
      <alignment horizontal="left" vertical="center" indent="1"/>
    </xf>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5"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1" fillId="0" borderId="0" applyNumberFormat="0" applyFill="0" applyBorder="0" applyAlignment="0" applyProtection="0"/>
    <xf numFmtId="0" fontId="87" fillId="73" borderId="67" applyNumberFormat="0" applyAlignment="0" applyProtection="0"/>
    <xf numFmtId="0" fontId="24" fillId="0" borderId="75">
      <alignment horizontal="right" vertical="center"/>
    </xf>
    <xf numFmtId="4" fontId="24" fillId="0" borderId="75">
      <alignment horizontal="right" vertical="center"/>
    </xf>
    <xf numFmtId="0" fontId="1" fillId="0" borderId="0"/>
    <xf numFmtId="0" fontId="24" fillId="0" borderId="75" applyNumberFormat="0" applyFill="0" applyAlignment="0" applyProtection="0"/>
    <xf numFmtId="0" fontId="91"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4" fillId="0" borderId="69" applyNumberFormat="0" applyFill="0" applyAlignment="0" applyProtection="0"/>
    <xf numFmtId="0" fontId="101"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8" fillId="7" borderId="56" applyNumberFormat="0" applyAlignment="0" applyProtection="0"/>
    <xf numFmtId="0" fontId="24" fillId="9" borderId="0" applyBorder="0">
      <alignment horizontal="right" vertical="center"/>
    </xf>
    <xf numFmtId="0" fontId="24" fillId="9" borderId="0" applyBorder="0">
      <alignment horizontal="right" vertical="center"/>
    </xf>
    <xf numFmtId="0" fontId="24" fillId="0" borderId="0" applyBorder="0">
      <alignment horizontal="right" vertical="center"/>
    </xf>
    <xf numFmtId="0" fontId="25" fillId="0" borderId="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0" fontId="70" fillId="82" borderId="0" applyNumberFormat="0" applyBorder="0" applyAlignment="0" applyProtection="0"/>
    <xf numFmtId="0" fontId="70" fillId="83" borderId="0" applyNumberFormat="0" applyBorder="0" applyAlignment="0" applyProtection="0"/>
    <xf numFmtId="0" fontId="70" fillId="84"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5" borderId="0" applyNumberFormat="0" applyBorder="0" applyAlignment="0" applyProtection="0"/>
    <xf numFmtId="0" fontId="83" fillId="70" borderId="0" applyNumberFormat="0" applyBorder="0" applyAlignment="0" applyProtection="0"/>
    <xf numFmtId="4" fontId="25" fillId="0" borderId="0"/>
    <xf numFmtId="0" fontId="25" fillId="0" borderId="0"/>
    <xf numFmtId="0" fontId="1" fillId="0" borderId="0"/>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5" fillId="16" borderId="0" applyNumberFormat="0" applyFont="0" applyBorder="0" applyAlignment="0" applyProtection="0"/>
    <xf numFmtId="0" fontId="92" fillId="69" borderId="0" applyNumberFormat="0" applyBorder="0" applyAlignment="0" applyProtection="0"/>
    <xf numFmtId="0" fontId="96" fillId="0" borderId="70" applyNumberFormat="0" applyFill="0" applyAlignment="0" applyProtection="0"/>
    <xf numFmtId="0" fontId="97" fillId="0" borderId="71" applyNumberFormat="0" applyFill="0" applyAlignment="0" applyProtection="0"/>
    <xf numFmtId="0" fontId="98" fillId="0" borderId="72" applyNumberFormat="0" applyFill="0" applyAlignment="0" applyProtection="0"/>
    <xf numFmtId="0" fontId="98" fillId="0" borderId="0" applyNumberFormat="0" applyFill="0" applyBorder="0" applyAlignment="0" applyProtection="0"/>
    <xf numFmtId="0" fontId="99" fillId="0" borderId="73" applyNumberFormat="0" applyFill="0" applyAlignment="0" applyProtection="0"/>
    <xf numFmtId="0" fontId="102" fillId="87" borderId="68" applyNumberFormat="0" applyAlignment="0" applyProtection="0"/>
    <xf numFmtId="0" fontId="68" fillId="0" borderId="0" applyNumberFormat="0" applyFill="0" applyBorder="0" applyAlignment="0" applyProtection="0"/>
    <xf numFmtId="0" fontId="1" fillId="0" borderId="0"/>
    <xf numFmtId="0" fontId="58" fillId="7" borderId="56" applyNumberFormat="0" applyAlignment="0" applyProtection="0"/>
    <xf numFmtId="0" fontId="66" fillId="68" borderId="0" applyNumberFormat="0" applyBorder="0" applyAlignment="0" applyProtection="0"/>
    <xf numFmtId="0" fontId="66" fillId="69" borderId="0" applyNumberFormat="0" applyBorder="0" applyAlignment="0" applyProtection="0"/>
    <xf numFmtId="0" fontId="66" fillId="70" borderId="0" applyNumberFormat="0" applyBorder="0" applyAlignment="0" applyProtection="0"/>
    <xf numFmtId="0" fontId="66" fillId="71" borderId="0" applyNumberFormat="0" applyBorder="0" applyAlignment="0" applyProtection="0"/>
    <xf numFmtId="0" fontId="66" fillId="72" borderId="0" applyNumberFormat="0" applyBorder="0" applyAlignment="0" applyProtection="0"/>
    <xf numFmtId="0" fontId="66" fillId="73" borderId="0" applyNumberFormat="0" applyBorder="0" applyAlignment="0" applyProtection="0"/>
    <xf numFmtId="0" fontId="66" fillId="74" borderId="0" applyNumberFormat="0" applyBorder="0" applyAlignment="0" applyProtection="0"/>
    <xf numFmtId="0" fontId="66" fillId="75" borderId="0" applyNumberFormat="0" applyBorder="0" applyAlignment="0" applyProtection="0"/>
    <xf numFmtId="0" fontId="66" fillId="76" borderId="0" applyNumberFormat="0" applyBorder="0" applyAlignment="0" applyProtection="0"/>
    <xf numFmtId="0" fontId="66" fillId="71" borderId="0" applyNumberFormat="0" applyBorder="0" applyAlignment="0" applyProtection="0"/>
    <xf numFmtId="0" fontId="66" fillId="74" borderId="0" applyNumberFormat="0" applyBorder="0" applyAlignment="0" applyProtection="0"/>
    <xf numFmtId="0" fontId="66" fillId="77" borderId="0" applyNumberFormat="0" applyBorder="0" applyAlignment="0" applyProtection="0"/>
    <xf numFmtId="0" fontId="70" fillId="78"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1" borderId="0" applyNumberFormat="0" applyBorder="0" applyAlignment="0" applyProtection="0"/>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80" fillId="0" borderId="0" applyNumberFormat="0" applyFill="0" applyBorder="0" applyAlignment="0" applyProtection="0"/>
    <xf numFmtId="0" fontId="1" fillId="0" borderId="0"/>
    <xf numFmtId="0" fontId="100" fillId="0" borderId="0" applyNumberFormat="0" applyFill="0" applyBorder="0" applyAlignment="0" applyProtection="0"/>
    <xf numFmtId="0" fontId="1" fillId="0" borderId="0"/>
    <xf numFmtId="0" fontId="1" fillId="0" borderId="0"/>
    <xf numFmtId="0" fontId="1" fillId="0" borderId="0"/>
    <xf numFmtId="49" fontId="24" fillId="0" borderId="29" applyNumberFormat="0" applyFont="0" applyFill="0" applyBorder="0" applyProtection="0">
      <alignment horizontal="left" vertical="center" indent="2"/>
    </xf>
    <xf numFmtId="49" fontId="24" fillId="0" borderId="61" applyNumberFormat="0" applyFont="0" applyFill="0" applyBorder="0" applyProtection="0">
      <alignment horizontal="left" vertical="center" indent="5"/>
    </xf>
    <xf numFmtId="0" fontId="20" fillId="9" borderId="29">
      <alignment horizontal="right" vertical="center"/>
    </xf>
    <xf numFmtId="4" fontId="20" fillId="9" borderId="29">
      <alignment horizontal="right" vertical="center"/>
    </xf>
    <xf numFmtId="0" fontId="65" fillId="9" borderId="29">
      <alignment horizontal="right" vertical="center"/>
    </xf>
    <xf numFmtId="4" fontId="65" fillId="9" borderId="29">
      <alignment horizontal="right" vertical="center"/>
    </xf>
    <xf numFmtId="0" fontId="20" fillId="14" borderId="29">
      <alignment horizontal="right" vertical="center"/>
    </xf>
    <xf numFmtId="4" fontId="20" fillId="14" borderId="29">
      <alignment horizontal="right" vertical="center"/>
    </xf>
    <xf numFmtId="0" fontId="20" fillId="14" borderId="29">
      <alignment horizontal="right" vertical="center"/>
    </xf>
    <xf numFmtId="4" fontId="20" fillId="14" borderId="29">
      <alignment horizontal="right" vertical="center"/>
    </xf>
    <xf numFmtId="0" fontId="20" fillId="14" borderId="61">
      <alignment horizontal="right" vertical="center"/>
    </xf>
    <xf numFmtId="4" fontId="20" fillId="14" borderId="61">
      <alignment horizontal="right" vertical="center"/>
    </xf>
    <xf numFmtId="0" fontId="20" fillId="14" borderId="62">
      <alignment horizontal="right" vertical="center"/>
    </xf>
    <xf numFmtId="4" fontId="20" fillId="14" borderId="62">
      <alignment horizontal="right" vertical="center"/>
    </xf>
    <xf numFmtId="174" fontId="106" fillId="0" borderId="0" applyFont="0" applyFill="0" applyBorder="0" applyAlignment="0" applyProtection="0"/>
    <xf numFmtId="0" fontId="24" fillId="14" borderId="51">
      <alignment horizontal="left" vertical="center" wrapText="1" indent="2"/>
    </xf>
    <xf numFmtId="0" fontId="24" fillId="0" borderId="51">
      <alignment horizontal="left" vertical="center" wrapText="1" indent="2"/>
    </xf>
    <xf numFmtId="0" fontId="24" fillId="9" borderId="61">
      <alignment horizontal="left" vertical="center"/>
    </xf>
    <xf numFmtId="0" fontId="78" fillId="73" borderId="67" applyNumberFormat="0" applyAlignment="0" applyProtection="0"/>
    <xf numFmtId="0" fontId="24" fillId="0" borderId="29">
      <alignment horizontal="right" vertical="center"/>
    </xf>
    <xf numFmtId="4" fontId="24" fillId="0" borderId="29">
      <alignment horizontal="right" vertical="center"/>
    </xf>
    <xf numFmtId="0" fontId="106" fillId="0" borderId="0"/>
    <xf numFmtId="0" fontId="104" fillId="0" borderId="0"/>
    <xf numFmtId="0" fontId="104" fillId="0" borderId="0"/>
    <xf numFmtId="0" fontId="1" fillId="0" borderId="0"/>
    <xf numFmtId="0" fontId="1" fillId="0" borderId="0"/>
    <xf numFmtId="0" fontId="1" fillId="0" borderId="0"/>
    <xf numFmtId="0" fontId="1" fillId="0" borderId="0"/>
    <xf numFmtId="0" fontId="104" fillId="0" borderId="0"/>
    <xf numFmtId="0" fontId="25" fillId="0" borderId="0"/>
    <xf numFmtId="4" fontId="24" fillId="0" borderId="29" applyFill="0" applyBorder="0" applyProtection="0">
      <alignment horizontal="right" vertical="center"/>
    </xf>
    <xf numFmtId="49" fontId="22" fillId="0" borderId="29" applyNumberFormat="0" applyFill="0" applyBorder="0" applyProtection="0">
      <alignment horizontal="left" vertical="center"/>
    </xf>
    <xf numFmtId="0" fontId="24" fillId="0" borderId="29" applyNumberFormat="0" applyFill="0" applyAlignment="0" applyProtection="0"/>
    <xf numFmtId="0" fontId="106" fillId="65" borderId="0" applyNumberFormat="0" applyFont="0" applyBorder="0" applyAlignment="0" applyProtection="0"/>
    <xf numFmtId="175" fontId="24" fillId="90" borderId="29" applyNumberFormat="0" applyFont="0" applyBorder="0" applyAlignment="0" applyProtection="0">
      <alignment horizontal="right" vertical="center"/>
    </xf>
    <xf numFmtId="9" fontId="106" fillId="0" borderId="0" applyFont="0" applyFill="0" applyBorder="0" applyAlignment="0" applyProtection="0"/>
    <xf numFmtId="0" fontId="24" fillId="16" borderId="29"/>
    <xf numFmtId="4" fontId="24" fillId="16" borderId="29"/>
    <xf numFmtId="0" fontId="24" fillId="14" borderId="78">
      <alignment horizontal="left" vertical="center" wrapText="1" indent="2"/>
    </xf>
    <xf numFmtId="0" fontId="24" fillId="0" borderId="78">
      <alignment horizontal="left" vertical="center" wrapText="1" indent="2"/>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4" fillId="14" borderId="51">
      <alignment horizontal="left" vertical="center" wrapText="1" indent="2"/>
    </xf>
    <xf numFmtId="0" fontId="24" fillId="0" borderId="51">
      <alignment horizontal="left" vertical="center" wrapText="1" indent="2"/>
    </xf>
    <xf numFmtId="0" fontId="25" fillId="0" borderId="0"/>
    <xf numFmtId="4" fontId="20" fillId="14" borderId="75">
      <alignment horizontal="right" vertical="center"/>
    </xf>
    <xf numFmtId="0" fontId="24" fillId="16" borderId="75"/>
    <xf numFmtId="0" fontId="74" fillId="86" borderId="67" applyNumberFormat="0" applyAlignment="0" applyProtection="0"/>
    <xf numFmtId="0" fontId="20" fillId="9" borderId="75">
      <alignment horizontal="right" vertical="center"/>
    </xf>
    <xf numFmtId="0" fontId="24" fillId="0" borderId="75">
      <alignment horizontal="right" vertical="center"/>
    </xf>
    <xf numFmtId="0" fontId="94" fillId="0" borderId="69" applyNumberFormat="0" applyFill="0" applyAlignment="0" applyProtection="0"/>
    <xf numFmtId="0" fontId="24" fillId="9" borderId="76">
      <alignment horizontal="left" vertical="center"/>
    </xf>
    <xf numFmtId="0" fontId="87" fillId="73" borderId="67" applyNumberFormat="0" applyAlignment="0" applyProtection="0"/>
    <xf numFmtId="175" fontId="24" fillId="90" borderId="75" applyNumberFormat="0" applyFont="0" applyBorder="0" applyAlignment="0" applyProtection="0">
      <alignment horizontal="right" vertical="center"/>
    </xf>
    <xf numFmtId="0" fontId="69" fillId="89" borderId="74" applyNumberFormat="0" applyFont="0" applyAlignment="0" applyProtection="0"/>
    <xf numFmtId="0" fontId="24" fillId="0" borderId="78">
      <alignment horizontal="left" vertical="center" wrapText="1" indent="2"/>
    </xf>
    <xf numFmtId="4" fontId="24" fillId="16" borderId="75"/>
    <xf numFmtId="49" fontId="22" fillId="0" borderId="75" applyNumberFormat="0" applyFill="0" applyBorder="0" applyProtection="0">
      <alignment horizontal="left" vertical="center"/>
    </xf>
    <xf numFmtId="0" fontId="24" fillId="0" borderId="75">
      <alignment horizontal="right" vertical="center"/>
    </xf>
    <xf numFmtId="4" fontId="20" fillId="14" borderId="77">
      <alignment horizontal="right" vertical="center"/>
    </xf>
    <xf numFmtId="4" fontId="20" fillId="14" borderId="75">
      <alignment horizontal="right" vertical="center"/>
    </xf>
    <xf numFmtId="4" fontId="20" fillId="14" borderId="75">
      <alignment horizontal="right" vertical="center"/>
    </xf>
    <xf numFmtId="0" fontId="65" fillId="9" borderId="75">
      <alignment horizontal="right" vertical="center"/>
    </xf>
    <xf numFmtId="0" fontId="20" fillId="9" borderId="75">
      <alignment horizontal="right" vertical="center"/>
    </xf>
    <xf numFmtId="49" fontId="24" fillId="0" borderId="75" applyNumberFormat="0" applyFont="0" applyFill="0" applyBorder="0" applyProtection="0">
      <alignment horizontal="left" vertical="center" indent="2"/>
    </xf>
    <xf numFmtId="0" fontId="87" fillId="73" borderId="67" applyNumberFormat="0" applyAlignment="0" applyProtection="0"/>
    <xf numFmtId="0" fontId="72" fillId="86" borderId="66" applyNumberFormat="0" applyAlignment="0" applyProtection="0"/>
    <xf numFmtId="49" fontId="24" fillId="0" borderId="75" applyNumberFormat="0" applyFont="0" applyFill="0" applyBorder="0" applyProtection="0">
      <alignment horizontal="left" vertical="center" indent="2"/>
    </xf>
    <xf numFmtId="0" fontId="78" fillId="73" borderId="67" applyNumberFormat="0" applyAlignment="0" applyProtection="0"/>
    <xf numFmtId="4" fontId="24" fillId="0" borderId="75" applyFill="0" applyBorder="0" applyProtection="0">
      <alignment horizontal="right" vertical="center"/>
    </xf>
    <xf numFmtId="0" fontId="75" fillId="86" borderId="67" applyNumberFormat="0" applyAlignment="0" applyProtection="0"/>
    <xf numFmtId="0" fontId="94" fillId="0" borderId="69" applyNumberFormat="0" applyFill="0" applyAlignment="0" applyProtection="0"/>
    <xf numFmtId="0" fontId="91" fillId="86" borderId="66" applyNumberFormat="0" applyAlignment="0" applyProtection="0"/>
    <xf numFmtId="0" fontId="24" fillId="0" borderId="75" applyNumberFormat="0" applyFill="0" applyAlignment="0" applyProtection="0"/>
    <xf numFmtId="4" fontId="24" fillId="0" borderId="75">
      <alignment horizontal="right" vertical="center"/>
    </xf>
    <xf numFmtId="0" fontId="24" fillId="0" borderId="75">
      <alignment horizontal="right" vertical="center"/>
    </xf>
    <xf numFmtId="0" fontId="87" fillId="73" borderId="67" applyNumberFormat="0" applyAlignment="0" applyProtection="0"/>
    <xf numFmtId="0" fontId="72" fillId="86" borderId="66" applyNumberFormat="0" applyAlignment="0" applyProtection="0"/>
    <xf numFmtId="0" fontId="74" fillId="86" borderId="67" applyNumberFormat="0" applyAlignment="0" applyProtection="0"/>
    <xf numFmtId="0" fontId="24" fillId="14" borderId="78">
      <alignment horizontal="left" vertical="center" wrapText="1" indent="2"/>
    </xf>
    <xf numFmtId="0" fontId="75" fillId="86" borderId="67" applyNumberFormat="0" applyAlignment="0" applyProtection="0"/>
    <xf numFmtId="0" fontId="75" fillId="86" borderId="67" applyNumberFormat="0" applyAlignment="0" applyProtection="0"/>
    <xf numFmtId="4" fontId="20" fillId="14" borderId="76">
      <alignment horizontal="right" vertical="center"/>
    </xf>
    <xf numFmtId="0" fontId="20" fillId="14" borderId="76">
      <alignment horizontal="right" vertical="center"/>
    </xf>
    <xf numFmtId="0" fontId="20" fillId="14" borderId="75">
      <alignment horizontal="right" vertical="center"/>
    </xf>
    <xf numFmtId="4" fontId="65" fillId="9" borderId="75">
      <alignment horizontal="right" vertical="center"/>
    </xf>
    <xf numFmtId="0" fontId="78" fillId="73" borderId="67" applyNumberFormat="0" applyAlignment="0" applyProtection="0"/>
    <xf numFmtId="0" fontId="79" fillId="0" borderId="69" applyNumberFormat="0" applyFill="0" applyAlignment="0" applyProtection="0"/>
    <xf numFmtId="0" fontId="94" fillId="0" borderId="69" applyNumberFormat="0" applyFill="0" applyAlignment="0" applyProtection="0"/>
    <xf numFmtId="0" fontId="69" fillId="89" borderId="74" applyNumberFormat="0" applyFont="0" applyAlignment="0" applyProtection="0"/>
    <xf numFmtId="0" fontId="87" fillId="73" borderId="67" applyNumberFormat="0" applyAlignment="0" applyProtection="0"/>
    <xf numFmtId="49" fontId="22" fillId="0" borderId="75" applyNumberFormat="0" applyFill="0" applyBorder="0" applyProtection="0">
      <alignment horizontal="left" vertical="center"/>
    </xf>
    <xf numFmtId="0" fontId="24" fillId="14" borderId="78">
      <alignment horizontal="left" vertical="center" wrapText="1" indent="2"/>
    </xf>
    <xf numFmtId="0" fontId="75" fillId="86" borderId="67" applyNumberFormat="0" applyAlignment="0" applyProtection="0"/>
    <xf numFmtId="0" fontId="24" fillId="0" borderId="78">
      <alignment horizontal="left" vertical="center" wrapText="1" indent="2"/>
    </xf>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4" fontId="24" fillId="16" borderId="75"/>
    <xf numFmtId="0" fontId="20" fillId="14" borderId="75">
      <alignment horizontal="right" vertical="center"/>
    </xf>
    <xf numFmtId="0" fontId="94" fillId="0" borderId="69" applyNumberFormat="0" applyFill="0" applyAlignment="0" applyProtection="0"/>
    <xf numFmtId="4" fontId="20" fillId="14" borderId="77">
      <alignment horizontal="right" vertical="center"/>
    </xf>
    <xf numFmtId="0" fontId="74" fillId="86" borderId="67" applyNumberFormat="0" applyAlignment="0" applyProtection="0"/>
    <xf numFmtId="0" fontId="20" fillId="14" borderId="76">
      <alignment horizontal="right" vertical="center"/>
    </xf>
    <xf numFmtId="0" fontId="75" fillId="86" borderId="67" applyNumberFormat="0" applyAlignment="0" applyProtection="0"/>
    <xf numFmtId="0" fontId="79" fillId="0" borderId="69" applyNumberFormat="0" applyFill="0" applyAlignment="0" applyProtection="0"/>
    <xf numFmtId="0" fontId="69" fillId="89" borderId="74" applyNumberFormat="0" applyFont="0" applyAlignment="0" applyProtection="0"/>
    <xf numFmtId="4" fontId="20" fillId="14" borderId="76">
      <alignment horizontal="right" vertical="center"/>
    </xf>
    <xf numFmtId="0" fontId="24" fillId="14" borderId="78">
      <alignment horizontal="left" vertical="center" wrapText="1" indent="2"/>
    </xf>
    <xf numFmtId="0" fontId="24" fillId="16" borderId="75"/>
    <xf numFmtId="175" fontId="24" fillId="90" borderId="75" applyNumberFormat="0" applyFont="0" applyBorder="0" applyAlignment="0" applyProtection="0">
      <alignment horizontal="right" vertical="center"/>
    </xf>
    <xf numFmtId="0" fontId="24" fillId="0" borderId="75" applyNumberFormat="0" applyFill="0" applyAlignment="0" applyProtection="0"/>
    <xf numFmtId="4" fontId="24" fillId="0" borderId="75" applyFill="0" applyBorder="0" applyProtection="0">
      <alignment horizontal="right" vertical="center"/>
    </xf>
    <xf numFmtId="4" fontId="20" fillId="9" borderId="75">
      <alignment horizontal="right" vertical="center"/>
    </xf>
    <xf numFmtId="0" fontId="79" fillId="0" borderId="69" applyNumberFormat="0" applyFill="0" applyAlignment="0" applyProtection="0"/>
    <xf numFmtId="49" fontId="22" fillId="0" borderId="75" applyNumberFormat="0" applyFill="0" applyBorder="0" applyProtection="0">
      <alignment horizontal="left" vertical="center"/>
    </xf>
    <xf numFmtId="49" fontId="24" fillId="0" borderId="76" applyNumberFormat="0" applyFont="0" applyFill="0" applyBorder="0" applyProtection="0">
      <alignment horizontal="left" vertical="center" indent="5"/>
    </xf>
    <xf numFmtId="0" fontId="24" fillId="9" borderId="76">
      <alignment horizontal="left" vertical="center"/>
    </xf>
    <xf numFmtId="0" fontId="75" fillId="86" borderId="67" applyNumberFormat="0" applyAlignment="0" applyProtection="0"/>
    <xf numFmtId="4" fontId="20" fillId="14" borderId="77">
      <alignment horizontal="right" vertical="center"/>
    </xf>
    <xf numFmtId="0" fontId="87" fillId="73"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0" fillId="14" borderId="75">
      <alignment horizontal="right" vertical="center"/>
    </xf>
    <xf numFmtId="0" fontId="25" fillId="89" borderId="74" applyNumberFormat="0" applyFont="0" applyAlignment="0" applyProtection="0"/>
    <xf numFmtId="4" fontId="24" fillId="0" borderId="75">
      <alignment horizontal="right" vertical="center"/>
    </xf>
    <xf numFmtId="0" fontId="94" fillId="0" borderId="69" applyNumberFormat="0" applyFill="0" applyAlignment="0" applyProtection="0"/>
    <xf numFmtId="0" fontId="20" fillId="14" borderId="75">
      <alignment horizontal="right" vertical="center"/>
    </xf>
    <xf numFmtId="0" fontId="20" fillId="14" borderId="75">
      <alignment horizontal="right" vertical="center"/>
    </xf>
    <xf numFmtId="4" fontId="65" fillId="9" borderId="75">
      <alignment horizontal="right" vertical="center"/>
    </xf>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5"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7" fillId="73" borderId="67" applyNumberFormat="0" applyAlignment="0" applyProtection="0"/>
    <xf numFmtId="0" fontId="24" fillId="0" borderId="75">
      <alignment horizontal="right" vertical="center"/>
    </xf>
    <xf numFmtId="4" fontId="24" fillId="0" borderId="75">
      <alignment horizontal="right" vertical="center"/>
    </xf>
    <xf numFmtId="0" fontId="24" fillId="0" borderId="75" applyNumberFormat="0" applyFill="0" applyAlignment="0" applyProtection="0"/>
    <xf numFmtId="0" fontId="91"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4" fillId="0" borderId="69" applyNumberFormat="0" applyFill="0" applyAlignment="0" applyProtection="0"/>
    <xf numFmtId="0" fontId="25" fillId="89" borderId="74" applyNumberFormat="0" applyFont="0" applyAlignment="0" applyProtection="0"/>
    <xf numFmtId="0" fontId="69" fillId="89" borderId="74" applyNumberFormat="0" applyFont="0" applyAlignment="0" applyProtection="0"/>
    <xf numFmtId="0" fontId="24" fillId="0" borderId="75" applyNumberFormat="0" applyFill="0" applyAlignment="0" applyProtection="0"/>
    <xf numFmtId="0" fontId="79" fillId="0" borderId="69" applyNumberFormat="0" applyFill="0" applyAlignment="0" applyProtection="0"/>
    <xf numFmtId="0" fontId="94" fillId="0" borderId="69" applyNumberFormat="0" applyFill="0" applyAlignment="0" applyProtection="0"/>
    <xf numFmtId="0" fontId="78" fillId="73" borderId="67" applyNumberFormat="0" applyAlignment="0" applyProtection="0"/>
    <xf numFmtId="0" fontId="75" fillId="86" borderId="67" applyNumberFormat="0" applyAlignment="0" applyProtection="0"/>
    <xf numFmtId="4" fontId="65" fillId="9" borderId="75">
      <alignment horizontal="right" vertical="center"/>
    </xf>
    <xf numFmtId="0" fontId="20" fillId="9" borderId="75">
      <alignment horizontal="right" vertical="center"/>
    </xf>
    <xf numFmtId="175" fontId="24" fillId="90" borderId="75" applyNumberFormat="0" applyFont="0" applyBorder="0" applyAlignment="0" applyProtection="0">
      <alignment horizontal="right" vertical="center"/>
    </xf>
    <xf numFmtId="0" fontId="79" fillId="0" borderId="69" applyNumberFormat="0" applyFill="0" applyAlignment="0" applyProtection="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49" fontId="24" fillId="0" borderId="75" applyNumberFormat="0" applyFont="0" applyFill="0" applyBorder="0" applyProtection="0">
      <alignment horizontal="left" vertical="center" indent="2"/>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8">
      <alignment horizontal="left" vertical="center" wrapText="1" indent="2"/>
    </xf>
    <xf numFmtId="0" fontId="91" fillId="86" borderId="66" applyNumberFormat="0" applyAlignment="0" applyProtection="0"/>
    <xf numFmtId="0" fontId="20" fillId="14" borderId="77">
      <alignment horizontal="right" vertical="center"/>
    </xf>
    <xf numFmtId="0" fontId="78" fillId="73" borderId="67" applyNumberFormat="0" applyAlignment="0" applyProtection="0"/>
    <xf numFmtId="0" fontId="20" fillId="14" borderId="77">
      <alignment horizontal="right" vertical="center"/>
    </xf>
    <xf numFmtId="4" fontId="20" fillId="14" borderId="75">
      <alignment horizontal="right" vertical="center"/>
    </xf>
    <xf numFmtId="0" fontId="20" fillId="14" borderId="75">
      <alignment horizontal="right" vertical="center"/>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24" fillId="16" borderId="75"/>
    <xf numFmtId="4" fontId="24" fillId="16" borderId="75"/>
    <xf numFmtId="4" fontId="20" fillId="14" borderId="75">
      <alignment horizontal="right" vertical="center"/>
    </xf>
    <xf numFmtId="0" fontId="65" fillId="9" borderId="75">
      <alignment horizontal="right" vertical="center"/>
    </xf>
    <xf numFmtId="0" fontId="78" fillId="73" borderId="67" applyNumberFormat="0" applyAlignment="0" applyProtection="0"/>
    <xf numFmtId="0" fontId="75" fillId="86" borderId="67" applyNumberFormat="0" applyAlignment="0" applyProtection="0"/>
    <xf numFmtId="4" fontId="24" fillId="0" borderId="75">
      <alignment horizontal="right" vertical="center"/>
    </xf>
    <xf numFmtId="0" fontId="24" fillId="14" borderId="78">
      <alignment horizontal="left" vertical="center" wrapText="1" indent="2"/>
    </xf>
    <xf numFmtId="0" fontId="24" fillId="0" borderId="78">
      <alignment horizontal="left" vertical="center" wrapText="1" indent="2"/>
    </xf>
    <xf numFmtId="0" fontId="91" fillId="86" borderId="66" applyNumberFormat="0" applyAlignment="0" applyProtection="0"/>
    <xf numFmtId="0" fontId="87" fillId="73" borderId="67" applyNumberFormat="0" applyAlignment="0" applyProtection="0"/>
    <xf numFmtId="0" fontId="74" fillId="86" borderId="67" applyNumberFormat="0" applyAlignment="0" applyProtection="0"/>
    <xf numFmtId="0" fontId="72" fillId="86" borderId="66" applyNumberFormat="0" applyAlignment="0" applyProtection="0"/>
    <xf numFmtId="0" fontId="20" fillId="14" borderId="77">
      <alignment horizontal="right" vertical="center"/>
    </xf>
    <xf numFmtId="0" fontId="65" fillId="9" borderId="75">
      <alignment horizontal="right" vertical="center"/>
    </xf>
    <xf numFmtId="4" fontId="20" fillId="9" borderId="75">
      <alignment horizontal="right" vertical="center"/>
    </xf>
    <xf numFmtId="4" fontId="20" fillId="14" borderId="75">
      <alignment horizontal="right" vertical="center"/>
    </xf>
    <xf numFmtId="49" fontId="24" fillId="0" borderId="76" applyNumberFormat="0" applyFont="0" applyFill="0" applyBorder="0" applyProtection="0">
      <alignment horizontal="left" vertical="center" indent="5"/>
    </xf>
    <xf numFmtId="4" fontId="24" fillId="0" borderId="75" applyFill="0" applyBorder="0" applyProtection="0">
      <alignment horizontal="right" vertical="center"/>
    </xf>
    <xf numFmtId="4" fontId="20" fillId="9" borderId="75">
      <alignment horizontal="right" vertical="center"/>
    </xf>
    <xf numFmtId="0" fontId="25" fillId="0" borderId="0"/>
    <xf numFmtId="0" fontId="87" fillId="73" borderId="67" applyNumberFormat="0" applyAlignment="0" applyProtection="0"/>
    <xf numFmtId="0" fontId="78" fillId="73" borderId="67" applyNumberFormat="0" applyAlignment="0" applyProtection="0"/>
    <xf numFmtId="0" fontId="74"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14" borderId="78">
      <alignment horizontal="left" vertical="center" wrapText="1" indent="2"/>
    </xf>
    <xf numFmtId="0" fontId="24" fillId="0" borderId="78">
      <alignment horizontal="left" vertical="center" wrapText="1" indent="2"/>
    </xf>
    <xf numFmtId="0" fontId="72" fillId="86" borderId="66" applyNumberFormat="0" applyAlignment="0" applyProtection="0"/>
    <xf numFmtId="0" fontId="74" fillId="86" borderId="67" applyNumberFormat="0" applyAlignment="0" applyProtection="0"/>
    <xf numFmtId="0" fontId="75" fillId="86" borderId="67" applyNumberFormat="0" applyAlignment="0" applyProtection="0"/>
    <xf numFmtId="0" fontId="78" fillId="73" borderId="67" applyNumberFormat="0" applyAlignment="0" applyProtection="0"/>
    <xf numFmtId="0" fontId="79" fillId="0" borderId="69" applyNumberFormat="0" applyFill="0" applyAlignment="0" applyProtection="0"/>
    <xf numFmtId="0" fontId="87" fillId="73" borderId="67" applyNumberFormat="0" applyAlignment="0" applyProtection="0"/>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75" fillId="86"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0" fillId="14" borderId="61">
      <alignment horizontal="right" vertical="center"/>
    </xf>
    <xf numFmtId="4" fontId="20" fillId="14" borderId="61">
      <alignment horizontal="right" vertical="center"/>
    </xf>
    <xf numFmtId="0" fontId="20" fillId="14" borderId="62">
      <alignment horizontal="right" vertical="center"/>
    </xf>
    <xf numFmtId="4" fontId="20" fillId="14" borderId="62">
      <alignment horizontal="right" vertical="center"/>
    </xf>
    <xf numFmtId="0" fontId="75" fillId="86" borderId="67" applyNumberFormat="0" applyAlignment="0" applyProtection="0"/>
    <xf numFmtId="0" fontId="24" fillId="14" borderId="51">
      <alignment horizontal="left" vertical="center" wrapText="1" indent="2"/>
    </xf>
    <xf numFmtId="0" fontId="24" fillId="0" borderId="51">
      <alignment horizontal="left" vertical="center" wrapText="1" indent="2"/>
    </xf>
    <xf numFmtId="0" fontId="24" fillId="9" borderId="61">
      <alignment horizontal="left" vertical="center"/>
    </xf>
    <xf numFmtId="0" fontId="87" fillId="73" borderId="67" applyNumberFormat="0" applyAlignment="0" applyProtection="0"/>
    <xf numFmtId="0" fontId="91" fillId="86" borderId="66" applyNumberFormat="0" applyAlignment="0" applyProtection="0"/>
    <xf numFmtId="0" fontId="94" fillId="0" borderId="69" applyNumberFormat="0" applyFill="0" applyAlignment="0" applyProtection="0"/>
    <xf numFmtId="49" fontId="24" fillId="0" borderId="61" applyNumberFormat="0" applyFont="0" applyFill="0" applyBorder="0" applyProtection="0">
      <alignment horizontal="left" vertical="center" indent="5"/>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49" fontId="24" fillId="0" borderId="75" applyNumberFormat="0" applyFont="0" applyFill="0" applyBorder="0" applyProtection="0">
      <alignment horizontal="left" vertical="center" indent="2"/>
    </xf>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78" fillId="73" borderId="67" applyNumberFormat="0" applyAlignment="0" applyProtection="0"/>
    <xf numFmtId="0" fontId="24" fillId="0" borderId="75">
      <alignment horizontal="right" vertical="center"/>
    </xf>
    <xf numFmtId="4" fontId="24" fillId="0" borderId="75">
      <alignment horizontal="right" vertical="center"/>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5" applyNumberFormat="0" applyFill="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4" fontId="20" fillId="14" borderId="75">
      <alignment horizontal="right" vertical="center"/>
    </xf>
    <xf numFmtId="0" fontId="24" fillId="16" borderId="75"/>
    <xf numFmtId="0" fontId="74" fillId="86" borderId="67" applyNumberFormat="0" applyAlignment="0" applyProtection="0"/>
    <xf numFmtId="0" fontId="20" fillId="9" borderId="75">
      <alignment horizontal="right" vertical="center"/>
    </xf>
    <xf numFmtId="0" fontId="24" fillId="0" borderId="75">
      <alignment horizontal="right" vertical="center"/>
    </xf>
    <xf numFmtId="0" fontId="94" fillId="0" borderId="69" applyNumberFormat="0" applyFill="0" applyAlignment="0" applyProtection="0"/>
    <xf numFmtId="0" fontId="24" fillId="9" borderId="76">
      <alignment horizontal="left" vertical="center"/>
    </xf>
    <xf numFmtId="0" fontId="87" fillId="73" borderId="67" applyNumberFormat="0" applyAlignment="0" applyProtection="0"/>
    <xf numFmtId="175" fontId="24" fillId="90" borderId="75" applyNumberFormat="0" applyFont="0" applyBorder="0" applyAlignment="0" applyProtection="0">
      <alignment horizontal="right" vertical="center"/>
    </xf>
    <xf numFmtId="0" fontId="69" fillId="89" borderId="74" applyNumberFormat="0" applyFont="0" applyAlignment="0" applyProtection="0"/>
    <xf numFmtId="0" fontId="24" fillId="0" borderId="78">
      <alignment horizontal="left" vertical="center" wrapText="1" indent="2"/>
    </xf>
    <xf numFmtId="4" fontId="24" fillId="16" borderId="75"/>
    <xf numFmtId="49" fontId="22" fillId="0" borderId="75" applyNumberFormat="0" applyFill="0" applyBorder="0" applyProtection="0">
      <alignment horizontal="left" vertical="center"/>
    </xf>
    <xf numFmtId="0" fontId="24" fillId="0" borderId="75">
      <alignment horizontal="right" vertical="center"/>
    </xf>
    <xf numFmtId="4" fontId="20" fillId="14" borderId="77">
      <alignment horizontal="right" vertical="center"/>
    </xf>
    <xf numFmtId="4" fontId="20" fillId="14" borderId="75">
      <alignment horizontal="right" vertical="center"/>
    </xf>
    <xf numFmtId="4" fontId="20" fillId="14" borderId="75">
      <alignment horizontal="right" vertical="center"/>
    </xf>
    <xf numFmtId="0" fontId="65" fillId="9" borderId="75">
      <alignment horizontal="right" vertical="center"/>
    </xf>
    <xf numFmtId="0" fontId="20" fillId="9" borderId="75">
      <alignment horizontal="right" vertical="center"/>
    </xf>
    <xf numFmtId="49" fontId="24" fillId="0" borderId="75" applyNumberFormat="0" applyFont="0" applyFill="0" applyBorder="0" applyProtection="0">
      <alignment horizontal="left" vertical="center" indent="2"/>
    </xf>
    <xf numFmtId="0" fontId="87" fillId="73" borderId="67" applyNumberFormat="0" applyAlignment="0" applyProtection="0"/>
    <xf numFmtId="0" fontId="72" fillId="86" borderId="66" applyNumberFormat="0" applyAlignment="0" applyProtection="0"/>
    <xf numFmtId="49" fontId="24" fillId="0" borderId="75" applyNumberFormat="0" applyFont="0" applyFill="0" applyBorder="0" applyProtection="0">
      <alignment horizontal="left" vertical="center" indent="2"/>
    </xf>
    <xf numFmtId="0" fontId="78" fillId="73" borderId="67" applyNumberFormat="0" applyAlignment="0" applyProtection="0"/>
    <xf numFmtId="4" fontId="24" fillId="0" borderId="75" applyFill="0" applyBorder="0" applyProtection="0">
      <alignment horizontal="right" vertical="center"/>
    </xf>
    <xf numFmtId="0" fontId="75" fillId="86" borderId="67" applyNumberFormat="0" applyAlignment="0" applyProtection="0"/>
    <xf numFmtId="0" fontId="94" fillId="0" borderId="69" applyNumberFormat="0" applyFill="0" applyAlignment="0" applyProtection="0"/>
    <xf numFmtId="0" fontId="91" fillId="86" borderId="66" applyNumberFormat="0" applyAlignment="0" applyProtection="0"/>
    <xf numFmtId="0" fontId="24" fillId="0" borderId="75" applyNumberFormat="0" applyFill="0" applyAlignment="0" applyProtection="0"/>
    <xf numFmtId="4" fontId="24" fillId="0" borderId="75">
      <alignment horizontal="right" vertical="center"/>
    </xf>
    <xf numFmtId="0" fontId="24" fillId="0" borderId="75">
      <alignment horizontal="right" vertical="center"/>
    </xf>
    <xf numFmtId="0" fontId="87" fillId="73" borderId="67" applyNumberFormat="0" applyAlignment="0" applyProtection="0"/>
    <xf numFmtId="0" fontId="72" fillId="86" borderId="66" applyNumberFormat="0" applyAlignment="0" applyProtection="0"/>
    <xf numFmtId="0" fontId="74" fillId="86" borderId="67" applyNumberFormat="0" applyAlignment="0" applyProtection="0"/>
    <xf numFmtId="0" fontId="24" fillId="14" borderId="78">
      <alignment horizontal="left" vertical="center" wrapText="1" indent="2"/>
    </xf>
    <xf numFmtId="0" fontId="75" fillId="86" borderId="67" applyNumberFormat="0" applyAlignment="0" applyProtection="0"/>
    <xf numFmtId="0" fontId="75" fillId="86" borderId="67" applyNumberFormat="0" applyAlignment="0" applyProtection="0"/>
    <xf numFmtId="4" fontId="20" fillId="14" borderId="76">
      <alignment horizontal="right" vertical="center"/>
    </xf>
    <xf numFmtId="0" fontId="20" fillId="14" borderId="76">
      <alignment horizontal="right" vertical="center"/>
    </xf>
    <xf numFmtId="0" fontId="20" fillId="14" borderId="75">
      <alignment horizontal="right" vertical="center"/>
    </xf>
    <xf numFmtId="4" fontId="65" fillId="9" borderId="75">
      <alignment horizontal="right" vertical="center"/>
    </xf>
    <xf numFmtId="0" fontId="78" fillId="73" borderId="67" applyNumberFormat="0" applyAlignment="0" applyProtection="0"/>
    <xf numFmtId="0" fontId="79" fillId="0" borderId="69" applyNumberFormat="0" applyFill="0" applyAlignment="0" applyProtection="0"/>
    <xf numFmtId="0" fontId="94" fillId="0" borderId="69" applyNumberFormat="0" applyFill="0" applyAlignment="0" applyProtection="0"/>
    <xf numFmtId="0" fontId="69" fillId="89" borderId="74" applyNumberFormat="0" applyFont="0" applyAlignment="0" applyProtection="0"/>
    <xf numFmtId="0" fontId="87" fillId="73" borderId="67" applyNumberFormat="0" applyAlignment="0" applyProtection="0"/>
    <xf numFmtId="49" fontId="22" fillId="0" borderId="75" applyNumberFormat="0" applyFill="0" applyBorder="0" applyProtection="0">
      <alignment horizontal="left" vertical="center"/>
    </xf>
    <xf numFmtId="0" fontId="24" fillId="14" borderId="78">
      <alignment horizontal="left" vertical="center" wrapText="1" indent="2"/>
    </xf>
    <xf numFmtId="0" fontId="75" fillId="86" borderId="67" applyNumberFormat="0" applyAlignment="0" applyProtection="0"/>
    <xf numFmtId="0" fontId="24" fillId="0" borderId="78">
      <alignment horizontal="left" vertical="center" wrapText="1" indent="2"/>
    </xf>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4" fontId="24" fillId="16" borderId="75"/>
    <xf numFmtId="0" fontId="20" fillId="14" borderId="75">
      <alignment horizontal="right" vertical="center"/>
    </xf>
    <xf numFmtId="0" fontId="94" fillId="0" borderId="69" applyNumberFormat="0" applyFill="0" applyAlignment="0" applyProtection="0"/>
    <xf numFmtId="4" fontId="20" fillId="14" borderId="77">
      <alignment horizontal="right" vertical="center"/>
    </xf>
    <xf numFmtId="0" fontId="74" fillId="86" borderId="67" applyNumberFormat="0" applyAlignment="0" applyProtection="0"/>
    <xf numFmtId="0" fontId="20" fillId="14" borderId="76">
      <alignment horizontal="right" vertical="center"/>
    </xf>
    <xf numFmtId="0" fontId="75" fillId="86" borderId="67" applyNumberFormat="0" applyAlignment="0" applyProtection="0"/>
    <xf numFmtId="0" fontId="79" fillId="0" borderId="69" applyNumberFormat="0" applyFill="0" applyAlignment="0" applyProtection="0"/>
    <xf numFmtId="0" fontId="69" fillId="89" borderId="74" applyNumberFormat="0" applyFont="0" applyAlignment="0" applyProtection="0"/>
    <xf numFmtId="4" fontId="20" fillId="14" borderId="76">
      <alignment horizontal="right" vertical="center"/>
    </xf>
    <xf numFmtId="0" fontId="24" fillId="14" borderId="78">
      <alignment horizontal="left" vertical="center" wrapText="1" indent="2"/>
    </xf>
    <xf numFmtId="0" fontId="24" fillId="16" borderId="75"/>
    <xf numFmtId="175" fontId="24" fillId="90" borderId="75" applyNumberFormat="0" applyFont="0" applyBorder="0" applyAlignment="0" applyProtection="0">
      <alignment horizontal="right" vertical="center"/>
    </xf>
    <xf numFmtId="0" fontId="24" fillId="0" borderId="75" applyNumberFormat="0" applyFill="0" applyAlignment="0" applyProtection="0"/>
    <xf numFmtId="4" fontId="24" fillId="0" borderId="75" applyFill="0" applyBorder="0" applyProtection="0">
      <alignment horizontal="right" vertical="center"/>
    </xf>
    <xf numFmtId="4" fontId="20" fillId="9" borderId="75">
      <alignment horizontal="right" vertical="center"/>
    </xf>
    <xf numFmtId="0" fontId="79" fillId="0" borderId="69" applyNumberFormat="0" applyFill="0" applyAlignment="0" applyProtection="0"/>
    <xf numFmtId="49" fontId="22" fillId="0" borderId="75" applyNumberFormat="0" applyFill="0" applyBorder="0" applyProtection="0">
      <alignment horizontal="left" vertical="center"/>
    </xf>
    <xf numFmtId="49" fontId="24" fillId="0" borderId="76" applyNumberFormat="0" applyFont="0" applyFill="0" applyBorder="0" applyProtection="0">
      <alignment horizontal="left" vertical="center" indent="5"/>
    </xf>
    <xf numFmtId="0" fontId="24" fillId="9" borderId="76">
      <alignment horizontal="left" vertical="center"/>
    </xf>
    <xf numFmtId="0" fontId="75" fillId="86" borderId="67" applyNumberFormat="0" applyAlignment="0" applyProtection="0"/>
    <xf numFmtId="4" fontId="20" fillId="14" borderId="77">
      <alignment horizontal="right" vertical="center"/>
    </xf>
    <xf numFmtId="0" fontId="87" fillId="73"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0" fillId="14" borderId="75">
      <alignment horizontal="right" vertical="center"/>
    </xf>
    <xf numFmtId="0" fontId="25" fillId="89" borderId="74" applyNumberFormat="0" applyFont="0" applyAlignment="0" applyProtection="0"/>
    <xf numFmtId="4" fontId="24" fillId="0" borderId="75">
      <alignment horizontal="right" vertical="center"/>
    </xf>
    <xf numFmtId="0" fontId="94" fillId="0" borderId="69" applyNumberFormat="0" applyFill="0" applyAlignment="0" applyProtection="0"/>
    <xf numFmtId="0" fontId="20" fillId="14" borderId="75">
      <alignment horizontal="right" vertical="center"/>
    </xf>
    <xf numFmtId="0" fontId="20" fillId="14" borderId="75">
      <alignment horizontal="right" vertical="center"/>
    </xf>
    <xf numFmtId="4" fontId="65" fillId="9" borderId="75">
      <alignment horizontal="right" vertical="center"/>
    </xf>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5"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7" fillId="73" borderId="67" applyNumberFormat="0" applyAlignment="0" applyProtection="0"/>
    <xf numFmtId="0" fontId="24" fillId="0" borderId="75">
      <alignment horizontal="right" vertical="center"/>
    </xf>
    <xf numFmtId="4" fontId="24" fillId="0" borderId="75">
      <alignment horizontal="right" vertical="center"/>
    </xf>
    <xf numFmtId="0" fontId="24" fillId="0" borderId="75" applyNumberFormat="0" applyFill="0" applyAlignment="0" applyProtection="0"/>
    <xf numFmtId="0" fontId="91"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4" fillId="0" borderId="69" applyNumberFormat="0" applyFill="0" applyAlignment="0" applyProtection="0"/>
    <xf numFmtId="0" fontId="25" fillId="89" borderId="74" applyNumberFormat="0" applyFont="0" applyAlignment="0" applyProtection="0"/>
    <xf numFmtId="0" fontId="69" fillId="89" borderId="74" applyNumberFormat="0" applyFont="0" applyAlignment="0" applyProtection="0"/>
    <xf numFmtId="0" fontId="24" fillId="0" borderId="75" applyNumberFormat="0" applyFill="0" applyAlignment="0" applyProtection="0"/>
    <xf numFmtId="0" fontId="79" fillId="0" borderId="69" applyNumberFormat="0" applyFill="0" applyAlignment="0" applyProtection="0"/>
    <xf numFmtId="0" fontId="94" fillId="0" borderId="69" applyNumberFormat="0" applyFill="0" applyAlignment="0" applyProtection="0"/>
    <xf numFmtId="0" fontId="78" fillId="73" borderId="67" applyNumberFormat="0" applyAlignment="0" applyProtection="0"/>
    <xf numFmtId="0" fontId="75" fillId="86" borderId="67" applyNumberFormat="0" applyAlignment="0" applyProtection="0"/>
    <xf numFmtId="4" fontId="65" fillId="9" borderId="75">
      <alignment horizontal="right" vertical="center"/>
    </xf>
    <xf numFmtId="0" fontId="20" fillId="9" borderId="75">
      <alignment horizontal="right" vertical="center"/>
    </xf>
    <xf numFmtId="175" fontId="24" fillId="90" borderId="75" applyNumberFormat="0" applyFont="0" applyBorder="0" applyAlignment="0" applyProtection="0">
      <alignment horizontal="right" vertical="center"/>
    </xf>
    <xf numFmtId="0" fontId="79" fillId="0" borderId="69" applyNumberFormat="0" applyFill="0" applyAlignment="0" applyProtection="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49" fontId="24" fillId="0" borderId="75" applyNumberFormat="0" applyFont="0" applyFill="0" applyBorder="0" applyProtection="0">
      <alignment horizontal="left" vertical="center" indent="2"/>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8">
      <alignment horizontal="left" vertical="center" wrapText="1" indent="2"/>
    </xf>
    <xf numFmtId="0" fontId="91" fillId="86" borderId="66" applyNumberFormat="0" applyAlignment="0" applyProtection="0"/>
    <xf numFmtId="0" fontId="20" fillId="14" borderId="77">
      <alignment horizontal="right" vertical="center"/>
    </xf>
    <xf numFmtId="0" fontId="78" fillId="73" borderId="67" applyNumberFormat="0" applyAlignment="0" applyProtection="0"/>
    <xf numFmtId="0" fontId="20" fillId="14" borderId="77">
      <alignment horizontal="right" vertical="center"/>
    </xf>
    <xf numFmtId="4" fontId="20" fillId="14" borderId="75">
      <alignment horizontal="right" vertical="center"/>
    </xf>
    <xf numFmtId="0" fontId="20" fillId="14" borderId="75">
      <alignment horizontal="right" vertical="center"/>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24" fillId="16" borderId="75"/>
    <xf numFmtId="4" fontId="24" fillId="16" borderId="75"/>
    <xf numFmtId="4" fontId="20" fillId="14" borderId="75">
      <alignment horizontal="right" vertical="center"/>
    </xf>
    <xf numFmtId="0" fontId="65" fillId="9" borderId="75">
      <alignment horizontal="right" vertical="center"/>
    </xf>
    <xf numFmtId="0" fontId="78" fillId="73" borderId="67" applyNumberFormat="0" applyAlignment="0" applyProtection="0"/>
    <xf numFmtId="0" fontId="75" fillId="86" borderId="67" applyNumberFormat="0" applyAlignment="0" applyProtection="0"/>
    <xf numFmtId="4" fontId="24" fillId="0" borderId="75">
      <alignment horizontal="right" vertical="center"/>
    </xf>
    <xf numFmtId="0" fontId="24" fillId="14" borderId="78">
      <alignment horizontal="left" vertical="center" wrapText="1" indent="2"/>
    </xf>
    <xf numFmtId="0" fontId="24" fillId="0" borderId="78">
      <alignment horizontal="left" vertical="center" wrapText="1" indent="2"/>
    </xf>
    <xf numFmtId="0" fontId="91" fillId="86" borderId="66" applyNumberFormat="0" applyAlignment="0" applyProtection="0"/>
    <xf numFmtId="0" fontId="87" fillId="73" borderId="67" applyNumberFormat="0" applyAlignment="0" applyProtection="0"/>
    <xf numFmtId="0" fontId="74" fillId="86" borderId="67" applyNumberFormat="0" applyAlignment="0" applyProtection="0"/>
    <xf numFmtId="0" fontId="72" fillId="86" borderId="66" applyNumberFormat="0" applyAlignment="0" applyProtection="0"/>
    <xf numFmtId="0" fontId="20" fillId="14" borderId="77">
      <alignment horizontal="right" vertical="center"/>
    </xf>
    <xf numFmtId="0" fontId="65" fillId="9" borderId="75">
      <alignment horizontal="right" vertical="center"/>
    </xf>
    <xf numFmtId="4" fontId="20" fillId="9" borderId="75">
      <alignment horizontal="right" vertical="center"/>
    </xf>
    <xf numFmtId="4" fontId="20" fillId="14" borderId="75">
      <alignment horizontal="right" vertical="center"/>
    </xf>
    <xf numFmtId="49" fontId="24" fillId="0" borderId="76" applyNumberFormat="0" applyFont="0" applyFill="0" applyBorder="0" applyProtection="0">
      <alignment horizontal="left" vertical="center" indent="5"/>
    </xf>
    <xf numFmtId="4" fontId="24" fillId="0" borderId="75" applyFill="0" applyBorder="0" applyProtection="0">
      <alignment horizontal="right" vertical="center"/>
    </xf>
    <xf numFmtId="4" fontId="20" fillId="9" borderId="75">
      <alignment horizontal="right" vertical="center"/>
    </xf>
    <xf numFmtId="0" fontId="87" fillId="73" borderId="67" applyNumberFormat="0" applyAlignment="0" applyProtection="0"/>
    <xf numFmtId="0" fontId="78" fillId="73" borderId="67" applyNumberFormat="0" applyAlignment="0" applyProtection="0"/>
    <xf numFmtId="0" fontId="74"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14" borderId="78">
      <alignment horizontal="left" vertical="center" wrapText="1" indent="2"/>
    </xf>
    <xf numFmtId="0" fontId="1" fillId="0" borderId="0"/>
    <xf numFmtId="0" fontId="24" fillId="0" borderId="93">
      <alignment horizontal="left" vertical="center" wrapText="1" indent="2"/>
    </xf>
    <xf numFmtId="0" fontId="69" fillId="89" borderId="89" applyNumberFormat="0" applyFont="0" applyAlignment="0" applyProtection="0"/>
    <xf numFmtId="0" fontId="91" fillId="86" borderId="94" applyNumberFormat="0" applyAlignment="0" applyProtection="0"/>
    <xf numFmtId="0" fontId="87" fillId="73" borderId="87" applyNumberFormat="0" applyAlignment="0" applyProtection="0"/>
    <xf numFmtId="0" fontId="79" fillId="0" borderId="88" applyNumberFormat="0" applyFill="0" applyAlignment="0" applyProtection="0"/>
    <xf numFmtId="4" fontId="24" fillId="0" borderId="98" applyFill="0" applyBorder="0" applyProtection="0">
      <alignment horizontal="right" vertical="center"/>
    </xf>
    <xf numFmtId="49" fontId="24" fillId="0" borderId="90" applyNumberFormat="0" applyFont="0" applyFill="0" applyBorder="0" applyProtection="0">
      <alignment horizontal="left" vertical="center" indent="2"/>
    </xf>
    <xf numFmtId="175" fontId="24" fillId="90" borderId="90" applyNumberFormat="0" applyFont="0" applyBorder="0" applyAlignment="0" applyProtection="0">
      <alignment horizontal="right" vertical="center"/>
    </xf>
    <xf numFmtId="4" fontId="20" fillId="14" borderId="92">
      <alignment horizontal="right" vertical="center"/>
    </xf>
    <xf numFmtId="0" fontId="24" fillId="16" borderId="90"/>
    <xf numFmtId="0" fontId="62" fillId="0" borderId="0" applyNumberFormat="0" applyFill="0" applyBorder="0" applyAlignment="0" applyProtection="0"/>
    <xf numFmtId="0" fontId="78" fillId="73" borderId="87" applyNumberFormat="0" applyAlignment="0" applyProtection="0"/>
    <xf numFmtId="0" fontId="75" fillId="86" borderId="87" applyNumberFormat="0" applyAlignment="0" applyProtection="0"/>
    <xf numFmtId="0" fontId="20" fillId="14" borderId="90">
      <alignment horizontal="right" vertical="center"/>
    </xf>
    <xf numFmtId="0" fontId="20" fillId="14" borderId="90">
      <alignment horizontal="right" vertical="center"/>
    </xf>
    <xf numFmtId="4" fontId="24" fillId="0" borderId="98">
      <alignment horizontal="right" vertical="center"/>
    </xf>
    <xf numFmtId="0" fontId="69" fillId="89" borderId="89" applyNumberFormat="0" applyFont="0" applyAlignment="0" applyProtection="0"/>
    <xf numFmtId="0" fontId="59" fillId="46" borderId="57" applyNumberFormat="0" applyAlignment="0" applyProtection="0"/>
    <xf numFmtId="0" fontId="60" fillId="46" borderId="56" applyNumberFormat="0" applyAlignment="0" applyProtection="0"/>
    <xf numFmtId="49" fontId="24" fillId="0" borderId="91" applyNumberFormat="0" applyFont="0" applyFill="0" applyBorder="0" applyProtection="0">
      <alignment horizontal="left" vertical="center" indent="5"/>
    </xf>
    <xf numFmtId="0" fontId="61" fillId="0" borderId="0" applyNumberFormat="0" applyFill="0" applyBorder="0" applyAlignment="0" applyProtection="0"/>
    <xf numFmtId="0" fontId="20" fillId="14" borderId="90">
      <alignment horizontal="right" vertical="center"/>
    </xf>
    <xf numFmtId="0" fontId="62" fillId="0" borderId="0" applyNumberFormat="0" applyFill="0" applyBorder="0" applyAlignment="0" applyProtection="0"/>
    <xf numFmtId="0" fontId="3" fillId="0" borderId="58" applyNumberFormat="0" applyFill="0" applyAlignment="0" applyProtection="0"/>
    <xf numFmtId="0" fontId="1" fillId="47" borderId="0" applyNumberFormat="0" applyBorder="0" applyAlignment="0" applyProtection="0"/>
    <xf numFmtId="0" fontId="1" fillId="48" borderId="0" applyNumberFormat="0" applyBorder="0" applyAlignment="0" applyProtection="0"/>
    <xf numFmtId="0" fontId="63"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3" fillId="52" borderId="0" applyNumberFormat="0" applyBorder="0" applyAlignment="0" applyProtection="0"/>
    <xf numFmtId="0" fontId="1" fillId="53" borderId="0" applyNumberFormat="0" applyBorder="0" applyAlignment="0" applyProtection="0"/>
    <xf numFmtId="0" fontId="1" fillId="54" borderId="0" applyNumberFormat="0" applyBorder="0" applyAlignment="0" applyProtection="0"/>
    <xf numFmtId="0" fontId="63" fillId="55" borderId="0" applyNumberFormat="0" applyBorder="0" applyAlignment="0" applyProtection="0"/>
    <xf numFmtId="0" fontId="72" fillId="86" borderId="94" applyNumberFormat="0" applyAlignment="0" applyProtection="0"/>
    <xf numFmtId="0" fontId="1" fillId="56" borderId="0" applyNumberFormat="0" applyBorder="0" applyAlignment="0" applyProtection="0"/>
    <xf numFmtId="0" fontId="1" fillId="57" borderId="0" applyNumberFormat="0" applyBorder="0" applyAlignment="0" applyProtection="0"/>
    <xf numFmtId="0" fontId="63" fillId="58" borderId="0" applyNumberFormat="0" applyBorder="0" applyAlignment="0" applyProtection="0"/>
    <xf numFmtId="4" fontId="24" fillId="16" borderId="90"/>
    <xf numFmtId="0" fontId="1" fillId="59" borderId="0" applyNumberFormat="0" applyBorder="0" applyAlignment="0" applyProtection="0"/>
    <xf numFmtId="0" fontId="1" fillId="60" borderId="0" applyNumberFormat="0" applyBorder="0" applyAlignment="0" applyProtection="0"/>
    <xf numFmtId="0" fontId="63"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3" fillId="64" borderId="0" applyNumberFormat="0" applyBorder="0" applyAlignment="0" applyProtection="0"/>
    <xf numFmtId="0" fontId="20" fillId="14" borderId="98">
      <alignment horizontal="right" vertical="center"/>
    </xf>
    <xf numFmtId="49" fontId="24" fillId="0" borderId="91" applyNumberFormat="0" applyFont="0" applyFill="0" applyBorder="0" applyProtection="0">
      <alignment horizontal="left" vertical="center" indent="5"/>
    </xf>
    <xf numFmtId="0" fontId="24" fillId="0" borderId="90" applyNumberFormat="0" applyFill="0" applyAlignment="0" applyProtection="0"/>
    <xf numFmtId="0" fontId="72" fillId="86" borderId="94" applyNumberFormat="0" applyAlignment="0" applyProtection="0"/>
    <xf numFmtId="0" fontId="59" fillId="46" borderId="57" applyNumberFormat="0" applyAlignment="0" applyProtection="0"/>
    <xf numFmtId="0" fontId="87" fillId="73" borderId="87" applyNumberFormat="0" applyAlignment="0" applyProtection="0"/>
    <xf numFmtId="0" fontId="3" fillId="0" borderId="58" applyNumberFormat="0" applyFill="0" applyAlignment="0" applyProtection="0"/>
    <xf numFmtId="0" fontId="59" fillId="46" borderId="57" applyNumberFormat="0" applyAlignment="0" applyProtection="0"/>
    <xf numFmtId="0" fontId="75" fillId="86" borderId="87" applyNumberFormat="0" applyAlignment="0" applyProtection="0"/>
    <xf numFmtId="0" fontId="74" fillId="86" borderId="95" applyNumberFormat="0" applyAlignment="0" applyProtection="0"/>
    <xf numFmtId="49" fontId="24" fillId="0" borderId="99" applyNumberFormat="0" applyFont="0" applyFill="0" applyBorder="0" applyProtection="0">
      <alignment horizontal="left" vertical="center" indent="5"/>
    </xf>
    <xf numFmtId="0" fontId="75" fillId="86" borderId="95" applyNumberFormat="0" applyAlignment="0" applyProtection="0"/>
    <xf numFmtId="4" fontId="20" fillId="14" borderId="92">
      <alignment horizontal="right" vertical="center"/>
    </xf>
    <xf numFmtId="49" fontId="24" fillId="0" borderId="91" applyNumberFormat="0" applyFont="0" applyFill="0" applyBorder="0" applyProtection="0">
      <alignment horizontal="left" vertical="center" indent="5"/>
    </xf>
    <xf numFmtId="0" fontId="1" fillId="60" borderId="0" applyNumberFormat="0" applyBorder="0" applyAlignment="0" applyProtection="0"/>
    <xf numFmtId="49" fontId="24" fillId="0" borderId="91" applyNumberFormat="0" applyFont="0" applyFill="0" applyBorder="0" applyProtection="0">
      <alignment horizontal="left" vertical="center" indent="5"/>
    </xf>
    <xf numFmtId="0" fontId="24" fillId="14" borderId="101">
      <alignment horizontal="left" vertical="center" wrapText="1" indent="2"/>
    </xf>
    <xf numFmtId="0" fontId="69" fillId="89" borderId="97" applyNumberFormat="0" applyFont="0" applyAlignment="0" applyProtection="0"/>
    <xf numFmtId="4" fontId="24" fillId="16" borderId="90"/>
    <xf numFmtId="4" fontId="20" fillId="14" borderId="90">
      <alignment horizontal="right" vertical="center"/>
    </xf>
    <xf numFmtId="4" fontId="20" fillId="14" borderId="90">
      <alignment horizontal="right" vertical="center"/>
    </xf>
    <xf numFmtId="4" fontId="24" fillId="0" borderId="90" applyFill="0" applyBorder="0" applyProtection="0">
      <alignment horizontal="right" vertical="center"/>
    </xf>
    <xf numFmtId="0" fontId="20" fillId="9" borderId="90">
      <alignment horizontal="right" vertical="center"/>
    </xf>
    <xf numFmtId="0" fontId="20" fillId="14" borderId="90">
      <alignment horizontal="right" vertical="center"/>
    </xf>
    <xf numFmtId="0" fontId="63" fillId="58" borderId="0" applyNumberFormat="0" applyBorder="0" applyAlignment="0" applyProtection="0"/>
    <xf numFmtId="0" fontId="24" fillId="9" borderId="91">
      <alignment horizontal="left" vertical="center"/>
    </xf>
    <xf numFmtId="0" fontId="24" fillId="0" borderId="90" applyNumberFormat="0" applyFill="0" applyAlignment="0" applyProtection="0"/>
    <xf numFmtId="0" fontId="78" fillId="73" borderId="87" applyNumberFormat="0" applyAlignment="0" applyProtection="0"/>
    <xf numFmtId="0" fontId="63" fillId="64" borderId="0" applyNumberFormat="0" applyBorder="0" applyAlignment="0" applyProtection="0"/>
    <xf numFmtId="0" fontId="75" fillId="86" borderId="87" applyNumberFormat="0" applyAlignment="0" applyProtection="0"/>
    <xf numFmtId="4" fontId="20" fillId="14" borderId="98">
      <alignment horizontal="right" vertical="center"/>
    </xf>
    <xf numFmtId="0" fontId="94" fillId="0" borderId="88" applyNumberFormat="0" applyFill="0" applyAlignment="0" applyProtection="0"/>
    <xf numFmtId="0" fontId="79" fillId="0" borderId="88" applyNumberFormat="0" applyFill="0" applyAlignment="0" applyProtection="0"/>
    <xf numFmtId="0" fontId="75" fillId="86" borderId="87" applyNumberFormat="0" applyAlignment="0" applyProtection="0"/>
    <xf numFmtId="0" fontId="87" fillId="73" borderId="87" applyNumberFormat="0" applyAlignment="0" applyProtection="0"/>
    <xf numFmtId="0" fontId="75" fillId="86" borderId="80" applyNumberFormat="0" applyAlignment="0" applyProtection="0"/>
    <xf numFmtId="4" fontId="20" fillId="14" borderId="90">
      <alignment horizontal="right" vertical="center"/>
    </xf>
    <xf numFmtId="0" fontId="69" fillId="89" borderId="89" applyNumberFormat="0" applyFont="0" applyAlignment="0" applyProtection="0"/>
    <xf numFmtId="0" fontId="24" fillId="0" borderId="90">
      <alignment horizontal="right" vertical="center"/>
    </xf>
    <xf numFmtId="0" fontId="24" fillId="9" borderId="91">
      <alignment horizontal="left" vertical="center"/>
    </xf>
    <xf numFmtId="0" fontId="24" fillId="14" borderId="93">
      <alignment horizontal="left" vertical="center" wrapText="1" indent="2"/>
    </xf>
    <xf numFmtId="0" fontId="1" fillId="47" borderId="0" applyNumberFormat="0" applyBorder="0" applyAlignment="0" applyProtection="0"/>
    <xf numFmtId="0" fontId="24" fillId="16" borderId="90"/>
    <xf numFmtId="4" fontId="65" fillId="9" borderId="90">
      <alignment horizontal="right" vertical="center"/>
    </xf>
    <xf numFmtId="4" fontId="20" fillId="14" borderId="91">
      <alignment horizontal="right" vertical="center"/>
    </xf>
    <xf numFmtId="4" fontId="20" fillId="14" borderId="92">
      <alignment horizontal="right" vertical="center"/>
    </xf>
    <xf numFmtId="0" fontId="87" fillId="73" borderId="80" applyNumberFormat="0" applyAlignment="0" applyProtection="0"/>
    <xf numFmtId="4" fontId="20" fillId="14" borderId="90">
      <alignment horizontal="right" vertical="center"/>
    </xf>
    <xf numFmtId="0" fontId="1" fillId="57" borderId="0" applyNumberFormat="0" applyBorder="0" applyAlignment="0" applyProtection="0"/>
    <xf numFmtId="0" fontId="24" fillId="0" borderId="93">
      <alignment horizontal="left" vertical="center" wrapText="1" indent="2"/>
    </xf>
    <xf numFmtId="49" fontId="24" fillId="0" borderId="90" applyNumberFormat="0" applyFont="0" applyFill="0" applyBorder="0" applyProtection="0">
      <alignment horizontal="left" vertical="center" indent="2"/>
    </xf>
    <xf numFmtId="0" fontId="20" fillId="9" borderId="90">
      <alignment horizontal="right" vertical="center"/>
    </xf>
    <xf numFmtId="175" fontId="24" fillId="90" borderId="90" applyNumberFormat="0" applyFont="0" applyBorder="0" applyAlignment="0" applyProtection="0">
      <alignment horizontal="right" vertical="center"/>
    </xf>
    <xf numFmtId="0" fontId="75" fillId="86" borderId="87" applyNumberFormat="0" applyAlignment="0" applyProtection="0"/>
    <xf numFmtId="0" fontId="74" fillId="86" borderId="87" applyNumberFormat="0" applyAlignment="0" applyProtection="0"/>
    <xf numFmtId="4" fontId="24" fillId="16" borderId="90"/>
    <xf numFmtId="0" fontId="3" fillId="0" borderId="58" applyNumberFormat="0" applyFill="0" applyAlignment="0" applyProtection="0"/>
    <xf numFmtId="0" fontId="62" fillId="0" borderId="0" applyNumberFormat="0" applyFill="0" applyBorder="0" applyAlignment="0" applyProtection="0"/>
    <xf numFmtId="0" fontId="60" fillId="46" borderId="56" applyNumberFormat="0" applyAlignment="0" applyProtection="0"/>
    <xf numFmtId="0" fontId="59" fillId="46" borderId="57" applyNumberFormat="0" applyAlignment="0" applyProtection="0"/>
    <xf numFmtId="0" fontId="24" fillId="0" borderId="93">
      <alignment horizontal="left" vertical="center" wrapText="1" indent="2"/>
    </xf>
    <xf numFmtId="0" fontId="79" fillId="0" borderId="88" applyNumberFormat="0" applyFill="0" applyAlignment="0" applyProtection="0"/>
    <xf numFmtId="0" fontId="79" fillId="0" borderId="88" applyNumberFormat="0" applyFill="0" applyAlignment="0" applyProtection="0"/>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49" fontId="24" fillId="0" borderId="91" applyNumberFormat="0" applyFont="0" applyFill="0" applyBorder="0" applyProtection="0">
      <alignment horizontal="left" vertical="center" indent="5"/>
    </xf>
    <xf numFmtId="0" fontId="25" fillId="89" borderId="97" applyNumberFormat="0" applyFont="0" applyAlignment="0" applyProtection="0"/>
    <xf numFmtId="4" fontId="20" fillId="9" borderId="90">
      <alignment horizontal="right" vertical="center"/>
    </xf>
    <xf numFmtId="0" fontId="94" fillId="0" borderId="88" applyNumberFormat="0" applyFill="0" applyAlignment="0" applyProtection="0"/>
    <xf numFmtId="0" fontId="24" fillId="0" borderId="93">
      <alignment horizontal="left" vertical="center" wrapText="1" indent="2"/>
    </xf>
    <xf numFmtId="0" fontId="94" fillId="0" borderId="81" applyNumberFormat="0" applyFill="0" applyAlignment="0" applyProtection="0"/>
    <xf numFmtId="0" fontId="24" fillId="14" borderId="93">
      <alignment horizontal="left" vertical="center" wrapText="1" indent="2"/>
    </xf>
    <xf numFmtId="0" fontId="87" fillId="73" borderId="87" applyNumberFormat="0" applyAlignment="0" applyProtection="0"/>
    <xf numFmtId="4" fontId="24" fillId="0" borderId="90">
      <alignment horizontal="right" vertical="center"/>
    </xf>
    <xf numFmtId="0" fontId="25" fillId="89" borderId="89" applyNumberFormat="0" applyFont="0" applyAlignment="0" applyProtection="0"/>
    <xf numFmtId="0" fontId="74" fillId="86" borderId="87" applyNumberFormat="0" applyAlignment="0" applyProtection="0"/>
    <xf numFmtId="0" fontId="24" fillId="16" borderId="90"/>
    <xf numFmtId="0" fontId="1" fillId="47" borderId="0" applyNumberFormat="0" applyBorder="0" applyAlignment="0" applyProtection="0"/>
    <xf numFmtId="0" fontId="24" fillId="14" borderId="93">
      <alignment horizontal="left" vertical="center" wrapText="1" indent="2"/>
    </xf>
    <xf numFmtId="0" fontId="72" fillId="86" borderId="94" applyNumberFormat="0" applyAlignment="0" applyProtection="0"/>
    <xf numFmtId="49" fontId="24" fillId="0" borderId="90" applyNumberFormat="0" applyFont="0" applyFill="0" applyBorder="0" applyProtection="0">
      <alignment horizontal="left" vertical="center" indent="2"/>
    </xf>
    <xf numFmtId="0" fontId="20" fillId="14" borderId="90">
      <alignment horizontal="right" vertical="center"/>
    </xf>
    <xf numFmtId="0" fontId="24" fillId="14" borderId="93">
      <alignment horizontal="left" vertical="center" wrapText="1" indent="2"/>
    </xf>
    <xf numFmtId="4" fontId="20" fillId="14" borderId="92">
      <alignment horizontal="right" vertical="center"/>
    </xf>
    <xf numFmtId="0" fontId="1" fillId="47" borderId="0" applyNumberFormat="0" applyBorder="0" applyAlignment="0" applyProtection="0"/>
    <xf numFmtId="0" fontId="87" fillId="73" borderId="87" applyNumberFormat="0" applyAlignment="0" applyProtection="0"/>
    <xf numFmtId="4" fontId="20" fillId="9" borderId="90">
      <alignment horizontal="right" vertical="center"/>
    </xf>
    <xf numFmtId="0" fontId="78" fillId="73" borderId="87" applyNumberFormat="0" applyAlignment="0" applyProtection="0"/>
    <xf numFmtId="4" fontId="65" fillId="9" borderId="98">
      <alignment horizontal="right" vertical="center"/>
    </xf>
    <xf numFmtId="0" fontId="24" fillId="16" borderId="90"/>
    <xf numFmtId="0" fontId="65" fillId="9" borderId="90">
      <alignment horizontal="right" vertical="center"/>
    </xf>
    <xf numFmtId="0" fontId="20" fillId="14" borderId="90">
      <alignment horizontal="right" vertical="center"/>
    </xf>
    <xf numFmtId="0" fontId="24" fillId="14" borderId="93">
      <alignment horizontal="left" vertical="center" wrapText="1" indent="2"/>
    </xf>
    <xf numFmtId="4" fontId="20" fillId="14" borderId="91">
      <alignment horizontal="right" vertical="center"/>
    </xf>
    <xf numFmtId="0" fontId="94" fillId="0" borderId="88" applyNumberFormat="0" applyFill="0" applyAlignment="0" applyProtection="0"/>
    <xf numFmtId="0" fontId="24" fillId="0" borderId="93">
      <alignment horizontal="left" vertical="center" wrapText="1" indent="2"/>
    </xf>
    <xf numFmtId="4" fontId="24" fillId="0" borderId="90" applyFill="0" applyBorder="0" applyProtection="0">
      <alignment horizontal="right" vertical="center"/>
    </xf>
    <xf numFmtId="0" fontId="75" fillId="86" borderId="80" applyNumberFormat="0" applyAlignment="0" applyProtection="0"/>
    <xf numFmtId="0" fontId="65" fillId="9" borderId="90">
      <alignment horizontal="right" vertical="center"/>
    </xf>
    <xf numFmtId="0" fontId="78" fillId="73" borderId="95" applyNumberFormat="0" applyAlignment="0" applyProtection="0"/>
    <xf numFmtId="4" fontId="20" fillId="14" borderId="90">
      <alignment horizontal="right" vertical="center"/>
    </xf>
    <xf numFmtId="0" fontId="87" fillId="73" borderId="80" applyNumberFormat="0" applyAlignment="0" applyProtection="0"/>
    <xf numFmtId="4" fontId="65" fillId="9" borderId="90">
      <alignment horizontal="right" vertical="center"/>
    </xf>
    <xf numFmtId="0" fontId="24" fillId="9" borderId="91">
      <alignment horizontal="left" vertical="center"/>
    </xf>
    <xf numFmtId="0" fontId="69" fillId="89" borderId="82" applyNumberFormat="0" applyFont="0" applyAlignment="0" applyProtection="0"/>
    <xf numFmtId="0" fontId="91" fillId="86" borderId="79" applyNumberFormat="0" applyAlignment="0" applyProtection="0"/>
    <xf numFmtId="0" fontId="62" fillId="0" borderId="0" applyNumberFormat="0" applyFill="0" applyBorder="0" applyAlignment="0" applyProtection="0"/>
    <xf numFmtId="0" fontId="94" fillId="0" borderId="81" applyNumberFormat="0" applyFill="0" applyAlignment="0" applyProtection="0"/>
    <xf numFmtId="0" fontId="1" fillId="47" borderId="0" applyNumberFormat="0" applyBorder="0" applyAlignment="0" applyProtection="0"/>
    <xf numFmtId="0" fontId="63" fillId="52" borderId="0" applyNumberFormat="0" applyBorder="0" applyAlignment="0" applyProtection="0"/>
    <xf numFmtId="0" fontId="74" fillId="86" borderId="87" applyNumberFormat="0" applyAlignment="0" applyProtection="0"/>
    <xf numFmtId="0" fontId="20" fillId="9" borderId="90">
      <alignment horizontal="right" vertical="center"/>
    </xf>
    <xf numFmtId="0" fontId="87" fillId="73" borderId="87" applyNumberFormat="0" applyAlignment="0" applyProtection="0"/>
    <xf numFmtId="0" fontId="24" fillId="0" borderId="93">
      <alignment horizontal="left" vertical="center" wrapText="1" indent="2"/>
    </xf>
    <xf numFmtId="0" fontId="20" fillId="14" borderId="92">
      <alignment horizontal="right" vertical="center"/>
    </xf>
    <xf numFmtId="0" fontId="69" fillId="89" borderId="89" applyNumberFormat="0" applyFont="0" applyAlignment="0" applyProtection="0"/>
    <xf numFmtId="0" fontId="63" fillId="64" borderId="0" applyNumberFormat="0" applyBorder="0" applyAlignment="0" applyProtection="0"/>
    <xf numFmtId="49" fontId="22" fillId="0" borderId="90" applyNumberFormat="0" applyFill="0" applyBorder="0" applyProtection="0">
      <alignment horizontal="left" vertical="center"/>
    </xf>
    <xf numFmtId="0" fontId="25" fillId="89" borderId="89" applyNumberFormat="0" applyFont="0" applyAlignment="0" applyProtection="0"/>
    <xf numFmtId="0" fontId="63" fillId="61" borderId="0" applyNumberFormat="0" applyBorder="0" applyAlignment="0" applyProtection="0"/>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5"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4" fontId="24" fillId="0" borderId="90" applyFill="0" applyBorder="0" applyProtection="0">
      <alignment horizontal="right" vertical="center"/>
    </xf>
    <xf numFmtId="0" fontId="87" fillId="73" borderId="80" applyNumberFormat="0" applyAlignment="0" applyProtection="0"/>
    <xf numFmtId="0" fontId="24" fillId="0" borderId="83">
      <alignment horizontal="right" vertical="center"/>
    </xf>
    <xf numFmtId="4" fontId="24" fillId="0" borderId="83">
      <alignment horizontal="right" vertical="center"/>
    </xf>
    <xf numFmtId="49" fontId="24" fillId="0" borderId="90" applyNumberFormat="0" applyFont="0" applyFill="0" applyBorder="0" applyProtection="0">
      <alignment horizontal="left" vertical="center" indent="2"/>
    </xf>
    <xf numFmtId="0" fontId="24" fillId="0" borderId="83" applyNumberFormat="0" applyFill="0" applyAlignment="0" applyProtection="0"/>
    <xf numFmtId="0" fontId="91"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4" fillId="0" borderId="81" applyNumberFormat="0" applyFill="0" applyAlignment="0" applyProtection="0"/>
    <xf numFmtId="0" fontId="72" fillId="86" borderId="94" applyNumberFormat="0" applyAlignment="0" applyProtection="0"/>
    <xf numFmtId="0" fontId="1" fillId="50" borderId="0" applyNumberFormat="0" applyBorder="0" applyAlignment="0" applyProtection="0"/>
    <xf numFmtId="0" fontId="1" fillId="62" borderId="0" applyNumberFormat="0" applyBorder="0" applyAlignment="0" applyProtection="0"/>
    <xf numFmtId="0" fontId="20" fillId="14" borderId="91">
      <alignment horizontal="right" vertical="center"/>
    </xf>
    <xf numFmtId="0" fontId="94" fillId="0" borderId="88" applyNumberFormat="0" applyFill="0" applyAlignment="0" applyProtection="0"/>
    <xf numFmtId="0" fontId="60" fillId="46" borderId="56" applyNumberFormat="0" applyAlignment="0" applyProtection="0"/>
    <xf numFmtId="0" fontId="69" fillId="89" borderId="89" applyNumberFormat="0" applyFont="0" applyAlignment="0" applyProtection="0"/>
    <xf numFmtId="4" fontId="24" fillId="0" borderId="90" applyFill="0" applyBorder="0" applyProtection="0">
      <alignment horizontal="right" vertical="center"/>
    </xf>
    <xf numFmtId="0" fontId="1" fillId="62" borderId="0" applyNumberFormat="0" applyBorder="0" applyAlignment="0" applyProtection="0"/>
    <xf numFmtId="0" fontId="1" fillId="48" borderId="0" applyNumberFormat="0" applyBorder="0" applyAlignment="0" applyProtection="0"/>
    <xf numFmtId="4" fontId="20" fillId="14" borderId="92">
      <alignment horizontal="right" vertical="center"/>
    </xf>
    <xf numFmtId="0" fontId="1" fillId="51" borderId="0" applyNumberFormat="0" applyBorder="0" applyAlignment="0" applyProtection="0"/>
    <xf numFmtId="0" fontId="20" fillId="14" borderId="90">
      <alignment horizontal="right" vertical="center"/>
    </xf>
    <xf numFmtId="0" fontId="91" fillId="86" borderId="94" applyNumberFormat="0" applyAlignment="0" applyProtection="0"/>
    <xf numFmtId="0" fontId="1" fillId="50" borderId="0" applyNumberFormat="0" applyBorder="0" applyAlignment="0" applyProtection="0"/>
    <xf numFmtId="0" fontId="74" fillId="86" borderId="87" applyNumberFormat="0" applyAlignment="0" applyProtection="0"/>
    <xf numFmtId="0" fontId="94" fillId="0" borderId="88" applyNumberFormat="0" applyFill="0" applyAlignment="0" applyProtection="0"/>
    <xf numFmtId="4" fontId="20" fillId="14" borderId="90">
      <alignment horizontal="right" vertical="center"/>
    </xf>
    <xf numFmtId="0" fontId="63" fillId="55" borderId="0" applyNumberFormat="0" applyBorder="0" applyAlignment="0" applyProtection="0"/>
    <xf numFmtId="0" fontId="24" fillId="0" borderId="90" applyNumberFormat="0" applyFill="0" applyAlignment="0" applyProtection="0"/>
    <xf numFmtId="0" fontId="1" fillId="56" borderId="0" applyNumberFormat="0" applyBorder="0" applyAlignment="0" applyProtection="0"/>
    <xf numFmtId="0" fontId="94" fillId="0" borderId="88" applyNumberFormat="0" applyFill="0" applyAlignment="0" applyProtection="0"/>
    <xf numFmtId="4" fontId="24" fillId="0" borderId="90">
      <alignment horizontal="right" vertical="center"/>
    </xf>
    <xf numFmtId="4" fontId="20" fillId="14" borderId="92">
      <alignment horizontal="right" vertical="center"/>
    </xf>
    <xf numFmtId="0" fontId="65" fillId="9" borderId="90">
      <alignment horizontal="right" vertical="center"/>
    </xf>
    <xf numFmtId="0" fontId="25" fillId="89" borderId="89" applyNumberFormat="0" applyFont="0" applyAlignment="0" applyProtection="0"/>
    <xf numFmtId="0" fontId="1" fillId="59" borderId="0" applyNumberFormat="0" applyBorder="0" applyAlignment="0" applyProtection="0"/>
    <xf numFmtId="0" fontId="87" fillId="73" borderId="87" applyNumberFormat="0" applyAlignment="0" applyProtection="0"/>
    <xf numFmtId="4" fontId="65" fillId="9" borderId="90">
      <alignment horizontal="right" vertical="center"/>
    </xf>
    <xf numFmtId="0" fontId="24" fillId="0" borderId="93">
      <alignment horizontal="left" vertical="center" wrapText="1" indent="2"/>
    </xf>
    <xf numFmtId="0" fontId="91" fillId="86" borderId="94" applyNumberFormat="0" applyAlignment="0" applyProtection="0"/>
    <xf numFmtId="0" fontId="69" fillId="89" borderId="89" applyNumberFormat="0" applyFont="0" applyAlignment="0" applyProtection="0"/>
    <xf numFmtId="0" fontId="78" fillId="73" borderId="87" applyNumberFormat="0" applyAlignment="0" applyProtection="0"/>
    <xf numFmtId="49" fontId="22" fillId="0" borderId="90" applyNumberFormat="0" applyFill="0" applyBorder="0" applyProtection="0">
      <alignment horizontal="left" vertical="center"/>
    </xf>
    <xf numFmtId="4" fontId="20" fillId="9" borderId="90">
      <alignment horizontal="right" vertical="center"/>
    </xf>
    <xf numFmtId="0" fontId="94" fillId="0" borderId="88" applyNumberFormat="0" applyFill="0" applyAlignment="0" applyProtection="0"/>
    <xf numFmtId="0" fontId="1" fillId="53" borderId="0" applyNumberFormat="0" applyBorder="0" applyAlignment="0" applyProtection="0"/>
    <xf numFmtId="0" fontId="91" fillId="86" borderId="94" applyNumberFormat="0" applyAlignment="0" applyProtection="0"/>
    <xf numFmtId="0" fontId="87" fillId="73" borderId="87" applyNumberFormat="0" applyAlignment="0" applyProtection="0"/>
    <xf numFmtId="0" fontId="1" fillId="51" borderId="0" applyNumberFormat="0" applyBorder="0" applyAlignment="0" applyProtection="0"/>
    <xf numFmtId="0" fontId="63" fillId="61" borderId="0" applyNumberFormat="0" applyBorder="0" applyAlignment="0" applyProtection="0"/>
    <xf numFmtId="0" fontId="1" fillId="47" borderId="0" applyNumberFormat="0" applyBorder="0" applyAlignment="0" applyProtection="0"/>
    <xf numFmtId="49" fontId="22" fillId="0" borderId="90" applyNumberFormat="0" applyFill="0" applyBorder="0" applyProtection="0">
      <alignment horizontal="left" vertical="center"/>
    </xf>
    <xf numFmtId="0" fontId="94" fillId="0" borderId="88" applyNumberFormat="0" applyFill="0" applyAlignment="0" applyProtection="0"/>
    <xf numFmtId="0" fontId="63" fillId="52" borderId="0" applyNumberFormat="0" applyBorder="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0" fontId="87" fillId="73" borderId="87" applyNumberFormat="0" applyAlignment="0" applyProtection="0"/>
    <xf numFmtId="0" fontId="24" fillId="9" borderId="91">
      <alignment horizontal="left" vertical="center"/>
    </xf>
    <xf numFmtId="0" fontId="75" fillId="86" borderId="87" applyNumberFormat="0" applyAlignment="0" applyProtection="0"/>
    <xf numFmtId="0" fontId="94" fillId="0" borderId="88" applyNumberFormat="0" applyFill="0" applyAlignment="0" applyProtection="0"/>
    <xf numFmtId="4" fontId="20" fillId="14" borderId="91">
      <alignment horizontal="right" vertical="center"/>
    </xf>
    <xf numFmtId="0" fontId="25" fillId="89" borderId="89" applyNumberFormat="0" applyFont="0" applyAlignment="0" applyProtection="0"/>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4" fontId="20" fillId="14" borderId="92">
      <alignment horizontal="right" vertical="center"/>
    </xf>
    <xf numFmtId="0" fontId="63" fillId="64" borderId="0" applyNumberFormat="0" applyBorder="0" applyAlignment="0" applyProtection="0"/>
    <xf numFmtId="0" fontId="94" fillId="0" borderId="88" applyNumberFormat="0" applyFill="0" applyAlignment="0" applyProtection="0"/>
    <xf numFmtId="0" fontId="78" fillId="73" borderId="87" applyNumberFormat="0" applyAlignment="0" applyProtection="0"/>
    <xf numFmtId="0" fontId="79" fillId="0" borderId="88" applyNumberFormat="0" applyFill="0" applyAlignment="0" applyProtection="0"/>
    <xf numFmtId="0" fontId="69" fillId="89" borderId="89" applyNumberFormat="0" applyFont="0" applyAlignment="0" applyProtection="0"/>
    <xf numFmtId="0" fontId="94" fillId="0" borderId="88" applyNumberFormat="0" applyFill="0" applyAlignment="0" applyProtection="0"/>
    <xf numFmtId="0" fontId="63" fillId="55" borderId="0" applyNumberFormat="0" applyBorder="0" applyAlignment="0" applyProtection="0"/>
    <xf numFmtId="0" fontId="69" fillId="89" borderId="89" applyNumberFormat="0" applyFont="0" applyAlignment="0" applyProtection="0"/>
    <xf numFmtId="0" fontId="24" fillId="0" borderId="90" applyNumberFormat="0" applyFill="0" applyAlignment="0" applyProtection="0"/>
    <xf numFmtId="49" fontId="24" fillId="0" borderId="91" applyNumberFormat="0" applyFont="0" applyFill="0" applyBorder="0" applyProtection="0">
      <alignment horizontal="left" vertical="center" indent="5"/>
    </xf>
    <xf numFmtId="0" fontId="24" fillId="0" borderId="90" applyNumberFormat="0" applyFill="0" applyAlignment="0" applyProtection="0"/>
    <xf numFmtId="4" fontId="24" fillId="0" borderId="90">
      <alignment horizontal="right" vertical="center"/>
    </xf>
    <xf numFmtId="4" fontId="24" fillId="0" borderId="90">
      <alignment horizontal="right" vertical="center"/>
    </xf>
    <xf numFmtId="0" fontId="20" fillId="14" borderId="90">
      <alignment horizontal="right" vertical="center"/>
    </xf>
    <xf numFmtId="0" fontId="24" fillId="14" borderId="93">
      <alignment horizontal="left" vertical="center" wrapText="1" indent="2"/>
    </xf>
    <xf numFmtId="0" fontId="87" fillId="73" borderId="87" applyNumberFormat="0" applyAlignment="0" applyProtection="0"/>
    <xf numFmtId="0" fontId="24" fillId="0" borderId="90">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175" fontId="24" fillId="90" borderId="90" applyNumberFormat="0" applyFont="0" applyBorder="0" applyAlignment="0" applyProtection="0">
      <alignment horizontal="right" vertical="center"/>
    </xf>
    <xf numFmtId="0" fontId="59" fillId="46" borderId="57" applyNumberFormat="0" applyAlignment="0" applyProtection="0"/>
    <xf numFmtId="0" fontId="20" fillId="14" borderId="92">
      <alignment horizontal="right" vertical="center"/>
    </xf>
    <xf numFmtId="0" fontId="75" fillId="86" borderId="87" applyNumberFormat="0" applyAlignment="0" applyProtection="0"/>
    <xf numFmtId="0" fontId="74" fillId="86" borderId="87" applyNumberFormat="0" applyAlignment="0" applyProtection="0"/>
    <xf numFmtId="0" fontId="94" fillId="0" borderId="88" applyNumberFormat="0" applyFill="0" applyAlignment="0" applyProtection="0"/>
    <xf numFmtId="0" fontId="94" fillId="0" borderId="88" applyNumberFormat="0" applyFill="0" applyAlignment="0" applyProtection="0"/>
    <xf numFmtId="0" fontId="25" fillId="89" borderId="89" applyNumberFormat="0" applyFont="0" applyAlignment="0" applyProtection="0"/>
    <xf numFmtId="0" fontId="63" fillId="61" borderId="0" applyNumberFormat="0" applyBorder="0" applyAlignment="0" applyProtection="0"/>
    <xf numFmtId="0" fontId="20" fillId="14" borderId="92">
      <alignment horizontal="right" vertical="center"/>
    </xf>
    <xf numFmtId="0" fontId="1" fillId="59" borderId="0" applyNumberFormat="0" applyBorder="0" applyAlignment="0" applyProtection="0"/>
    <xf numFmtId="0" fontId="20" fillId="14" borderId="91">
      <alignment horizontal="right" vertical="center"/>
    </xf>
    <xf numFmtId="0" fontId="69" fillId="89" borderId="97" applyNumberFormat="0" applyFont="0" applyAlignment="0" applyProtection="0"/>
    <xf numFmtId="4" fontId="20" fillId="9" borderId="90">
      <alignment horizontal="right" vertical="center"/>
    </xf>
    <xf numFmtId="4" fontId="20" fillId="14" borderId="90">
      <alignment horizontal="right" vertical="center"/>
    </xf>
    <xf numFmtId="0" fontId="61" fillId="0" borderId="0" applyNumberFormat="0" applyFill="0" applyBorder="0" applyAlignment="0" applyProtection="0"/>
    <xf numFmtId="4" fontId="20" fillId="14" borderId="90">
      <alignment horizontal="right" vertical="center"/>
    </xf>
    <xf numFmtId="0" fontId="78" fillId="73" borderId="80" applyNumberFormat="0" applyAlignment="0" applyProtection="0"/>
    <xf numFmtId="0" fontId="20" fillId="14" borderId="90">
      <alignment horizontal="right" vertical="center"/>
    </xf>
    <xf numFmtId="4" fontId="20" fillId="14" borderId="90">
      <alignment horizontal="right" vertical="center"/>
    </xf>
    <xf numFmtId="0" fontId="91" fillId="86" borderId="94" applyNumberFormat="0" applyAlignment="0" applyProtection="0"/>
    <xf numFmtId="4" fontId="20" fillId="14" borderId="90">
      <alignment horizontal="right" vertical="center"/>
    </xf>
    <xf numFmtId="0" fontId="24" fillId="0" borderId="90">
      <alignment horizontal="right" vertical="center"/>
    </xf>
    <xf numFmtId="0" fontId="1" fillId="48" borderId="0" applyNumberFormat="0" applyBorder="0" applyAlignment="0" applyProtection="0"/>
    <xf numFmtId="0" fontId="63" fillId="49" borderId="0" applyNumberFormat="0" applyBorder="0" applyAlignment="0" applyProtection="0"/>
    <xf numFmtId="0" fontId="61" fillId="0" borderId="0" applyNumberFormat="0" applyFill="0" applyBorder="0" applyAlignment="0" applyProtection="0"/>
    <xf numFmtId="0" fontId="24" fillId="0" borderId="93">
      <alignment horizontal="left" vertical="center" wrapText="1" indent="2"/>
    </xf>
    <xf numFmtId="0" fontId="24" fillId="16" borderId="90"/>
    <xf numFmtId="4" fontId="24" fillId="0" borderId="90" applyFill="0" applyBorder="0" applyProtection="0">
      <alignment horizontal="right" vertical="center"/>
    </xf>
    <xf numFmtId="0" fontId="75" fillId="86" borderId="87" applyNumberFormat="0" applyAlignment="0" applyProtection="0"/>
    <xf numFmtId="0" fontId="24" fillId="14" borderId="86">
      <alignment horizontal="left" vertical="center" wrapText="1" indent="2"/>
    </xf>
    <xf numFmtId="0" fontId="24" fillId="0" borderId="86">
      <alignment horizontal="left" vertical="center" wrapText="1" indent="2"/>
    </xf>
    <xf numFmtId="0" fontId="79" fillId="0" borderId="88" applyNumberFormat="0" applyFill="0" applyAlignment="0" applyProtection="0"/>
    <xf numFmtId="0" fontId="87" fillId="73" borderId="87" applyNumberFormat="0" applyAlignment="0" applyProtection="0"/>
    <xf numFmtId="0" fontId="24" fillId="0" borderId="90">
      <alignment horizontal="right" vertical="center"/>
    </xf>
    <xf numFmtId="49" fontId="24" fillId="0" borderId="90" applyNumberFormat="0" applyFont="0" applyFill="0" applyBorder="0" applyProtection="0">
      <alignment horizontal="left" vertical="center" indent="2"/>
    </xf>
    <xf numFmtId="0" fontId="74" fillId="86" borderId="87" applyNumberFormat="0" applyAlignment="0" applyProtection="0"/>
    <xf numFmtId="0" fontId="24" fillId="0" borderId="90">
      <alignment horizontal="right" vertical="center"/>
    </xf>
    <xf numFmtId="0" fontId="20" fillId="9" borderId="90">
      <alignment horizontal="right" vertical="center"/>
    </xf>
    <xf numFmtId="4" fontId="20" fillId="14" borderId="99">
      <alignment horizontal="right" vertical="center"/>
    </xf>
    <xf numFmtId="0" fontId="63" fillId="52" borderId="0" applyNumberFormat="0" applyBorder="0" applyAlignment="0" applyProtection="0"/>
    <xf numFmtId="4" fontId="24" fillId="0" borderId="90">
      <alignment horizontal="right" vertical="center"/>
    </xf>
    <xf numFmtId="175" fontId="24" fillId="90" borderId="90" applyNumberFormat="0" applyFont="0" applyBorder="0" applyAlignment="0" applyProtection="0">
      <alignment horizontal="right" vertical="center"/>
    </xf>
    <xf numFmtId="4" fontId="65" fillId="9" borderId="90">
      <alignment horizontal="right" vertical="center"/>
    </xf>
    <xf numFmtId="4" fontId="20" fillId="14" borderId="91">
      <alignment horizontal="right" vertical="center"/>
    </xf>
    <xf numFmtId="4" fontId="20" fillId="9" borderId="90">
      <alignment horizontal="right" vertical="center"/>
    </xf>
    <xf numFmtId="0" fontId="79" fillId="0" borderId="88" applyNumberFormat="0" applyFill="0" applyAlignment="0" applyProtection="0"/>
    <xf numFmtId="0" fontId="87" fillId="73" borderId="87" applyNumberFormat="0" applyAlignment="0" applyProtection="0"/>
    <xf numFmtId="0" fontId="24" fillId="16" borderId="90"/>
    <xf numFmtId="49" fontId="24" fillId="0" borderId="90" applyNumberFormat="0" applyFont="0" applyFill="0" applyBorder="0" applyProtection="0">
      <alignment horizontal="left" vertical="center" indent="2"/>
    </xf>
    <xf numFmtId="4" fontId="65" fillId="9" borderId="90">
      <alignment horizontal="right" vertical="center"/>
    </xf>
    <xf numFmtId="0" fontId="91" fillId="86" borderId="94" applyNumberFormat="0" applyAlignment="0" applyProtection="0"/>
    <xf numFmtId="0" fontId="87" fillId="73" borderId="95" applyNumberFormat="0" applyAlignment="0" applyProtection="0"/>
    <xf numFmtId="0" fontId="1" fillId="62" borderId="0" applyNumberFormat="0" applyBorder="0" applyAlignment="0" applyProtection="0"/>
    <xf numFmtId="49" fontId="22" fillId="0" borderId="90" applyNumberFormat="0" applyFill="0" applyBorder="0" applyProtection="0">
      <alignment horizontal="left" vertical="center"/>
    </xf>
    <xf numFmtId="0" fontId="1" fillId="53" borderId="0" applyNumberFormat="0" applyBorder="0" applyAlignment="0" applyProtection="0"/>
    <xf numFmtId="0" fontId="1" fillId="51" borderId="0" applyNumberFormat="0" applyBorder="0" applyAlignment="0" applyProtection="0"/>
    <xf numFmtId="0" fontId="1" fillId="63" borderId="0" applyNumberFormat="0" applyBorder="0" applyAlignment="0" applyProtection="0"/>
    <xf numFmtId="0" fontId="65" fillId="9" borderId="90">
      <alignment horizontal="right" vertical="center"/>
    </xf>
    <xf numFmtId="0" fontId="63" fillId="49" borderId="0" applyNumberFormat="0" applyBorder="0" applyAlignment="0" applyProtection="0"/>
    <xf numFmtId="0" fontId="24" fillId="14" borderId="101">
      <alignment horizontal="left" vertical="center" wrapText="1" indent="2"/>
    </xf>
    <xf numFmtId="0" fontId="63" fillId="64" borderId="0" applyNumberFormat="0" applyBorder="0" applyAlignment="0" applyProtection="0"/>
    <xf numFmtId="0" fontId="1" fillId="57" borderId="0" applyNumberFormat="0" applyBorder="0" applyAlignment="0" applyProtection="0"/>
    <xf numFmtId="0" fontId="1" fillId="59" borderId="0" applyNumberFormat="0" applyBorder="0" applyAlignment="0" applyProtection="0"/>
    <xf numFmtId="0" fontId="1" fillId="60" borderId="0" applyNumberFormat="0" applyBorder="0" applyAlignment="0" applyProtection="0"/>
    <xf numFmtId="0" fontId="63" fillId="58" borderId="0" applyNumberFormat="0" applyBorder="0" applyAlignment="0" applyProtection="0"/>
    <xf numFmtId="0" fontId="1" fillId="54" borderId="0" applyNumberFormat="0" applyBorder="0" applyAlignment="0" applyProtection="0"/>
    <xf numFmtId="0" fontId="63" fillId="55" borderId="0" applyNumberFormat="0" applyBorder="0" applyAlignment="0" applyProtection="0"/>
    <xf numFmtId="0" fontId="79" fillId="0" borderId="88" applyNumberFormat="0" applyFill="0" applyAlignment="0" applyProtection="0"/>
    <xf numFmtId="0" fontId="24" fillId="14" borderId="93">
      <alignment horizontal="left" vertical="center" wrapText="1" indent="2"/>
    </xf>
    <xf numFmtId="0" fontId="72" fillId="86" borderId="94" applyNumberFormat="0" applyAlignment="0" applyProtection="0"/>
    <xf numFmtId="4" fontId="20" fillId="14" borderId="83">
      <alignment horizontal="right" vertical="center"/>
    </xf>
    <xf numFmtId="0" fontId="24" fillId="16" borderId="83"/>
    <xf numFmtId="0" fontId="74" fillId="86" borderId="80" applyNumberFormat="0" applyAlignment="0" applyProtection="0"/>
    <xf numFmtId="0" fontId="20" fillId="9" borderId="83">
      <alignment horizontal="right" vertical="center"/>
    </xf>
    <xf numFmtId="0" fontId="24" fillId="0" borderId="83">
      <alignment horizontal="right" vertical="center"/>
    </xf>
    <xf numFmtId="0" fontId="94" fillId="0" borderId="81" applyNumberFormat="0" applyFill="0" applyAlignment="0" applyProtection="0"/>
    <xf numFmtId="0" fontId="24" fillId="9" borderId="84">
      <alignment horizontal="left" vertical="center"/>
    </xf>
    <xf numFmtId="0" fontId="87" fillId="73" borderId="80" applyNumberFormat="0" applyAlignment="0" applyProtection="0"/>
    <xf numFmtId="175" fontId="24" fillId="90" borderId="83" applyNumberFormat="0" applyFont="0" applyBorder="0" applyAlignment="0" applyProtection="0">
      <alignment horizontal="right" vertical="center"/>
    </xf>
    <xf numFmtId="0" fontId="69" fillId="89" borderId="82" applyNumberFormat="0" applyFont="0" applyAlignment="0" applyProtection="0"/>
    <xf numFmtId="0" fontId="24" fillId="0" borderId="86">
      <alignment horizontal="left" vertical="center" wrapText="1" indent="2"/>
    </xf>
    <xf numFmtId="4" fontId="24" fillId="16" borderId="83"/>
    <xf numFmtId="49" fontId="22" fillId="0" borderId="83" applyNumberFormat="0" applyFill="0" applyBorder="0" applyProtection="0">
      <alignment horizontal="left" vertical="center"/>
    </xf>
    <xf numFmtId="0" fontId="24" fillId="0" borderId="83">
      <alignment horizontal="right" vertical="center"/>
    </xf>
    <xf numFmtId="4" fontId="20" fillId="14" borderId="85">
      <alignment horizontal="right" vertical="center"/>
    </xf>
    <xf numFmtId="4" fontId="20" fillId="14" borderId="83">
      <alignment horizontal="right" vertical="center"/>
    </xf>
    <xf numFmtId="4" fontId="20" fillId="14" borderId="83">
      <alignment horizontal="right" vertical="center"/>
    </xf>
    <xf numFmtId="0" fontId="65" fillId="9" borderId="83">
      <alignment horizontal="right" vertical="center"/>
    </xf>
    <xf numFmtId="0" fontId="20" fillId="9" borderId="83">
      <alignment horizontal="right" vertical="center"/>
    </xf>
    <xf numFmtId="49" fontId="24" fillId="0" borderId="83" applyNumberFormat="0" applyFont="0" applyFill="0" applyBorder="0" applyProtection="0">
      <alignment horizontal="left" vertical="center" indent="2"/>
    </xf>
    <xf numFmtId="0" fontId="87" fillId="73" borderId="80" applyNumberFormat="0" applyAlignment="0" applyProtection="0"/>
    <xf numFmtId="0" fontId="72" fillId="86" borderId="79" applyNumberFormat="0" applyAlignment="0" applyProtection="0"/>
    <xf numFmtId="49" fontId="24" fillId="0" borderId="83" applyNumberFormat="0" applyFont="0" applyFill="0" applyBorder="0" applyProtection="0">
      <alignment horizontal="left" vertical="center" indent="2"/>
    </xf>
    <xf numFmtId="0" fontId="78" fillId="73" borderId="80" applyNumberFormat="0" applyAlignment="0" applyProtection="0"/>
    <xf numFmtId="4" fontId="24" fillId="0" borderId="83" applyFill="0" applyBorder="0" applyProtection="0">
      <alignment horizontal="right" vertical="center"/>
    </xf>
    <xf numFmtId="0" fontId="75" fillId="86" borderId="80" applyNumberFormat="0" applyAlignment="0" applyProtection="0"/>
    <xf numFmtId="0" fontId="94" fillId="0" borderId="81" applyNumberFormat="0" applyFill="0" applyAlignment="0" applyProtection="0"/>
    <xf numFmtId="0" fontId="91" fillId="86" borderId="79" applyNumberFormat="0" applyAlignment="0" applyProtection="0"/>
    <xf numFmtId="0" fontId="24" fillId="0" borderId="83" applyNumberFormat="0" applyFill="0" applyAlignment="0" applyProtection="0"/>
    <xf numFmtId="4" fontId="24" fillId="0" borderId="83">
      <alignment horizontal="right" vertical="center"/>
    </xf>
    <xf numFmtId="0" fontId="24" fillId="0" borderId="83">
      <alignment horizontal="right" vertical="center"/>
    </xf>
    <xf numFmtId="0" fontId="87" fillId="73" borderId="80" applyNumberFormat="0" applyAlignment="0" applyProtection="0"/>
    <xf numFmtId="0" fontId="72" fillId="86" borderId="79" applyNumberFormat="0" applyAlignment="0" applyProtection="0"/>
    <xf numFmtId="0" fontId="74" fillId="86" borderId="80" applyNumberFormat="0" applyAlignment="0" applyProtection="0"/>
    <xf numFmtId="0" fontId="24" fillId="14" borderId="86">
      <alignment horizontal="left" vertical="center" wrapText="1" indent="2"/>
    </xf>
    <xf numFmtId="0" fontId="75" fillId="86" borderId="80" applyNumberFormat="0" applyAlignment="0" applyProtection="0"/>
    <xf numFmtId="0" fontId="75" fillId="86" borderId="80" applyNumberFormat="0" applyAlignment="0" applyProtection="0"/>
    <xf numFmtId="4" fontId="20" fillId="14" borderId="84">
      <alignment horizontal="right" vertical="center"/>
    </xf>
    <xf numFmtId="0" fontId="20" fillId="14" borderId="84">
      <alignment horizontal="right" vertical="center"/>
    </xf>
    <xf numFmtId="0" fontId="20" fillId="14" borderId="83">
      <alignment horizontal="right" vertical="center"/>
    </xf>
    <xf numFmtId="4" fontId="65" fillId="9" borderId="83">
      <alignment horizontal="right" vertical="center"/>
    </xf>
    <xf numFmtId="0" fontId="78" fillId="73" borderId="80" applyNumberFormat="0" applyAlignment="0" applyProtection="0"/>
    <xf numFmtId="0" fontId="79" fillId="0" borderId="81" applyNumberFormat="0" applyFill="0" applyAlignment="0" applyProtection="0"/>
    <xf numFmtId="0" fontId="94" fillId="0" borderId="81" applyNumberFormat="0" applyFill="0" applyAlignment="0" applyProtection="0"/>
    <xf numFmtId="0" fontId="69" fillId="89" borderId="82" applyNumberFormat="0" applyFont="0" applyAlignment="0" applyProtection="0"/>
    <xf numFmtId="0" fontId="87" fillId="73" borderId="80" applyNumberFormat="0" applyAlignment="0" applyProtection="0"/>
    <xf numFmtId="49" fontId="22" fillId="0" borderId="83" applyNumberFormat="0" applyFill="0" applyBorder="0" applyProtection="0">
      <alignment horizontal="left" vertical="center"/>
    </xf>
    <xf numFmtId="0" fontId="24" fillId="14" borderId="86">
      <alignment horizontal="left" vertical="center" wrapText="1" indent="2"/>
    </xf>
    <xf numFmtId="0" fontId="75" fillId="86" borderId="80" applyNumberFormat="0" applyAlignment="0" applyProtection="0"/>
    <xf numFmtId="0" fontId="24" fillId="0" borderId="86">
      <alignment horizontal="left" vertical="center" wrapText="1" indent="2"/>
    </xf>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4" fontId="24" fillId="16" borderId="83"/>
    <xf numFmtId="0" fontId="20" fillId="14" borderId="83">
      <alignment horizontal="right" vertical="center"/>
    </xf>
    <xf numFmtId="0" fontId="94" fillId="0" borderId="81" applyNumberFormat="0" applyFill="0" applyAlignment="0" applyProtection="0"/>
    <xf numFmtId="4" fontId="20" fillId="14" borderId="85">
      <alignment horizontal="right" vertical="center"/>
    </xf>
    <xf numFmtId="0" fontId="74" fillId="86" borderId="80" applyNumberFormat="0" applyAlignment="0" applyProtection="0"/>
    <xf numFmtId="0" fontId="20" fillId="14" borderId="84">
      <alignment horizontal="right" vertical="center"/>
    </xf>
    <xf numFmtId="0" fontId="75" fillId="86" borderId="80" applyNumberFormat="0" applyAlignment="0" applyProtection="0"/>
    <xf numFmtId="0" fontId="79" fillId="0" borderId="81" applyNumberFormat="0" applyFill="0" applyAlignment="0" applyProtection="0"/>
    <xf numFmtId="0" fontId="69" fillId="89" borderId="82" applyNumberFormat="0" applyFont="0" applyAlignment="0" applyProtection="0"/>
    <xf numFmtId="4" fontId="20" fillId="14" borderId="84">
      <alignment horizontal="right" vertical="center"/>
    </xf>
    <xf numFmtId="0" fontId="24" fillId="14" borderId="86">
      <alignment horizontal="left" vertical="center" wrapText="1" indent="2"/>
    </xf>
    <xf numFmtId="0" fontId="24" fillId="16" borderId="83"/>
    <xf numFmtId="175" fontId="24" fillId="90" borderId="83" applyNumberFormat="0" applyFont="0" applyBorder="0" applyAlignment="0" applyProtection="0">
      <alignment horizontal="right" vertical="center"/>
    </xf>
    <xf numFmtId="0" fontId="24" fillId="0" borderId="83" applyNumberFormat="0" applyFill="0" applyAlignment="0" applyProtection="0"/>
    <xf numFmtId="4" fontId="24" fillId="0" borderId="83" applyFill="0" applyBorder="0" applyProtection="0">
      <alignment horizontal="right" vertical="center"/>
    </xf>
    <xf numFmtId="4" fontId="20" fillId="9" borderId="83">
      <alignment horizontal="right" vertical="center"/>
    </xf>
    <xf numFmtId="0" fontId="79" fillId="0" borderId="81" applyNumberFormat="0" applyFill="0" applyAlignment="0" applyProtection="0"/>
    <xf numFmtId="49" fontId="22" fillId="0" borderId="83" applyNumberFormat="0" applyFill="0" applyBorder="0" applyProtection="0">
      <alignment horizontal="left" vertical="center"/>
    </xf>
    <xf numFmtId="49" fontId="24" fillId="0" borderId="84" applyNumberFormat="0" applyFont="0" applyFill="0" applyBorder="0" applyProtection="0">
      <alignment horizontal="left" vertical="center" indent="5"/>
    </xf>
    <xf numFmtId="0" fontId="24" fillId="9" borderId="84">
      <alignment horizontal="left" vertical="center"/>
    </xf>
    <xf numFmtId="0" fontId="75" fillId="86" borderId="80" applyNumberFormat="0" applyAlignment="0" applyProtection="0"/>
    <xf numFmtId="4" fontId="20" fillId="14" borderId="85">
      <alignment horizontal="right" vertical="center"/>
    </xf>
    <xf numFmtId="0" fontId="87" fillId="73"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20" fillId="14" borderId="83">
      <alignment horizontal="right" vertical="center"/>
    </xf>
    <xf numFmtId="0" fontId="25" fillId="89" borderId="82" applyNumberFormat="0" applyFont="0" applyAlignment="0" applyProtection="0"/>
    <xf numFmtId="4" fontId="24" fillId="0" borderId="83">
      <alignment horizontal="right" vertical="center"/>
    </xf>
    <xf numFmtId="0" fontId="94" fillId="0" borderId="81" applyNumberFormat="0" applyFill="0" applyAlignment="0" applyProtection="0"/>
    <xf numFmtId="0" fontId="20" fillId="14" borderId="83">
      <alignment horizontal="right" vertical="center"/>
    </xf>
    <xf numFmtId="0" fontId="20" fillId="14" borderId="83">
      <alignment horizontal="right" vertical="center"/>
    </xf>
    <xf numFmtId="4" fontId="65" fillId="9" borderId="83">
      <alignment horizontal="right" vertical="center"/>
    </xf>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5"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0" fontId="87" fillId="73" borderId="80" applyNumberFormat="0" applyAlignment="0" applyProtection="0"/>
    <xf numFmtId="0" fontId="24" fillId="0" borderId="83">
      <alignment horizontal="right" vertical="center"/>
    </xf>
    <xf numFmtId="4" fontId="24" fillId="0" borderId="83">
      <alignment horizontal="right" vertical="center"/>
    </xf>
    <xf numFmtId="0" fontId="24" fillId="0" borderId="83" applyNumberFormat="0" applyFill="0" applyAlignment="0" applyProtection="0"/>
    <xf numFmtId="0" fontId="91"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4" fillId="0" borderId="81" applyNumberFormat="0" applyFill="0" applyAlignment="0" applyProtection="0"/>
    <xf numFmtId="0" fontId="25" fillId="89" borderId="82" applyNumberFormat="0" applyFont="0" applyAlignment="0" applyProtection="0"/>
    <xf numFmtId="0" fontId="69" fillId="89" borderId="82" applyNumberFormat="0" applyFont="0" applyAlignment="0" applyProtection="0"/>
    <xf numFmtId="0" fontId="24" fillId="0" borderId="83" applyNumberFormat="0" applyFill="0" applyAlignment="0" applyProtection="0"/>
    <xf numFmtId="0" fontId="79" fillId="0" borderId="81" applyNumberFormat="0" applyFill="0" applyAlignment="0" applyProtection="0"/>
    <xf numFmtId="0" fontId="94" fillId="0" borderId="81" applyNumberFormat="0" applyFill="0" applyAlignment="0" applyProtection="0"/>
    <xf numFmtId="0" fontId="78" fillId="73" borderId="80" applyNumberFormat="0" applyAlignment="0" applyProtection="0"/>
    <xf numFmtId="0" fontId="75" fillId="86" borderId="80" applyNumberFormat="0" applyAlignment="0" applyProtection="0"/>
    <xf numFmtId="4" fontId="65" fillId="9" borderId="83">
      <alignment horizontal="right" vertical="center"/>
    </xf>
    <xf numFmtId="0" fontId="20" fillId="9" borderId="83">
      <alignment horizontal="right" vertical="center"/>
    </xf>
    <xf numFmtId="175" fontId="24" fillId="90" borderId="83" applyNumberFormat="0" applyFont="0" applyBorder="0" applyAlignment="0" applyProtection="0">
      <alignment horizontal="right" vertical="center"/>
    </xf>
    <xf numFmtId="0" fontId="79" fillId="0" borderId="81" applyNumberFormat="0" applyFill="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49" fontId="24" fillId="0" borderId="83" applyNumberFormat="0" applyFont="0" applyFill="0" applyBorder="0" applyProtection="0">
      <alignment horizontal="left" vertical="center" indent="2"/>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6">
      <alignment horizontal="left" vertical="center" wrapText="1" indent="2"/>
    </xf>
    <xf numFmtId="0" fontId="91" fillId="86" borderId="79" applyNumberFormat="0" applyAlignment="0" applyProtection="0"/>
    <xf numFmtId="0" fontId="20" fillId="14" borderId="85">
      <alignment horizontal="right" vertical="center"/>
    </xf>
    <xf numFmtId="0" fontId="78" fillId="73" borderId="80" applyNumberFormat="0" applyAlignment="0" applyProtection="0"/>
    <xf numFmtId="0" fontId="20" fillId="14" borderId="85">
      <alignment horizontal="right" vertical="center"/>
    </xf>
    <xf numFmtId="4" fontId="20" fillId="14" borderId="83">
      <alignment horizontal="right" vertical="center"/>
    </xf>
    <xf numFmtId="0" fontId="20" fillId="14" borderId="83">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0" fontId="24" fillId="16" borderId="83"/>
    <xf numFmtId="4" fontId="24" fillId="16" borderId="83"/>
    <xf numFmtId="4" fontId="20" fillId="14" borderId="83">
      <alignment horizontal="right" vertical="center"/>
    </xf>
    <xf numFmtId="0" fontId="65" fillId="9" borderId="83">
      <alignment horizontal="right" vertical="center"/>
    </xf>
    <xf numFmtId="0" fontId="78" fillId="73" borderId="80" applyNumberFormat="0" applyAlignment="0" applyProtection="0"/>
    <xf numFmtId="0" fontId="75" fillId="86" borderId="80" applyNumberFormat="0" applyAlignment="0" applyProtection="0"/>
    <xf numFmtId="4" fontId="24" fillId="0" borderId="83">
      <alignment horizontal="right" vertical="center"/>
    </xf>
    <xf numFmtId="0" fontId="24" fillId="14" borderId="86">
      <alignment horizontal="left" vertical="center" wrapText="1" indent="2"/>
    </xf>
    <xf numFmtId="0" fontId="24" fillId="0" borderId="86">
      <alignment horizontal="left" vertical="center" wrapText="1" indent="2"/>
    </xf>
    <xf numFmtId="0" fontId="91" fillId="86" borderId="79" applyNumberFormat="0" applyAlignment="0" applyProtection="0"/>
    <xf numFmtId="0" fontId="87" fillId="73" borderId="80" applyNumberFormat="0" applyAlignment="0" applyProtection="0"/>
    <xf numFmtId="0" fontId="74" fillId="86" borderId="80" applyNumberFormat="0" applyAlignment="0" applyProtection="0"/>
    <xf numFmtId="0" fontId="72" fillId="86" borderId="79" applyNumberFormat="0" applyAlignment="0" applyProtection="0"/>
    <xf numFmtId="0" fontId="20" fillId="14" borderId="85">
      <alignment horizontal="right" vertical="center"/>
    </xf>
    <xf numFmtId="0" fontId="65" fillId="9" borderId="83">
      <alignment horizontal="right" vertical="center"/>
    </xf>
    <xf numFmtId="4" fontId="20" fillId="9" borderId="83">
      <alignment horizontal="right" vertical="center"/>
    </xf>
    <xf numFmtId="4" fontId="20" fillId="14" borderId="83">
      <alignment horizontal="right" vertical="center"/>
    </xf>
    <xf numFmtId="49" fontId="24" fillId="0" borderId="84" applyNumberFormat="0" applyFont="0" applyFill="0" applyBorder="0" applyProtection="0">
      <alignment horizontal="left" vertical="center" indent="5"/>
    </xf>
    <xf numFmtId="4" fontId="24" fillId="0" borderId="83" applyFill="0" applyBorder="0" applyProtection="0">
      <alignment horizontal="right" vertical="center"/>
    </xf>
    <xf numFmtId="4" fontId="20" fillId="9" borderId="83">
      <alignment horizontal="right" vertical="center"/>
    </xf>
    <xf numFmtId="0" fontId="87" fillId="73" borderId="87" applyNumberFormat="0" applyAlignment="0" applyProtection="0"/>
    <xf numFmtId="0" fontId="87" fillId="73" borderId="80" applyNumberFormat="0" applyAlignment="0" applyProtection="0"/>
    <xf numFmtId="0" fontId="78" fillId="73" borderId="80" applyNumberFormat="0" applyAlignment="0" applyProtection="0"/>
    <xf numFmtId="0" fontId="74"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14" borderId="86">
      <alignment horizontal="left" vertical="center" wrapText="1" indent="2"/>
    </xf>
    <xf numFmtId="0" fontId="24" fillId="0" borderId="86">
      <alignment horizontal="left" vertical="center" wrapText="1" indent="2"/>
    </xf>
    <xf numFmtId="0" fontId="72" fillId="86" borderId="79" applyNumberFormat="0" applyAlignment="0" applyProtection="0"/>
    <xf numFmtId="0" fontId="74" fillId="86" borderId="80" applyNumberFormat="0" applyAlignment="0" applyProtection="0"/>
    <xf numFmtId="0" fontId="75" fillId="86" borderId="80" applyNumberFormat="0" applyAlignment="0" applyProtection="0"/>
    <xf numFmtId="0" fontId="78" fillId="73" borderId="80" applyNumberFormat="0" applyAlignment="0" applyProtection="0"/>
    <xf numFmtId="0" fontId="79" fillId="0" borderId="81" applyNumberFormat="0" applyFill="0" applyAlignment="0" applyProtection="0"/>
    <xf numFmtId="0" fontId="87" fillId="73" borderId="80" applyNumberFormat="0" applyAlignment="0" applyProtection="0"/>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75" fillId="86"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75" fillId="86" borderId="80" applyNumberFormat="0" applyAlignment="0" applyProtection="0"/>
    <xf numFmtId="0" fontId="87" fillId="73" borderId="80" applyNumberFormat="0" applyAlignment="0" applyProtection="0"/>
    <xf numFmtId="0" fontId="91" fillId="86" borderId="79" applyNumberFormat="0" applyAlignment="0" applyProtection="0"/>
    <xf numFmtId="0" fontId="94" fillId="0" borderId="81" applyNumberFormat="0" applyFill="0" applyAlignment="0" applyProtection="0"/>
    <xf numFmtId="0" fontId="1" fillId="53" borderId="0" applyNumberFormat="0" applyBorder="0" applyAlignment="0" applyProtection="0"/>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49" fontId="24" fillId="0" borderId="83" applyNumberFormat="0" applyFont="0" applyFill="0" applyBorder="0" applyProtection="0">
      <alignment horizontal="left" vertical="center" indent="2"/>
    </xf>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78" fillId="73" borderId="80" applyNumberFormat="0" applyAlignment="0" applyProtection="0"/>
    <xf numFmtId="0" fontId="24" fillId="0" borderId="83">
      <alignment horizontal="right" vertical="center"/>
    </xf>
    <xf numFmtId="4" fontId="24" fillId="0" borderId="83">
      <alignment horizontal="right" vertical="center"/>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3" applyNumberFormat="0" applyFill="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4" fontId="20" fillId="14" borderId="83">
      <alignment horizontal="right" vertical="center"/>
    </xf>
    <xf numFmtId="0" fontId="24" fillId="16" borderId="83"/>
    <xf numFmtId="0" fontId="74" fillId="86" borderId="80" applyNumberFormat="0" applyAlignment="0" applyProtection="0"/>
    <xf numFmtId="0" fontId="20" fillId="9" borderId="83">
      <alignment horizontal="right" vertical="center"/>
    </xf>
    <xf numFmtId="0" fontId="24" fillId="0" borderId="83">
      <alignment horizontal="right" vertical="center"/>
    </xf>
    <xf numFmtId="0" fontId="94" fillId="0" borderId="81" applyNumberFormat="0" applyFill="0" applyAlignment="0" applyProtection="0"/>
    <xf numFmtId="0" fontId="24" fillId="9" borderId="84">
      <alignment horizontal="left" vertical="center"/>
    </xf>
    <xf numFmtId="0" fontId="87" fillId="73" borderId="80" applyNumberFormat="0" applyAlignment="0" applyProtection="0"/>
    <xf numFmtId="175" fontId="24" fillId="90" borderId="83" applyNumberFormat="0" applyFont="0" applyBorder="0" applyAlignment="0" applyProtection="0">
      <alignment horizontal="right" vertical="center"/>
    </xf>
    <xf numFmtId="0" fontId="69" fillId="89" borderId="82" applyNumberFormat="0" applyFont="0" applyAlignment="0" applyProtection="0"/>
    <xf numFmtId="0" fontId="24" fillId="0" borderId="86">
      <alignment horizontal="left" vertical="center" wrapText="1" indent="2"/>
    </xf>
    <xf numFmtId="4" fontId="24" fillId="16" borderId="83"/>
    <xf numFmtId="49" fontId="22" fillId="0" borderId="83" applyNumberFormat="0" applyFill="0" applyBorder="0" applyProtection="0">
      <alignment horizontal="left" vertical="center"/>
    </xf>
    <xf numFmtId="0" fontId="24" fillId="0" borderId="83">
      <alignment horizontal="right" vertical="center"/>
    </xf>
    <xf numFmtId="4" fontId="20" fillId="14" borderId="85">
      <alignment horizontal="right" vertical="center"/>
    </xf>
    <xf numFmtId="4" fontId="20" fillId="14" borderId="83">
      <alignment horizontal="right" vertical="center"/>
    </xf>
    <xf numFmtId="4" fontId="20" fillId="14" borderId="83">
      <alignment horizontal="right" vertical="center"/>
    </xf>
    <xf numFmtId="0" fontId="65" fillId="9" borderId="83">
      <alignment horizontal="right" vertical="center"/>
    </xf>
    <xf numFmtId="0" fontId="20" fillId="9" borderId="83">
      <alignment horizontal="right" vertical="center"/>
    </xf>
    <xf numFmtId="49" fontId="24" fillId="0" borderId="83" applyNumberFormat="0" applyFont="0" applyFill="0" applyBorder="0" applyProtection="0">
      <alignment horizontal="left" vertical="center" indent="2"/>
    </xf>
    <xf numFmtId="0" fontId="87" fillId="73" borderId="80" applyNumberFormat="0" applyAlignment="0" applyProtection="0"/>
    <xf numFmtId="0" fontId="72" fillId="86" borderId="79" applyNumberFormat="0" applyAlignment="0" applyProtection="0"/>
    <xf numFmtId="49" fontId="24" fillId="0" borderId="83" applyNumberFormat="0" applyFont="0" applyFill="0" applyBorder="0" applyProtection="0">
      <alignment horizontal="left" vertical="center" indent="2"/>
    </xf>
    <xf numFmtId="0" fontId="78" fillId="73" borderId="80" applyNumberFormat="0" applyAlignment="0" applyProtection="0"/>
    <xf numFmtId="4" fontId="24" fillId="0" borderId="83" applyFill="0" applyBorder="0" applyProtection="0">
      <alignment horizontal="right" vertical="center"/>
    </xf>
    <xf numFmtId="0" fontId="75" fillId="86" borderId="80" applyNumberFormat="0" applyAlignment="0" applyProtection="0"/>
    <xf numFmtId="0" fontId="94" fillId="0" borderId="81" applyNumberFormat="0" applyFill="0" applyAlignment="0" applyProtection="0"/>
    <xf numFmtId="0" fontId="91" fillId="86" borderId="79" applyNumberFormat="0" applyAlignment="0" applyProtection="0"/>
    <xf numFmtId="0" fontId="24" fillId="0" borderId="83" applyNumberFormat="0" applyFill="0" applyAlignment="0" applyProtection="0"/>
    <xf numFmtId="4" fontId="24" fillId="0" borderId="83">
      <alignment horizontal="right" vertical="center"/>
    </xf>
    <xf numFmtId="0" fontId="24" fillId="0" borderId="83">
      <alignment horizontal="right" vertical="center"/>
    </xf>
    <xf numFmtId="0" fontId="87" fillId="73" borderId="80" applyNumberFormat="0" applyAlignment="0" applyProtection="0"/>
    <xf numFmtId="0" fontId="72" fillId="86" borderId="79" applyNumberFormat="0" applyAlignment="0" applyProtection="0"/>
    <xf numFmtId="0" fontId="74" fillId="86" borderId="80" applyNumberFormat="0" applyAlignment="0" applyProtection="0"/>
    <xf numFmtId="0" fontId="24" fillId="14" borderId="86">
      <alignment horizontal="left" vertical="center" wrapText="1" indent="2"/>
    </xf>
    <xf numFmtId="0" fontId="75" fillId="86" borderId="80" applyNumberFormat="0" applyAlignment="0" applyProtection="0"/>
    <xf numFmtId="0" fontId="75" fillId="86" borderId="80" applyNumberFormat="0" applyAlignment="0" applyProtection="0"/>
    <xf numFmtId="4" fontId="20" fillId="14" borderId="84">
      <alignment horizontal="right" vertical="center"/>
    </xf>
    <xf numFmtId="0" fontId="20" fillId="14" borderId="84">
      <alignment horizontal="right" vertical="center"/>
    </xf>
    <xf numFmtId="0" fontId="20" fillId="14" borderId="83">
      <alignment horizontal="right" vertical="center"/>
    </xf>
    <xf numFmtId="4" fontId="65" fillId="9" borderId="83">
      <alignment horizontal="right" vertical="center"/>
    </xf>
    <xf numFmtId="0" fontId="78" fillId="73" borderId="80" applyNumberFormat="0" applyAlignment="0" applyProtection="0"/>
    <xf numFmtId="0" fontId="79" fillId="0" borderId="81" applyNumberFormat="0" applyFill="0" applyAlignment="0" applyProtection="0"/>
    <xf numFmtId="0" fontId="94" fillId="0" borderId="81" applyNumberFormat="0" applyFill="0" applyAlignment="0" applyProtection="0"/>
    <xf numFmtId="0" fontId="69" fillId="89" borderId="82" applyNumberFormat="0" applyFont="0" applyAlignment="0" applyProtection="0"/>
    <xf numFmtId="0" fontId="87" fillId="73" borderId="80" applyNumberFormat="0" applyAlignment="0" applyProtection="0"/>
    <xf numFmtId="49" fontId="22" fillId="0" borderId="83" applyNumberFormat="0" applyFill="0" applyBorder="0" applyProtection="0">
      <alignment horizontal="left" vertical="center"/>
    </xf>
    <xf numFmtId="0" fontId="24" fillId="14" borderId="86">
      <alignment horizontal="left" vertical="center" wrapText="1" indent="2"/>
    </xf>
    <xf numFmtId="0" fontId="75" fillId="86" borderId="80" applyNumberFormat="0" applyAlignment="0" applyProtection="0"/>
    <xf numFmtId="0" fontId="24" fillId="0" borderId="86">
      <alignment horizontal="left" vertical="center" wrapText="1" indent="2"/>
    </xf>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4" fontId="24" fillId="16" borderId="83"/>
    <xf numFmtId="0" fontId="20" fillId="14" borderId="83">
      <alignment horizontal="right" vertical="center"/>
    </xf>
    <xf numFmtId="0" fontId="94" fillId="0" borderId="81" applyNumberFormat="0" applyFill="0" applyAlignment="0" applyProtection="0"/>
    <xf numFmtId="4" fontId="20" fillId="14" borderId="85">
      <alignment horizontal="right" vertical="center"/>
    </xf>
    <xf numFmtId="0" fontId="74" fillId="86" borderId="80" applyNumberFormat="0" applyAlignment="0" applyProtection="0"/>
    <xf numFmtId="0" fontId="20" fillId="14" borderId="84">
      <alignment horizontal="right" vertical="center"/>
    </xf>
    <xf numFmtId="0" fontId="75" fillId="86" borderId="80" applyNumberFormat="0" applyAlignment="0" applyProtection="0"/>
    <xf numFmtId="0" fontId="79" fillId="0" borderId="81" applyNumberFormat="0" applyFill="0" applyAlignment="0" applyProtection="0"/>
    <xf numFmtId="0" fontId="69" fillId="89" borderId="82" applyNumberFormat="0" applyFont="0" applyAlignment="0" applyProtection="0"/>
    <xf numFmtId="4" fontId="20" fillId="14" borderId="84">
      <alignment horizontal="right" vertical="center"/>
    </xf>
    <xf numFmtId="0" fontId="24" fillId="14" borderId="86">
      <alignment horizontal="left" vertical="center" wrapText="1" indent="2"/>
    </xf>
    <xf numFmtId="0" fontId="24" fillId="16" borderId="83"/>
    <xf numFmtId="175" fontId="24" fillId="90" borderId="83" applyNumberFormat="0" applyFont="0" applyBorder="0" applyAlignment="0" applyProtection="0">
      <alignment horizontal="right" vertical="center"/>
    </xf>
    <xf numFmtId="0" fontId="24" fillId="0" borderId="83" applyNumberFormat="0" applyFill="0" applyAlignment="0" applyProtection="0"/>
    <xf numFmtId="4" fontId="24" fillId="0" borderId="83" applyFill="0" applyBorder="0" applyProtection="0">
      <alignment horizontal="right" vertical="center"/>
    </xf>
    <xf numFmtId="4" fontId="20" fillId="9" borderId="83">
      <alignment horizontal="right" vertical="center"/>
    </xf>
    <xf numFmtId="0" fontId="79" fillId="0" borderId="81" applyNumberFormat="0" applyFill="0" applyAlignment="0" applyProtection="0"/>
    <xf numFmtId="49" fontId="22" fillId="0" borderId="83" applyNumberFormat="0" applyFill="0" applyBorder="0" applyProtection="0">
      <alignment horizontal="left" vertical="center"/>
    </xf>
    <xf numFmtId="49" fontId="24" fillId="0" borderId="84" applyNumberFormat="0" applyFont="0" applyFill="0" applyBorder="0" applyProtection="0">
      <alignment horizontal="left" vertical="center" indent="5"/>
    </xf>
    <xf numFmtId="0" fontId="24" fillId="9" borderId="84">
      <alignment horizontal="left" vertical="center"/>
    </xf>
    <xf numFmtId="0" fontId="75" fillId="86" borderId="80" applyNumberFormat="0" applyAlignment="0" applyProtection="0"/>
    <xf numFmtId="4" fontId="20" fillId="14" borderId="85">
      <alignment horizontal="right" vertical="center"/>
    </xf>
    <xf numFmtId="0" fontId="87" fillId="73"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20" fillId="14" borderId="83">
      <alignment horizontal="right" vertical="center"/>
    </xf>
    <xf numFmtId="0" fontId="25" fillId="89" borderId="82" applyNumberFormat="0" applyFont="0" applyAlignment="0" applyProtection="0"/>
    <xf numFmtId="4" fontId="24" fillId="0" borderId="83">
      <alignment horizontal="right" vertical="center"/>
    </xf>
    <xf numFmtId="0" fontId="94" fillId="0" borderId="81" applyNumberFormat="0" applyFill="0" applyAlignment="0" applyProtection="0"/>
    <xf numFmtId="0" fontId="20" fillId="14" borderId="83">
      <alignment horizontal="right" vertical="center"/>
    </xf>
    <xf numFmtId="0" fontId="20" fillId="14" borderId="83">
      <alignment horizontal="right" vertical="center"/>
    </xf>
    <xf numFmtId="4" fontId="65" fillId="9" borderId="83">
      <alignment horizontal="right" vertical="center"/>
    </xf>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5"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0" fontId="87" fillId="73" borderId="80" applyNumberFormat="0" applyAlignment="0" applyProtection="0"/>
    <xf numFmtId="0" fontId="24" fillId="0" borderId="83">
      <alignment horizontal="right" vertical="center"/>
    </xf>
    <xf numFmtId="4" fontId="24" fillId="0" borderId="83">
      <alignment horizontal="right" vertical="center"/>
    </xf>
    <xf numFmtId="0" fontId="24" fillId="0" borderId="83" applyNumberFormat="0" applyFill="0" applyAlignment="0" applyProtection="0"/>
    <xf numFmtId="0" fontId="91"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4" fillId="0" borderId="81" applyNumberFormat="0" applyFill="0" applyAlignment="0" applyProtection="0"/>
    <xf numFmtId="0" fontId="25" fillId="89" borderId="82" applyNumberFormat="0" applyFont="0" applyAlignment="0" applyProtection="0"/>
    <xf numFmtId="0" fontId="69" fillId="89" borderId="82" applyNumberFormat="0" applyFont="0" applyAlignment="0" applyProtection="0"/>
    <xf numFmtId="0" fontId="24" fillId="0" borderId="83" applyNumberFormat="0" applyFill="0" applyAlignment="0" applyProtection="0"/>
    <xf numFmtId="0" fontId="79" fillId="0" borderId="81" applyNumberFormat="0" applyFill="0" applyAlignment="0" applyProtection="0"/>
    <xf numFmtId="0" fontId="94" fillId="0" borderId="81" applyNumberFormat="0" applyFill="0" applyAlignment="0" applyProtection="0"/>
    <xf numFmtId="0" fontId="78" fillId="73" borderId="80" applyNumberFormat="0" applyAlignment="0" applyProtection="0"/>
    <xf numFmtId="0" fontId="75" fillId="86" borderId="80" applyNumberFormat="0" applyAlignment="0" applyProtection="0"/>
    <xf numFmtId="4" fontId="65" fillId="9" borderId="83">
      <alignment horizontal="right" vertical="center"/>
    </xf>
    <xf numFmtId="0" fontId="20" fillId="9" borderId="83">
      <alignment horizontal="right" vertical="center"/>
    </xf>
    <xf numFmtId="175" fontId="24" fillId="90" borderId="83" applyNumberFormat="0" applyFont="0" applyBorder="0" applyAlignment="0" applyProtection="0">
      <alignment horizontal="right" vertical="center"/>
    </xf>
    <xf numFmtId="0" fontId="79" fillId="0" borderId="81" applyNumberFormat="0" applyFill="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49" fontId="24" fillId="0" borderId="83" applyNumberFormat="0" applyFont="0" applyFill="0" applyBorder="0" applyProtection="0">
      <alignment horizontal="left" vertical="center" indent="2"/>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6">
      <alignment horizontal="left" vertical="center" wrapText="1" indent="2"/>
    </xf>
    <xf numFmtId="0" fontId="91" fillId="86" borderId="79" applyNumberFormat="0" applyAlignment="0" applyProtection="0"/>
    <xf numFmtId="0" fontId="20" fillId="14" borderId="85">
      <alignment horizontal="right" vertical="center"/>
    </xf>
    <xf numFmtId="0" fontId="78" fillId="73" borderId="80" applyNumberFormat="0" applyAlignment="0" applyProtection="0"/>
    <xf numFmtId="0" fontId="20" fillId="14" borderId="85">
      <alignment horizontal="right" vertical="center"/>
    </xf>
    <xf numFmtId="4" fontId="20" fillId="14" borderId="83">
      <alignment horizontal="right" vertical="center"/>
    </xf>
    <xf numFmtId="0" fontId="20" fillId="14" borderId="83">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0" fontId="24" fillId="16" borderId="83"/>
    <xf numFmtId="4" fontId="24" fillId="16" borderId="83"/>
    <xf numFmtId="4" fontId="20" fillId="14" borderId="83">
      <alignment horizontal="right" vertical="center"/>
    </xf>
    <xf numFmtId="0" fontId="65" fillId="9" borderId="83">
      <alignment horizontal="right" vertical="center"/>
    </xf>
    <xf numFmtId="0" fontId="78" fillId="73" borderId="80" applyNumberFormat="0" applyAlignment="0" applyProtection="0"/>
    <xf numFmtId="0" fontId="75" fillId="86" borderId="80" applyNumberFormat="0" applyAlignment="0" applyProtection="0"/>
    <xf numFmtId="4" fontId="24" fillId="0" borderId="83">
      <alignment horizontal="right" vertical="center"/>
    </xf>
    <xf numFmtId="0" fontId="24" fillId="14" borderId="86">
      <alignment horizontal="left" vertical="center" wrapText="1" indent="2"/>
    </xf>
    <xf numFmtId="0" fontId="24" fillId="0" borderId="86">
      <alignment horizontal="left" vertical="center" wrapText="1" indent="2"/>
    </xf>
    <xf numFmtId="0" fontId="91" fillId="86" borderId="79" applyNumberFormat="0" applyAlignment="0" applyProtection="0"/>
    <xf numFmtId="0" fontId="87" fillId="73" borderId="80" applyNumberFormat="0" applyAlignment="0" applyProtection="0"/>
    <xf numFmtId="0" fontId="74" fillId="86" borderId="80" applyNumberFormat="0" applyAlignment="0" applyProtection="0"/>
    <xf numFmtId="0" fontId="72" fillId="86" borderId="79" applyNumberFormat="0" applyAlignment="0" applyProtection="0"/>
    <xf numFmtId="0" fontId="20" fillId="14" borderId="85">
      <alignment horizontal="right" vertical="center"/>
    </xf>
    <xf numFmtId="0" fontId="65" fillId="9" borderId="83">
      <alignment horizontal="right" vertical="center"/>
    </xf>
    <xf numFmtId="4" fontId="20" fillId="9" borderId="83">
      <alignment horizontal="right" vertical="center"/>
    </xf>
    <xf numFmtId="4" fontId="20" fillId="14" borderId="83">
      <alignment horizontal="right" vertical="center"/>
    </xf>
    <xf numFmtId="49" fontId="24" fillId="0" borderId="84" applyNumberFormat="0" applyFont="0" applyFill="0" applyBorder="0" applyProtection="0">
      <alignment horizontal="left" vertical="center" indent="5"/>
    </xf>
    <xf numFmtId="4" fontId="24" fillId="0" borderId="83" applyFill="0" applyBorder="0" applyProtection="0">
      <alignment horizontal="right" vertical="center"/>
    </xf>
    <xf numFmtId="4" fontId="20" fillId="9" borderId="83">
      <alignment horizontal="right" vertical="center"/>
    </xf>
    <xf numFmtId="0" fontId="87" fillId="73" borderId="80" applyNumberFormat="0" applyAlignment="0" applyProtection="0"/>
    <xf numFmtId="0" fontId="78" fillId="73" borderId="80" applyNumberFormat="0" applyAlignment="0" applyProtection="0"/>
    <xf numFmtId="0" fontId="74"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14" borderId="86">
      <alignment horizontal="left" vertical="center" wrapText="1" indent="2"/>
    </xf>
    <xf numFmtId="0" fontId="72" fillId="86" borderId="94" applyNumberFormat="0" applyAlignment="0" applyProtection="0"/>
    <xf numFmtId="0" fontId="91" fillId="86" borderId="94" applyNumberFormat="0" applyAlignment="0" applyProtection="0"/>
    <xf numFmtId="0" fontId="20" fillId="14" borderId="92">
      <alignment horizontal="right" vertical="center"/>
    </xf>
    <xf numFmtId="0" fontId="74" fillId="86" borderId="87" applyNumberFormat="0" applyAlignment="0" applyProtection="0"/>
    <xf numFmtId="4" fontId="20" fillId="14" borderId="90">
      <alignment horizontal="right" vertical="center"/>
    </xf>
    <xf numFmtId="4" fontId="24" fillId="16" borderId="90"/>
    <xf numFmtId="4" fontId="24" fillId="16" borderId="90"/>
    <xf numFmtId="0" fontId="20" fillId="14" borderId="90">
      <alignment horizontal="right" vertical="center"/>
    </xf>
    <xf numFmtId="0" fontId="20" fillId="14" borderId="90">
      <alignment horizontal="right" vertical="center"/>
    </xf>
    <xf numFmtId="0" fontId="24" fillId="16" borderId="90"/>
    <xf numFmtId="0" fontId="20" fillId="14" borderId="92">
      <alignment horizontal="right" vertical="center"/>
    </xf>
    <xf numFmtId="0" fontId="20" fillId="14" borderId="92">
      <alignment horizontal="right" vertical="center"/>
    </xf>
    <xf numFmtId="0" fontId="74" fillId="86" borderId="87" applyNumberFormat="0" applyAlignment="0" applyProtection="0"/>
    <xf numFmtId="0" fontId="20" fillId="14" borderId="91">
      <alignment horizontal="right" vertical="center"/>
    </xf>
    <xf numFmtId="0" fontId="24" fillId="0" borderId="90">
      <alignment horizontal="right" vertical="center"/>
    </xf>
    <xf numFmtId="4" fontId="24" fillId="0" borderId="90">
      <alignment horizontal="right" vertical="center"/>
    </xf>
    <xf numFmtId="0" fontId="94" fillId="0" borderId="88" applyNumberFormat="0" applyFill="0" applyAlignment="0" applyProtection="0"/>
    <xf numFmtId="0" fontId="75" fillId="86" borderId="87" applyNumberFormat="0" applyAlignment="0" applyProtection="0"/>
    <xf numFmtId="0" fontId="94" fillId="0" borderId="88" applyNumberFormat="0" applyFill="0" applyAlignment="0" applyProtection="0"/>
    <xf numFmtId="0" fontId="75" fillId="86" borderId="87" applyNumberFormat="0" applyAlignment="0" applyProtection="0"/>
    <xf numFmtId="49" fontId="22" fillId="0" borderId="90" applyNumberFormat="0" applyFill="0" applyBorder="0" applyProtection="0">
      <alignment horizontal="left" vertical="center"/>
    </xf>
    <xf numFmtId="0" fontId="69" fillId="89" borderId="89" applyNumberFormat="0" applyFont="0" applyAlignment="0" applyProtection="0"/>
    <xf numFmtId="0" fontId="20" fillId="9" borderId="90">
      <alignment horizontal="right" vertical="center"/>
    </xf>
    <xf numFmtId="0" fontId="20" fillId="14" borderId="90">
      <alignment horizontal="right" vertical="center"/>
    </xf>
    <xf numFmtId="0" fontId="75" fillId="86" borderId="87" applyNumberFormat="0" applyAlignment="0" applyProtection="0"/>
    <xf numFmtId="0" fontId="79" fillId="0" borderId="88" applyNumberFormat="0" applyFill="0" applyAlignment="0" applyProtection="0"/>
    <xf numFmtId="4" fontId="24" fillId="0" borderId="90" applyFill="0" applyBorder="0" applyProtection="0">
      <alignment horizontal="right" vertical="center"/>
    </xf>
    <xf numFmtId="0" fontId="87" fillId="73" borderId="95" applyNumberFormat="0" applyAlignment="0" applyProtection="0"/>
    <xf numFmtId="0" fontId="3" fillId="0" borderId="58" applyNumberFormat="0" applyFill="0" applyAlignment="0" applyProtection="0"/>
    <xf numFmtId="0" fontId="24" fillId="14" borderId="93">
      <alignment horizontal="left" vertical="center" wrapText="1" indent="2"/>
    </xf>
    <xf numFmtId="0" fontId="3" fillId="0" borderId="58" applyNumberFormat="0" applyFill="0" applyAlignment="0" applyProtection="0"/>
    <xf numFmtId="0" fontId="1" fillId="59" borderId="0" applyNumberFormat="0" applyBorder="0" applyAlignment="0" applyProtection="0"/>
    <xf numFmtId="49" fontId="24" fillId="0" borderId="98" applyNumberFormat="0" applyFont="0" applyFill="0" applyBorder="0" applyProtection="0">
      <alignment horizontal="left" vertical="center" indent="2"/>
    </xf>
    <xf numFmtId="0" fontId="63" fillId="64" borderId="0" applyNumberFormat="0" applyBorder="0" applyAlignment="0" applyProtection="0"/>
    <xf numFmtId="4" fontId="20" fillId="14" borderId="90">
      <alignment horizontal="right" vertical="center"/>
    </xf>
    <xf numFmtId="0" fontId="87" fillId="73" borderId="87" applyNumberFormat="0" applyAlignment="0" applyProtection="0"/>
    <xf numFmtId="0" fontId="75" fillId="86" borderId="87" applyNumberFormat="0" applyAlignment="0" applyProtection="0"/>
    <xf numFmtId="0" fontId="74" fillId="86" borderId="87" applyNumberFormat="0" applyAlignment="0" applyProtection="0"/>
    <xf numFmtId="0" fontId="24" fillId="9" borderId="91">
      <alignment horizontal="left" vertical="center"/>
    </xf>
    <xf numFmtId="0" fontId="1" fillId="53" borderId="0" applyNumberFormat="0" applyBorder="0" applyAlignment="0" applyProtection="0"/>
    <xf numFmtId="0" fontId="20" fillId="14" borderId="90">
      <alignment horizontal="right" vertical="center"/>
    </xf>
    <xf numFmtId="0" fontId="62" fillId="0" borderId="0" applyNumberFormat="0" applyFill="0" applyBorder="0" applyAlignment="0" applyProtection="0"/>
    <xf numFmtId="175" fontId="24" fillId="90" borderId="98" applyNumberFormat="0" applyFont="0" applyBorder="0" applyAlignment="0" applyProtection="0">
      <alignment horizontal="right" vertical="center"/>
    </xf>
    <xf numFmtId="0" fontId="63" fillId="49" borderId="0" applyNumberFormat="0" applyBorder="0" applyAlignment="0" applyProtection="0"/>
    <xf numFmtId="175" fontId="24" fillId="90" borderId="90" applyNumberFormat="0" applyFont="0" applyBorder="0" applyAlignment="0" applyProtection="0">
      <alignment horizontal="right" vertical="center"/>
    </xf>
    <xf numFmtId="0" fontId="60" fillId="46" borderId="56" applyNumberFormat="0" applyAlignment="0" applyProtection="0"/>
    <xf numFmtId="0" fontId="60" fillId="46" borderId="56" applyNumberFormat="0" applyAlignment="0" applyProtection="0"/>
    <xf numFmtId="0" fontId="24" fillId="0" borderId="93">
      <alignment horizontal="left" vertical="center" wrapText="1" indent="2"/>
    </xf>
    <xf numFmtId="175" fontId="24" fillId="90" borderId="90" applyNumberFormat="0" applyFont="0" applyBorder="0" applyAlignment="0" applyProtection="0">
      <alignment horizontal="right" vertical="center"/>
    </xf>
    <xf numFmtId="4" fontId="24" fillId="0" borderId="90" applyFill="0" applyBorder="0" applyProtection="0">
      <alignment horizontal="right" vertical="center"/>
    </xf>
    <xf numFmtId="0" fontId="62" fillId="0" borderId="0" applyNumberFormat="0" applyFill="0" applyBorder="0" applyAlignment="0" applyProtection="0"/>
    <xf numFmtId="0" fontId="87" fillId="73" borderId="87" applyNumberFormat="0" applyAlignment="0" applyProtection="0"/>
    <xf numFmtId="0" fontId="24" fillId="0" borderId="93">
      <alignment horizontal="left" vertical="center" wrapText="1" indent="2"/>
    </xf>
    <xf numFmtId="0" fontId="24" fillId="16" borderId="90"/>
    <xf numFmtId="0" fontId="94" fillId="0" borderId="96" applyNumberFormat="0" applyFill="0" applyAlignment="0" applyProtection="0"/>
    <xf numFmtId="0" fontId="24" fillId="0" borderId="90">
      <alignment horizontal="right" vertical="center"/>
    </xf>
    <xf numFmtId="0" fontId="24" fillId="16" borderId="90"/>
    <xf numFmtId="0" fontId="69" fillId="89" borderId="89" applyNumberFormat="0" applyFont="0" applyAlignment="0" applyProtection="0"/>
    <xf numFmtId="49" fontId="22" fillId="0" borderId="90" applyNumberFormat="0" applyFill="0" applyBorder="0" applyProtection="0">
      <alignment horizontal="left" vertical="center"/>
    </xf>
    <xf numFmtId="0" fontId="24" fillId="0" borderId="93">
      <alignment horizontal="left" vertical="center" wrapText="1" indent="2"/>
    </xf>
    <xf numFmtId="0" fontId="75" fillId="86" borderId="87" applyNumberFormat="0" applyAlignment="0" applyProtection="0"/>
    <xf numFmtId="49" fontId="24" fillId="0" borderId="90" applyNumberFormat="0" applyFont="0" applyFill="0" applyBorder="0" applyProtection="0">
      <alignment horizontal="left" vertical="center" indent="2"/>
    </xf>
    <xf numFmtId="0" fontId="24" fillId="14" borderId="93">
      <alignment horizontal="left" vertical="center" wrapText="1" indent="2"/>
    </xf>
    <xf numFmtId="0" fontId="91" fillId="86" borderId="94" applyNumberFormat="0" applyAlignment="0" applyProtection="0"/>
    <xf numFmtId="0" fontId="1" fillId="50" borderId="0" applyNumberFormat="0" applyBorder="0" applyAlignment="0" applyProtection="0"/>
    <xf numFmtId="0" fontId="3" fillId="0" borderId="58" applyNumberFormat="0" applyFill="0" applyAlignment="0" applyProtection="0"/>
    <xf numFmtId="0" fontId="65" fillId="9" borderId="90">
      <alignment horizontal="right" vertical="center"/>
    </xf>
    <xf numFmtId="0" fontId="1" fillId="63" borderId="0" applyNumberFormat="0" applyBorder="0" applyAlignment="0" applyProtection="0"/>
    <xf numFmtId="0" fontId="78" fillId="73" borderId="87" applyNumberFormat="0" applyAlignment="0" applyProtection="0"/>
    <xf numFmtId="4" fontId="65" fillId="9" borderId="90">
      <alignment horizontal="right" vertical="center"/>
    </xf>
    <xf numFmtId="0" fontId="78" fillId="73" borderId="87" applyNumberFormat="0" applyAlignment="0" applyProtection="0"/>
    <xf numFmtId="0" fontId="63" fillId="58" borderId="0" applyNumberFormat="0" applyBorder="0" applyAlignment="0" applyProtection="0"/>
    <xf numFmtId="0" fontId="74" fillId="86" borderId="87" applyNumberFormat="0" applyAlignment="0" applyProtection="0"/>
    <xf numFmtId="0" fontId="72" fillId="86" borderId="94" applyNumberFormat="0" applyAlignment="0" applyProtection="0"/>
    <xf numFmtId="0" fontId="1" fillId="54" borderId="0" applyNumberFormat="0" applyBorder="0" applyAlignment="0" applyProtection="0"/>
    <xf numFmtId="0" fontId="24" fillId="16" borderId="90"/>
    <xf numFmtId="0" fontId="20" fillId="14" borderId="90">
      <alignment horizontal="right" vertical="center"/>
    </xf>
    <xf numFmtId="0" fontId="65" fillId="9" borderId="90">
      <alignment horizontal="right" vertical="center"/>
    </xf>
    <xf numFmtId="0" fontId="91" fillId="86" borderId="94" applyNumberFormat="0" applyAlignment="0" applyProtection="0"/>
    <xf numFmtId="0" fontId="79" fillId="0" borderId="96" applyNumberFormat="0" applyFill="0" applyAlignment="0" applyProtection="0"/>
    <xf numFmtId="4" fontId="20" fillId="9" borderId="90">
      <alignment horizontal="right" vertical="center"/>
    </xf>
    <xf numFmtId="0" fontId="1" fillId="63" borderId="0" applyNumberFormat="0" applyBorder="0" applyAlignment="0" applyProtection="0"/>
    <xf numFmtId="0" fontId="79" fillId="0" borderId="88" applyNumberFormat="0" applyFill="0" applyAlignment="0" applyProtection="0"/>
    <xf numFmtId="0" fontId="79" fillId="0" borderId="88" applyNumberFormat="0" applyFill="0" applyAlignment="0" applyProtection="0"/>
    <xf numFmtId="0" fontId="91" fillId="86" borderId="94" applyNumberFormat="0" applyAlignment="0" applyProtection="0"/>
    <xf numFmtId="4" fontId="24" fillId="16" borderId="90"/>
    <xf numFmtId="0" fontId="63" fillId="52" borderId="0" applyNumberFormat="0" applyBorder="0" applyAlignment="0" applyProtection="0"/>
    <xf numFmtId="0" fontId="1" fillId="50" borderId="0" applyNumberFormat="0" applyBorder="0" applyAlignment="0" applyProtection="0"/>
    <xf numFmtId="0" fontId="20" fillId="14" borderId="92">
      <alignment horizontal="right" vertical="center"/>
    </xf>
    <xf numFmtId="0" fontId="61" fillId="0" borderId="0" applyNumberFormat="0" applyFill="0" applyBorder="0" applyAlignment="0" applyProtection="0"/>
    <xf numFmtId="0" fontId="72" fillId="86" borderId="94" applyNumberFormat="0" applyAlignment="0" applyProtection="0"/>
    <xf numFmtId="0" fontId="20" fillId="9" borderId="90">
      <alignment horizontal="right" vertical="center"/>
    </xf>
    <xf numFmtId="4" fontId="24" fillId="0" borderId="90">
      <alignment horizontal="right" vertical="center"/>
    </xf>
    <xf numFmtId="0" fontId="1" fillId="57" borderId="0" applyNumberFormat="0" applyBorder="0" applyAlignment="0" applyProtection="0"/>
    <xf numFmtId="0" fontId="24" fillId="0" borderId="101">
      <alignment horizontal="left" vertical="center" wrapText="1" indent="2"/>
    </xf>
    <xf numFmtId="49" fontId="24" fillId="0" borderId="90" applyNumberFormat="0" applyFont="0" applyFill="0" applyBorder="0" applyProtection="0">
      <alignment horizontal="left" vertical="center" indent="2"/>
    </xf>
    <xf numFmtId="0" fontId="24" fillId="14" borderId="93">
      <alignment horizontal="left" vertical="center" wrapText="1" indent="2"/>
    </xf>
    <xf numFmtId="0" fontId="20" fillId="14" borderId="91">
      <alignment horizontal="right" vertical="center"/>
    </xf>
    <xf numFmtId="4" fontId="24" fillId="16" borderId="90"/>
    <xf numFmtId="0" fontId="69" fillId="89" borderId="89" applyNumberFormat="0" applyFont="0" applyAlignment="0" applyProtection="0"/>
    <xf numFmtId="0" fontId="63" fillId="55" borderId="0" applyNumberFormat="0" applyBorder="0" applyAlignment="0" applyProtection="0"/>
    <xf numFmtId="4" fontId="20" fillId="14" borderId="90">
      <alignment horizontal="right" vertical="center"/>
    </xf>
    <xf numFmtId="0" fontId="63" fillId="49" borderId="0" applyNumberFormat="0" applyBorder="0" applyAlignment="0" applyProtection="0"/>
    <xf numFmtId="0" fontId="87" fillId="73" borderId="87" applyNumberFormat="0" applyAlignment="0" applyProtection="0"/>
    <xf numFmtId="0" fontId="72" fillId="86" borderId="94" applyNumberFormat="0" applyAlignment="0" applyProtection="0"/>
    <xf numFmtId="0" fontId="94" fillId="0" borderId="88" applyNumberFormat="0" applyFill="0" applyAlignment="0" applyProtection="0"/>
    <xf numFmtId="4" fontId="20" fillId="14" borderId="91">
      <alignment horizontal="right" vertical="center"/>
    </xf>
    <xf numFmtId="0" fontId="1" fillId="51" borderId="0" applyNumberFormat="0" applyBorder="0" applyAlignment="0" applyProtection="0"/>
    <xf numFmtId="4" fontId="65" fillId="9" borderId="90">
      <alignment horizontal="right" vertical="center"/>
    </xf>
    <xf numFmtId="0" fontId="20" fillId="14" borderId="90">
      <alignment horizontal="right" vertical="center"/>
    </xf>
    <xf numFmtId="0" fontId="63" fillId="52" borderId="0" applyNumberFormat="0" applyBorder="0" applyAlignment="0" applyProtection="0"/>
    <xf numFmtId="0" fontId="87" fillId="73" borderId="95" applyNumberFormat="0" applyAlignment="0" applyProtection="0"/>
    <xf numFmtId="0" fontId="1" fillId="59" borderId="0" applyNumberFormat="0" applyBorder="0" applyAlignment="0" applyProtection="0"/>
    <xf numFmtId="0" fontId="1" fillId="50" borderId="0" applyNumberFormat="0" applyBorder="0" applyAlignment="0" applyProtection="0"/>
    <xf numFmtId="0" fontId="74" fillId="86" borderId="87" applyNumberFormat="0" applyAlignment="0" applyProtection="0"/>
    <xf numFmtId="0" fontId="63" fillId="58" borderId="0" applyNumberFormat="0" applyBorder="0" applyAlignment="0" applyProtection="0"/>
    <xf numFmtId="0" fontId="20" fillId="9" borderId="90">
      <alignment horizontal="right" vertical="center"/>
    </xf>
    <xf numFmtId="0" fontId="75" fillId="86" borderId="87" applyNumberFormat="0" applyAlignment="0" applyProtection="0"/>
    <xf numFmtId="4" fontId="24" fillId="0" borderId="90" applyFill="0" applyBorder="0" applyProtection="0">
      <alignment horizontal="right" vertical="center"/>
    </xf>
    <xf numFmtId="0" fontId="24" fillId="14" borderId="93">
      <alignment horizontal="left" vertical="center" wrapText="1" indent="2"/>
    </xf>
    <xf numFmtId="4" fontId="24" fillId="16" borderId="90"/>
    <xf numFmtId="0" fontId="59" fillId="46" borderId="57" applyNumberFormat="0" applyAlignment="0" applyProtection="0"/>
    <xf numFmtId="0" fontId="75" fillId="86" borderId="87" applyNumberFormat="0" applyAlignment="0" applyProtection="0"/>
    <xf numFmtId="0" fontId="75" fillId="86" borderId="87" applyNumberFormat="0" applyAlignment="0" applyProtection="0"/>
    <xf numFmtId="0" fontId="1" fillId="48" borderId="0" applyNumberFormat="0" applyBorder="0" applyAlignment="0" applyProtection="0"/>
    <xf numFmtId="0" fontId="78" fillId="73" borderId="87" applyNumberFormat="0" applyAlignment="0" applyProtection="0"/>
    <xf numFmtId="4" fontId="24" fillId="16" borderId="98"/>
    <xf numFmtId="49" fontId="22" fillId="0" borderId="90" applyNumberFormat="0" applyFill="0" applyBorder="0" applyProtection="0">
      <alignment horizontal="left" vertical="center"/>
    </xf>
    <xf numFmtId="0" fontId="94" fillId="0" borderId="96" applyNumberFormat="0" applyFill="0" applyAlignment="0" applyProtection="0"/>
    <xf numFmtId="0" fontId="24" fillId="0" borderId="93">
      <alignment horizontal="left" vertical="center" wrapText="1" indent="2"/>
    </xf>
    <xf numFmtId="0" fontId="24" fillId="14" borderId="93">
      <alignment horizontal="left" vertical="center" wrapText="1" indent="2"/>
    </xf>
    <xf numFmtId="0" fontId="69" fillId="89" borderId="89" applyNumberFormat="0" applyFont="0" applyAlignment="0" applyProtection="0"/>
    <xf numFmtId="0" fontId="20" fillId="14" borderId="90">
      <alignment horizontal="right" vertical="center"/>
    </xf>
    <xf numFmtId="0" fontId="20" fillId="14" borderId="90">
      <alignment horizontal="right" vertical="center"/>
    </xf>
    <xf numFmtId="0" fontId="75" fillId="86" borderId="87" applyNumberFormat="0" applyAlignment="0" applyProtection="0"/>
    <xf numFmtId="0" fontId="63" fillId="55" borderId="0" applyNumberFormat="0" applyBorder="0" applyAlignment="0" applyProtection="0"/>
    <xf numFmtId="175" fontId="24" fillId="90" borderId="90" applyNumberFormat="0" applyFont="0" applyBorder="0" applyAlignment="0" applyProtection="0">
      <alignment horizontal="right" vertical="center"/>
    </xf>
    <xf numFmtId="0" fontId="1" fillId="60" borderId="0" applyNumberFormat="0" applyBorder="0" applyAlignment="0" applyProtection="0"/>
    <xf numFmtId="0" fontId="75" fillId="86" borderId="87" applyNumberFormat="0" applyAlignment="0" applyProtection="0"/>
    <xf numFmtId="0" fontId="91" fillId="86" borderId="94" applyNumberFormat="0" applyAlignment="0" applyProtection="0"/>
    <xf numFmtId="0" fontId="94" fillId="0" borderId="96" applyNumberFormat="0" applyFill="0" applyAlignment="0" applyProtection="0"/>
    <xf numFmtId="0" fontId="94" fillId="0" borderId="88" applyNumberFormat="0" applyFill="0" applyAlignment="0" applyProtection="0"/>
    <xf numFmtId="0" fontId="87" fillId="73" borderId="87" applyNumberFormat="0" applyAlignment="0" applyProtection="0"/>
    <xf numFmtId="0" fontId="20" fillId="9" borderId="90">
      <alignment horizontal="right" vertical="center"/>
    </xf>
    <xf numFmtId="0" fontId="24" fillId="0" borderId="101">
      <alignment horizontal="left" vertical="center" wrapText="1" indent="2"/>
    </xf>
    <xf numFmtId="0" fontId="63" fillId="49" borderId="0" applyNumberFormat="0" applyBorder="0" applyAlignment="0" applyProtection="0"/>
    <xf numFmtId="0" fontId="91" fillId="86" borderId="94" applyNumberFormat="0" applyAlignment="0" applyProtection="0"/>
    <xf numFmtId="0" fontId="1" fillId="54" borderId="0" applyNumberFormat="0" applyBorder="0" applyAlignment="0" applyProtection="0"/>
    <xf numFmtId="4" fontId="65" fillId="9" borderId="90">
      <alignment horizontal="right" vertical="center"/>
    </xf>
    <xf numFmtId="4" fontId="20" fillId="9" borderId="90">
      <alignment horizontal="right" vertical="center"/>
    </xf>
    <xf numFmtId="0" fontId="20" fillId="14" borderId="98">
      <alignment horizontal="right" vertical="center"/>
    </xf>
    <xf numFmtId="0" fontId="24" fillId="0" borderId="90" applyNumberFormat="0" applyFill="0" applyAlignment="0" applyProtection="0"/>
    <xf numFmtId="4" fontId="20" fillId="9" borderId="90">
      <alignment horizontal="right" vertical="center"/>
    </xf>
    <xf numFmtId="0" fontId="3" fillId="0" borderId="58" applyNumberFormat="0" applyFill="0" applyAlignment="0" applyProtection="0"/>
    <xf numFmtId="0" fontId="75" fillId="86" borderId="87" applyNumberFormat="0" applyAlignment="0" applyProtection="0"/>
    <xf numFmtId="0" fontId="1" fillId="56" borderId="0" applyNumberFormat="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24" fillId="0" borderId="90" applyNumberFormat="0" applyFill="0" applyAlignment="0" applyProtection="0"/>
    <xf numFmtId="4" fontId="20" fillId="14" borderId="90">
      <alignment horizontal="right" vertical="center"/>
    </xf>
    <xf numFmtId="0" fontId="69" fillId="89" borderId="89" applyNumberFormat="0" applyFont="0" applyAlignment="0" applyProtection="0"/>
    <xf numFmtId="4" fontId="20" fillId="14" borderId="90">
      <alignment horizontal="right" vertical="center"/>
    </xf>
    <xf numFmtId="4" fontId="20" fillId="14" borderId="90">
      <alignment horizontal="right" vertical="center"/>
    </xf>
    <xf numFmtId="0" fontId="24" fillId="0" borderId="90">
      <alignment horizontal="right" vertical="center"/>
    </xf>
    <xf numFmtId="4" fontId="24" fillId="0" borderId="90">
      <alignment horizontal="right" vertical="center"/>
    </xf>
    <xf numFmtId="0" fontId="20" fillId="14" borderId="100">
      <alignment horizontal="right" vertical="center"/>
    </xf>
    <xf numFmtId="0" fontId="79" fillId="0" borderId="88" applyNumberFormat="0" applyFill="0" applyAlignment="0" applyProtection="0"/>
    <xf numFmtId="0" fontId="69" fillId="89" borderId="89" applyNumberFormat="0" applyFont="0" applyAlignment="0" applyProtection="0"/>
    <xf numFmtId="0" fontId="24" fillId="0" borderId="90" applyNumberFormat="0" applyFill="0" applyAlignment="0" applyProtection="0"/>
    <xf numFmtId="0" fontId="20" fillId="14" borderId="92">
      <alignment horizontal="right" vertical="center"/>
    </xf>
    <xf numFmtId="49" fontId="22" fillId="0" borderId="98" applyNumberFormat="0" applyFill="0" applyBorder="0" applyProtection="0">
      <alignment horizontal="left" vertical="center"/>
    </xf>
    <xf numFmtId="4" fontId="20" fillId="14" borderId="90">
      <alignment horizontal="right" vertical="center"/>
    </xf>
    <xf numFmtId="0" fontId="75" fillId="86" borderId="87" applyNumberFormat="0" applyAlignment="0" applyProtection="0"/>
    <xf numFmtId="0" fontId="20" fillId="14" borderId="90">
      <alignment horizontal="right" vertical="center"/>
    </xf>
    <xf numFmtId="0" fontId="24" fillId="16" borderId="98"/>
    <xf numFmtId="4" fontId="24" fillId="16" borderId="90"/>
    <xf numFmtId="0" fontId="78" fillId="73" borderId="87" applyNumberFormat="0" applyAlignment="0" applyProtection="0"/>
    <xf numFmtId="0" fontId="75" fillId="86" borderId="87" applyNumberFormat="0" applyAlignment="0" applyProtection="0"/>
    <xf numFmtId="0" fontId="94" fillId="0" borderId="88" applyNumberFormat="0" applyFill="0" applyAlignment="0" applyProtection="0"/>
    <xf numFmtId="0" fontId="24" fillId="9" borderId="91">
      <alignment horizontal="left" vertical="center"/>
    </xf>
    <xf numFmtId="0" fontId="78" fillId="73" borderId="87" applyNumberFormat="0" applyAlignment="0" applyProtection="0"/>
    <xf numFmtId="0" fontId="24" fillId="0" borderId="90" applyNumberFormat="0" applyFill="0" applyAlignment="0" applyProtection="0"/>
    <xf numFmtId="0" fontId="1" fillId="63" borderId="0" applyNumberFormat="0" applyBorder="0" applyAlignment="0" applyProtection="0"/>
    <xf numFmtId="0" fontId="24" fillId="0" borderId="90">
      <alignment horizontal="right" vertical="center"/>
    </xf>
    <xf numFmtId="0" fontId="24" fillId="9" borderId="91">
      <alignment horizontal="left" vertical="center"/>
    </xf>
    <xf numFmtId="4" fontId="20" fillId="14" borderId="92">
      <alignment horizontal="right" vertical="center"/>
    </xf>
    <xf numFmtId="49" fontId="22" fillId="0" borderId="90" applyNumberFormat="0" applyFill="0" applyBorder="0" applyProtection="0">
      <alignment horizontal="left" vertical="center"/>
    </xf>
    <xf numFmtId="0" fontId="91" fillId="86" borderId="94" applyNumberFormat="0" applyAlignment="0" applyProtection="0"/>
    <xf numFmtId="0" fontId="63" fillId="64" borderId="0" applyNumberFormat="0" applyBorder="0" applyAlignment="0" applyProtection="0"/>
    <xf numFmtId="0" fontId="1" fillId="62" borderId="0" applyNumberFormat="0" applyBorder="0" applyAlignment="0" applyProtection="0"/>
    <xf numFmtId="0" fontId="74" fillId="86" borderId="87" applyNumberFormat="0" applyAlignment="0" applyProtection="0"/>
    <xf numFmtId="0" fontId="87" fillId="73" borderId="87" applyNumberFormat="0" applyAlignment="0" applyProtection="0"/>
    <xf numFmtId="4" fontId="65" fillId="9" borderId="90">
      <alignment horizontal="right" vertical="center"/>
    </xf>
    <xf numFmtId="0" fontId="1" fillId="57" borderId="0" applyNumberFormat="0" applyBorder="0" applyAlignment="0" applyProtection="0"/>
    <xf numFmtId="0" fontId="20" fillId="14" borderId="91">
      <alignment horizontal="right" vertical="center"/>
    </xf>
    <xf numFmtId="0" fontId="24" fillId="14" borderId="93">
      <alignment horizontal="left" vertical="center" wrapText="1" indent="2"/>
    </xf>
    <xf numFmtId="0" fontId="74" fillId="86" borderId="87" applyNumberFormat="0" applyAlignment="0" applyProtection="0"/>
    <xf numFmtId="0" fontId="1" fillId="63" borderId="0" applyNumberFormat="0" applyBorder="0" applyAlignment="0" applyProtection="0"/>
    <xf numFmtId="0" fontId="20" fillId="14" borderId="99">
      <alignment horizontal="right" vertical="center"/>
    </xf>
    <xf numFmtId="4" fontId="20" fillId="14" borderId="91">
      <alignment horizontal="right" vertical="center"/>
    </xf>
    <xf numFmtId="0" fontId="25" fillId="89" borderId="89" applyNumberFormat="0" applyFont="0" applyAlignment="0" applyProtection="0"/>
    <xf numFmtId="0" fontId="1" fillId="62" borderId="0" applyNumberFormat="0" applyBorder="0" applyAlignment="0" applyProtection="0"/>
    <xf numFmtId="0" fontId="20" fillId="9" borderId="90">
      <alignment horizontal="right" vertical="center"/>
    </xf>
    <xf numFmtId="0" fontId="20" fillId="9" borderId="98">
      <alignment horizontal="right" vertical="center"/>
    </xf>
    <xf numFmtId="0" fontId="1" fillId="56" borderId="0" applyNumberFormat="0" applyBorder="0" applyAlignment="0" applyProtection="0"/>
    <xf numFmtId="0" fontId="87" fillId="73" borderId="87" applyNumberFormat="0" applyAlignment="0" applyProtection="0"/>
    <xf numFmtId="4" fontId="20" fillId="14" borderId="100">
      <alignment horizontal="right" vertical="center"/>
    </xf>
    <xf numFmtId="4" fontId="20" fillId="14" borderId="91">
      <alignment horizontal="right" vertical="center"/>
    </xf>
    <xf numFmtId="4" fontId="20" fillId="14" borderId="98">
      <alignment horizontal="right" vertical="center"/>
    </xf>
    <xf numFmtId="4" fontId="20" fillId="14" borderId="90">
      <alignment horizontal="right" vertical="center"/>
    </xf>
    <xf numFmtId="0" fontId="20" fillId="9" borderId="90">
      <alignment horizontal="right" vertical="center"/>
    </xf>
    <xf numFmtId="0" fontId="78" fillId="73" borderId="87" applyNumberFormat="0" applyAlignment="0" applyProtection="0"/>
    <xf numFmtId="0" fontId="1" fillId="54" borderId="0" applyNumberFormat="0" applyBorder="0" applyAlignment="0" applyProtection="0"/>
    <xf numFmtId="0" fontId="60" fillId="46" borderId="56" applyNumberFormat="0" applyAlignment="0" applyProtection="0"/>
    <xf numFmtId="0" fontId="79" fillId="0" borderId="88" applyNumberFormat="0" applyFill="0" applyAlignment="0" applyProtection="0"/>
    <xf numFmtId="0" fontId="65" fillId="9" borderId="90">
      <alignment horizontal="right" vertical="center"/>
    </xf>
    <xf numFmtId="0" fontId="91" fillId="86" borderId="94" applyNumberFormat="0" applyAlignment="0" applyProtection="0"/>
    <xf numFmtId="0" fontId="94" fillId="0" borderId="88" applyNumberFormat="0" applyFill="0" applyAlignment="0" applyProtection="0"/>
    <xf numFmtId="0" fontId="1" fillId="53" borderId="0" applyNumberFormat="0" applyBorder="0" applyAlignment="0" applyProtection="0"/>
    <xf numFmtId="175" fontId="24" fillId="90" borderId="90" applyNumberFormat="0" applyFont="0" applyBorder="0" applyAlignment="0" applyProtection="0">
      <alignment horizontal="right" vertical="center"/>
    </xf>
    <xf numFmtId="0" fontId="1" fillId="51" borderId="0" applyNumberFormat="0" applyBorder="0" applyAlignment="0" applyProtection="0"/>
    <xf numFmtId="0" fontId="75" fillId="86" borderId="95" applyNumberFormat="0" applyAlignment="0" applyProtection="0"/>
    <xf numFmtId="0" fontId="1" fillId="56" borderId="0" applyNumberFormat="0" applyBorder="0" applyAlignment="0" applyProtection="0"/>
    <xf numFmtId="0" fontId="63" fillId="61" borderId="0" applyNumberFormat="0" applyBorder="0" applyAlignment="0" applyProtection="0"/>
    <xf numFmtId="0" fontId="79" fillId="0" borderId="88" applyNumberFormat="0" applyFill="0" applyAlignment="0" applyProtection="0"/>
    <xf numFmtId="0" fontId="24" fillId="0" borderId="90">
      <alignment horizontal="right" vertical="center"/>
    </xf>
    <xf numFmtId="0" fontId="25" fillId="89" borderId="89" applyNumberFormat="0" applyFont="0" applyAlignment="0" applyProtection="0"/>
    <xf numFmtId="0" fontId="75" fillId="86" borderId="87" applyNumberFormat="0" applyAlignment="0" applyProtection="0"/>
    <xf numFmtId="0" fontId="94" fillId="0" borderId="88" applyNumberFormat="0" applyFill="0" applyAlignment="0" applyProtection="0"/>
    <xf numFmtId="0" fontId="1" fillId="48" borderId="0" applyNumberFormat="0" applyBorder="0" applyAlignment="0" applyProtection="0"/>
    <xf numFmtId="0" fontId="69" fillId="89" borderId="89" applyNumberFormat="0" applyFont="0" applyAlignment="0" applyProtection="0"/>
    <xf numFmtId="0" fontId="63" fillId="58" borderId="0" applyNumberFormat="0" applyBorder="0" applyAlignment="0" applyProtection="0"/>
    <xf numFmtId="0" fontId="24" fillId="0" borderId="90" applyNumberFormat="0" applyFill="0" applyAlignment="0" applyProtection="0"/>
    <xf numFmtId="0" fontId="1" fillId="57" borderId="0" applyNumberFormat="0" applyBorder="0" applyAlignment="0" applyProtection="0"/>
    <xf numFmtId="4" fontId="24" fillId="0" borderId="90" applyFill="0" applyBorder="0" applyProtection="0">
      <alignment horizontal="right" vertical="center"/>
    </xf>
    <xf numFmtId="0" fontId="1" fillId="47" borderId="0" applyNumberFormat="0" applyBorder="0" applyAlignment="0" applyProtection="0"/>
    <xf numFmtId="0" fontId="94" fillId="0" borderId="88" applyNumberFormat="0" applyFill="0" applyAlignment="0" applyProtection="0"/>
    <xf numFmtId="0" fontId="65" fillId="9" borderId="98">
      <alignment horizontal="right" vertical="center"/>
    </xf>
    <xf numFmtId="0" fontId="1" fillId="60" borderId="0" applyNumberFormat="0" applyBorder="0" applyAlignment="0" applyProtection="0"/>
    <xf numFmtId="0" fontId="24" fillId="9" borderId="99">
      <alignment horizontal="left" vertical="center"/>
    </xf>
    <xf numFmtId="0" fontId="65" fillId="9" borderId="90">
      <alignment horizontal="right" vertical="center"/>
    </xf>
    <xf numFmtId="0" fontId="78" fillId="73" borderId="87" applyNumberFormat="0" applyAlignment="0" applyProtection="0"/>
    <xf numFmtId="175" fontId="24" fillId="90" borderId="90" applyNumberFormat="0" applyFont="0" applyBorder="0" applyAlignment="0" applyProtection="0">
      <alignment horizontal="right" vertical="center"/>
    </xf>
    <xf numFmtId="0" fontId="78" fillId="73" borderId="87" applyNumberFormat="0" applyAlignment="0" applyProtection="0"/>
    <xf numFmtId="4" fontId="24" fillId="0" borderId="90">
      <alignment horizontal="right" vertical="center"/>
    </xf>
    <xf numFmtId="49" fontId="24" fillId="0" borderId="90" applyNumberFormat="0" applyFont="0" applyFill="0" applyBorder="0" applyProtection="0">
      <alignment horizontal="left" vertical="center" indent="2"/>
    </xf>
    <xf numFmtId="175" fontId="24" fillId="90" borderId="90" applyNumberFormat="0" applyFont="0" applyBorder="0" applyAlignment="0" applyProtection="0">
      <alignment horizontal="right" vertical="center"/>
    </xf>
    <xf numFmtId="0" fontId="87" fillId="73" borderId="87" applyNumberFormat="0" applyAlignment="0" applyProtection="0"/>
    <xf numFmtId="49" fontId="22" fillId="0" borderId="90" applyNumberFormat="0" applyFill="0" applyBorder="0" applyProtection="0">
      <alignment horizontal="left" vertical="center"/>
    </xf>
    <xf numFmtId="4" fontId="20" fillId="14" borderId="90">
      <alignment horizontal="right" vertical="center"/>
    </xf>
    <xf numFmtId="0" fontId="78" fillId="73" borderId="87" applyNumberFormat="0" applyAlignment="0" applyProtection="0"/>
    <xf numFmtId="0" fontId="75" fillId="86" borderId="87" applyNumberFormat="0" applyAlignment="0" applyProtection="0"/>
    <xf numFmtId="4" fontId="24" fillId="0" borderId="90">
      <alignment horizontal="right" vertical="center"/>
    </xf>
    <xf numFmtId="0" fontId="24" fillId="14" borderId="93">
      <alignment horizontal="left" vertical="center" wrapText="1" indent="2"/>
    </xf>
    <xf numFmtId="0" fontId="24" fillId="0" borderId="93">
      <alignment horizontal="left" vertical="center" wrapText="1" indent="2"/>
    </xf>
    <xf numFmtId="0" fontId="91" fillId="86" borderId="94" applyNumberFormat="0" applyAlignment="0" applyProtection="0"/>
    <xf numFmtId="0" fontId="87" fillId="73" borderId="87" applyNumberFormat="0" applyAlignment="0" applyProtection="0"/>
    <xf numFmtId="0" fontId="74" fillId="86" borderId="87" applyNumberFormat="0" applyAlignment="0" applyProtection="0"/>
    <xf numFmtId="0" fontId="72" fillId="86" borderId="94" applyNumberFormat="0" applyAlignment="0" applyProtection="0"/>
    <xf numFmtId="0" fontId="20" fillId="14" borderId="92">
      <alignment horizontal="right" vertical="center"/>
    </xf>
    <xf numFmtId="0" fontId="65" fillId="9" borderId="90">
      <alignment horizontal="right" vertical="center"/>
    </xf>
    <xf numFmtId="4" fontId="20" fillId="9" borderId="90">
      <alignment horizontal="right" vertical="center"/>
    </xf>
    <xf numFmtId="4" fontId="20" fillId="14" borderId="90">
      <alignment horizontal="right" vertical="center"/>
    </xf>
    <xf numFmtId="49" fontId="24" fillId="0" borderId="91" applyNumberFormat="0" applyFont="0" applyFill="0" applyBorder="0" applyProtection="0">
      <alignment horizontal="left" vertical="center" indent="5"/>
    </xf>
    <xf numFmtId="4" fontId="24" fillId="0" borderId="90" applyFill="0" applyBorder="0" applyProtection="0">
      <alignment horizontal="right" vertical="center"/>
    </xf>
    <xf numFmtId="4" fontId="20" fillId="9" borderId="90">
      <alignment horizontal="right" vertical="center"/>
    </xf>
    <xf numFmtId="0" fontId="87" fillId="73" borderId="87" applyNumberFormat="0" applyAlignment="0" applyProtection="0"/>
    <xf numFmtId="0" fontId="78" fillId="73" borderId="87" applyNumberFormat="0" applyAlignment="0" applyProtection="0"/>
    <xf numFmtId="0" fontId="74" fillId="86" borderId="87" applyNumberFormat="0" applyAlignment="0" applyProtection="0"/>
    <xf numFmtId="0" fontId="24" fillId="14" borderId="93">
      <alignment horizontal="left" vertical="center" wrapText="1" indent="2"/>
    </xf>
    <xf numFmtId="0" fontId="24" fillId="0" borderId="93">
      <alignment horizontal="left" vertical="center" wrapText="1" indent="2"/>
    </xf>
    <xf numFmtId="0" fontId="24" fillId="14" borderId="93">
      <alignment horizontal="left" vertical="center" wrapText="1" indent="2"/>
    </xf>
    <xf numFmtId="4" fontId="20" fillId="9" borderId="98">
      <alignment horizontal="right" vertical="center"/>
    </xf>
    <xf numFmtId="0" fontId="63" fillId="49" borderId="0" applyNumberFormat="0" applyBorder="0" applyAlignment="0" applyProtection="0"/>
    <xf numFmtId="0" fontId="63" fillId="61" borderId="0" applyNumberFormat="0" applyBorder="0" applyAlignment="0" applyProtection="0"/>
    <xf numFmtId="0" fontId="1" fillId="59" borderId="0" applyNumberFormat="0" applyBorder="0" applyAlignment="0" applyProtection="0"/>
    <xf numFmtId="0" fontId="1" fillId="56" borderId="0" applyNumberFormat="0" applyBorder="0" applyAlignment="0" applyProtection="0"/>
    <xf numFmtId="0" fontId="1" fillId="54" borderId="0" applyNumberFormat="0" applyBorder="0" applyAlignment="0" applyProtection="0"/>
    <xf numFmtId="0" fontId="1" fillId="48" borderId="0" applyNumberFormat="0" applyBorder="0" applyAlignment="0" applyProtection="0"/>
    <xf numFmtId="4" fontId="20" fillId="14" borderId="98">
      <alignment horizontal="right" vertical="center"/>
    </xf>
    <xf numFmtId="0" fontId="24" fillId="16" borderId="98"/>
    <xf numFmtId="0" fontId="74" fillId="86" borderId="95" applyNumberFormat="0" applyAlignment="0" applyProtection="0"/>
    <xf numFmtId="0" fontId="20" fillId="9" borderId="98">
      <alignment horizontal="right" vertical="center"/>
    </xf>
    <xf numFmtId="0" fontId="24" fillId="0" borderId="98">
      <alignment horizontal="right" vertical="center"/>
    </xf>
    <xf numFmtId="0" fontId="94" fillId="0" borderId="96" applyNumberFormat="0" applyFill="0" applyAlignment="0" applyProtection="0"/>
    <xf numFmtId="0" fontId="24" fillId="9" borderId="99">
      <alignment horizontal="left" vertical="center"/>
    </xf>
    <xf numFmtId="0" fontId="87" fillId="73" borderId="95" applyNumberFormat="0" applyAlignment="0" applyProtection="0"/>
    <xf numFmtId="175" fontId="24" fillId="90" borderId="98" applyNumberFormat="0" applyFont="0" applyBorder="0" applyAlignment="0" applyProtection="0">
      <alignment horizontal="right" vertical="center"/>
    </xf>
    <xf numFmtId="0" fontId="69" fillId="89" borderId="97" applyNumberFormat="0" applyFont="0" applyAlignment="0" applyProtection="0"/>
    <xf numFmtId="0" fontId="24" fillId="0" borderId="101">
      <alignment horizontal="left" vertical="center" wrapText="1" indent="2"/>
    </xf>
    <xf numFmtId="4" fontId="24" fillId="16" borderId="98"/>
    <xf numFmtId="49" fontId="22" fillId="0" borderId="98" applyNumberFormat="0" applyFill="0" applyBorder="0" applyProtection="0">
      <alignment horizontal="left" vertical="center"/>
    </xf>
    <xf numFmtId="0" fontId="24" fillId="0" borderId="98">
      <alignment horizontal="right" vertical="center"/>
    </xf>
    <xf numFmtId="4" fontId="20" fillId="14" borderId="100">
      <alignment horizontal="right" vertical="center"/>
    </xf>
    <xf numFmtId="4" fontId="20" fillId="14" borderId="98">
      <alignment horizontal="right" vertical="center"/>
    </xf>
    <xf numFmtId="4" fontId="20" fillId="14" borderId="98">
      <alignment horizontal="right" vertical="center"/>
    </xf>
    <xf numFmtId="0" fontId="65" fillId="9" borderId="98">
      <alignment horizontal="right" vertical="center"/>
    </xf>
    <xf numFmtId="0" fontId="20" fillId="9" borderId="98">
      <alignment horizontal="right" vertical="center"/>
    </xf>
    <xf numFmtId="49" fontId="24" fillId="0" borderId="98" applyNumberFormat="0" applyFont="0" applyFill="0" applyBorder="0" applyProtection="0">
      <alignment horizontal="left" vertical="center" indent="2"/>
    </xf>
    <xf numFmtId="0" fontId="87" fillId="73" borderId="95" applyNumberFormat="0" applyAlignment="0" applyProtection="0"/>
    <xf numFmtId="0" fontId="72" fillId="86" borderId="102" applyNumberFormat="0" applyAlignment="0" applyProtection="0"/>
    <xf numFmtId="49" fontId="24" fillId="0" borderId="98" applyNumberFormat="0" applyFont="0" applyFill="0" applyBorder="0" applyProtection="0">
      <alignment horizontal="left" vertical="center" indent="2"/>
    </xf>
    <xf numFmtId="0" fontId="78" fillId="73" borderId="95" applyNumberFormat="0" applyAlignment="0" applyProtection="0"/>
    <xf numFmtId="4" fontId="24" fillId="0" borderId="98" applyFill="0" applyBorder="0" applyProtection="0">
      <alignment horizontal="right" vertical="center"/>
    </xf>
    <xf numFmtId="0" fontId="75" fillId="86" borderId="95" applyNumberFormat="0" applyAlignment="0" applyProtection="0"/>
    <xf numFmtId="0" fontId="94" fillId="0" borderId="96" applyNumberFormat="0" applyFill="0" applyAlignment="0" applyProtection="0"/>
    <xf numFmtId="0" fontId="91" fillId="86" borderId="102" applyNumberFormat="0" applyAlignment="0" applyProtection="0"/>
    <xf numFmtId="0" fontId="24" fillId="0" borderId="98" applyNumberFormat="0" applyFill="0" applyAlignment="0" applyProtection="0"/>
    <xf numFmtId="4" fontId="24" fillId="0" borderId="98">
      <alignment horizontal="right" vertical="center"/>
    </xf>
    <xf numFmtId="0" fontId="24" fillId="0" borderId="98">
      <alignment horizontal="right" vertical="center"/>
    </xf>
    <xf numFmtId="0" fontId="87" fillId="73" borderId="95" applyNumberFormat="0" applyAlignment="0" applyProtection="0"/>
    <xf numFmtId="0" fontId="72" fillId="86" borderId="102" applyNumberFormat="0" applyAlignment="0" applyProtection="0"/>
    <xf numFmtId="0" fontId="74" fillId="86" borderId="95" applyNumberFormat="0" applyAlignment="0" applyProtection="0"/>
    <xf numFmtId="0" fontId="24" fillId="14" borderId="101">
      <alignment horizontal="left" vertical="center" wrapText="1" indent="2"/>
    </xf>
    <xf numFmtId="0" fontId="75" fillId="86" borderId="95" applyNumberFormat="0" applyAlignment="0" applyProtection="0"/>
    <xf numFmtId="0" fontId="75" fillId="86" borderId="95" applyNumberFormat="0" applyAlignment="0" applyProtection="0"/>
    <xf numFmtId="4" fontId="20" fillId="14" borderId="99">
      <alignment horizontal="right" vertical="center"/>
    </xf>
    <xf numFmtId="0" fontId="20" fillId="14" borderId="99">
      <alignment horizontal="right" vertical="center"/>
    </xf>
    <xf numFmtId="0" fontId="20" fillId="14" borderId="98">
      <alignment horizontal="right" vertical="center"/>
    </xf>
    <xf numFmtId="4" fontId="65" fillId="9" borderId="98">
      <alignment horizontal="right" vertical="center"/>
    </xf>
    <xf numFmtId="0" fontId="78" fillId="73" borderId="95" applyNumberFormat="0" applyAlignment="0" applyProtection="0"/>
    <xf numFmtId="0" fontId="79" fillId="0" borderId="96" applyNumberFormat="0" applyFill="0" applyAlignment="0" applyProtection="0"/>
    <xf numFmtId="0" fontId="94" fillId="0" borderId="96" applyNumberFormat="0" applyFill="0" applyAlignment="0" applyProtection="0"/>
    <xf numFmtId="0" fontId="69" fillId="89" borderId="97" applyNumberFormat="0" applyFont="0" applyAlignment="0" applyProtection="0"/>
    <xf numFmtId="0" fontId="87" fillId="73" borderId="95" applyNumberFormat="0" applyAlignment="0" applyProtection="0"/>
    <xf numFmtId="49" fontId="22" fillId="0" borderId="98" applyNumberFormat="0" applyFill="0" applyBorder="0" applyProtection="0">
      <alignment horizontal="left" vertical="center"/>
    </xf>
    <xf numFmtId="0" fontId="24" fillId="14" borderId="101">
      <alignment horizontal="left" vertical="center" wrapText="1" indent="2"/>
    </xf>
    <xf numFmtId="0" fontId="75" fillId="86" borderId="95" applyNumberFormat="0" applyAlignment="0" applyProtection="0"/>
    <xf numFmtId="0" fontId="24" fillId="0" borderId="101">
      <alignment horizontal="left" vertical="center" wrapText="1" indent="2"/>
    </xf>
    <xf numFmtId="0" fontId="69" fillId="89" borderId="97" applyNumberFormat="0" applyFont="0" applyAlignment="0" applyProtection="0"/>
    <xf numFmtId="0" fontId="25"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4" fontId="24" fillId="16" borderId="98"/>
    <xf numFmtId="0" fontId="20" fillId="14" borderId="98">
      <alignment horizontal="right" vertical="center"/>
    </xf>
    <xf numFmtId="0" fontId="94" fillId="0" borderId="96" applyNumberFormat="0" applyFill="0" applyAlignment="0" applyProtection="0"/>
    <xf numFmtId="4" fontId="20" fillId="14" borderId="100">
      <alignment horizontal="right" vertical="center"/>
    </xf>
    <xf numFmtId="0" fontId="74" fillId="86" borderId="95" applyNumberFormat="0" applyAlignment="0" applyProtection="0"/>
    <xf numFmtId="0" fontId="20" fillId="14" borderId="99">
      <alignment horizontal="right" vertical="center"/>
    </xf>
    <xf numFmtId="0" fontId="75" fillId="86" borderId="95" applyNumberFormat="0" applyAlignment="0" applyProtection="0"/>
    <xf numFmtId="0" fontId="79" fillId="0" borderId="96" applyNumberFormat="0" applyFill="0" applyAlignment="0" applyProtection="0"/>
    <xf numFmtId="0" fontId="69" fillId="89" borderId="97" applyNumberFormat="0" applyFont="0" applyAlignment="0" applyProtection="0"/>
    <xf numFmtId="4" fontId="20" fillId="14" borderId="99">
      <alignment horizontal="right" vertical="center"/>
    </xf>
    <xf numFmtId="0" fontId="24" fillId="14" borderId="101">
      <alignment horizontal="left" vertical="center" wrapText="1" indent="2"/>
    </xf>
    <xf numFmtId="0" fontId="24" fillId="16" borderId="98"/>
    <xf numFmtId="175" fontId="24" fillId="90" borderId="98" applyNumberFormat="0" applyFont="0" applyBorder="0" applyAlignment="0" applyProtection="0">
      <alignment horizontal="right" vertical="center"/>
    </xf>
    <xf numFmtId="0" fontId="24" fillId="0" borderId="98" applyNumberFormat="0" applyFill="0" applyAlignment="0" applyProtection="0"/>
    <xf numFmtId="4" fontId="24" fillId="0" borderId="98" applyFill="0" applyBorder="0" applyProtection="0">
      <alignment horizontal="right" vertical="center"/>
    </xf>
    <xf numFmtId="4" fontId="20" fillId="9" borderId="98">
      <alignment horizontal="right" vertical="center"/>
    </xf>
    <xf numFmtId="0" fontId="79" fillId="0" borderId="96" applyNumberFormat="0" applyFill="0" applyAlignment="0" applyProtection="0"/>
    <xf numFmtId="49" fontId="22" fillId="0" borderId="98" applyNumberFormat="0" applyFill="0" applyBorder="0" applyProtection="0">
      <alignment horizontal="left" vertical="center"/>
    </xf>
    <xf numFmtId="49" fontId="24" fillId="0" borderId="99" applyNumberFormat="0" applyFont="0" applyFill="0" applyBorder="0" applyProtection="0">
      <alignment horizontal="left" vertical="center" indent="5"/>
    </xf>
    <xf numFmtId="0" fontId="24" fillId="9" borderId="99">
      <alignment horizontal="left" vertical="center"/>
    </xf>
    <xf numFmtId="0" fontId="75" fillId="86" borderId="95" applyNumberFormat="0" applyAlignment="0" applyProtection="0"/>
    <xf numFmtId="4" fontId="20" fillId="14" borderId="100">
      <alignment horizontal="right" vertical="center"/>
    </xf>
    <xf numFmtId="0" fontId="87" fillId="73"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20" fillId="14" borderId="98">
      <alignment horizontal="right" vertical="center"/>
    </xf>
    <xf numFmtId="0" fontId="25" fillId="89" borderId="97" applyNumberFormat="0" applyFont="0" applyAlignment="0" applyProtection="0"/>
    <xf numFmtId="4" fontId="24" fillId="0" borderId="98">
      <alignment horizontal="right" vertical="center"/>
    </xf>
    <xf numFmtId="0" fontId="94" fillId="0" borderId="96" applyNumberFormat="0" applyFill="0" applyAlignment="0" applyProtection="0"/>
    <xf numFmtId="0" fontId="20" fillId="14" borderId="98">
      <alignment horizontal="right" vertical="center"/>
    </xf>
    <xf numFmtId="0" fontId="20" fillId="14" borderId="98">
      <alignment horizontal="right" vertical="center"/>
    </xf>
    <xf numFmtId="4" fontId="65" fillId="9" borderId="98">
      <alignment horizontal="right" vertical="center"/>
    </xf>
    <xf numFmtId="0" fontId="20" fillId="9" borderId="98">
      <alignment horizontal="right" vertical="center"/>
    </xf>
    <xf numFmtId="4" fontId="20" fillId="9" borderId="98">
      <alignment horizontal="right" vertical="center"/>
    </xf>
    <xf numFmtId="0" fontId="65" fillId="9" borderId="98">
      <alignment horizontal="right" vertical="center"/>
    </xf>
    <xf numFmtId="4" fontId="65"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20" fillId="14" borderId="99">
      <alignment horizontal="right" vertical="center"/>
    </xf>
    <xf numFmtId="4" fontId="20" fillId="14" borderId="99">
      <alignment horizontal="right" vertical="center"/>
    </xf>
    <xf numFmtId="0" fontId="20" fillId="14" borderId="100">
      <alignment horizontal="right" vertical="center"/>
    </xf>
    <xf numFmtId="4" fontId="20" fillId="14" borderId="100">
      <alignment horizontal="right" vertical="center"/>
    </xf>
    <xf numFmtId="0" fontId="75"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9" borderId="99">
      <alignment horizontal="left" vertical="center"/>
    </xf>
    <xf numFmtId="0" fontId="87" fillId="73" borderId="95" applyNumberFormat="0" applyAlignment="0" applyProtection="0"/>
    <xf numFmtId="0" fontId="24" fillId="0" borderId="98">
      <alignment horizontal="right" vertical="center"/>
    </xf>
    <xf numFmtId="4" fontId="24" fillId="0" borderId="98">
      <alignment horizontal="right" vertical="center"/>
    </xf>
    <xf numFmtId="0" fontId="24" fillId="0" borderId="98" applyNumberFormat="0" applyFill="0" applyAlignment="0" applyProtection="0"/>
    <xf numFmtId="0" fontId="91" fillId="86" borderId="102" applyNumberFormat="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0" fontId="94" fillId="0" borderId="96" applyNumberFormat="0" applyFill="0" applyAlignment="0" applyProtection="0"/>
    <xf numFmtId="0" fontId="25" fillId="89" borderId="97" applyNumberFormat="0" applyFont="0" applyAlignment="0" applyProtection="0"/>
    <xf numFmtId="0" fontId="69" fillId="89" borderId="97" applyNumberFormat="0" applyFont="0" applyAlignment="0" applyProtection="0"/>
    <xf numFmtId="0" fontId="24" fillId="0" borderId="98" applyNumberFormat="0" applyFill="0" applyAlignment="0" applyProtection="0"/>
    <xf numFmtId="0" fontId="79" fillId="0" borderId="96" applyNumberFormat="0" applyFill="0" applyAlignment="0" applyProtection="0"/>
    <xf numFmtId="0" fontId="94" fillId="0" borderId="96" applyNumberFormat="0" applyFill="0" applyAlignment="0" applyProtection="0"/>
    <xf numFmtId="0" fontId="78" fillId="73" borderId="95" applyNumberFormat="0" applyAlignment="0" applyProtection="0"/>
    <xf numFmtId="0" fontId="75" fillId="86" borderId="95" applyNumberFormat="0" applyAlignment="0" applyProtection="0"/>
    <xf numFmtId="4" fontId="65" fillId="9" borderId="98">
      <alignment horizontal="right" vertical="center"/>
    </xf>
    <xf numFmtId="0" fontId="20" fillId="9" borderId="98">
      <alignment horizontal="right" vertical="center"/>
    </xf>
    <xf numFmtId="175" fontId="24" fillId="90" borderId="98" applyNumberFormat="0" applyFont="0" applyBorder="0" applyAlignment="0" applyProtection="0">
      <alignment horizontal="right" vertical="center"/>
    </xf>
    <xf numFmtId="0" fontId="79" fillId="0" borderId="96" applyNumberFormat="0" applyFill="0" applyAlignment="0" applyProtection="0"/>
    <xf numFmtId="49" fontId="24" fillId="0" borderId="98" applyNumberFormat="0" applyFont="0" applyFill="0" applyBorder="0" applyProtection="0">
      <alignment horizontal="left" vertical="center" indent="2"/>
    </xf>
    <xf numFmtId="49" fontId="24" fillId="0" borderId="99" applyNumberFormat="0" applyFont="0" applyFill="0" applyBorder="0" applyProtection="0">
      <alignment horizontal="left" vertical="center" indent="5"/>
    </xf>
    <xf numFmtId="49" fontId="24" fillId="0" borderId="98" applyNumberFormat="0" applyFont="0" applyFill="0" applyBorder="0" applyProtection="0">
      <alignment horizontal="left" vertical="center" indent="2"/>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101">
      <alignment horizontal="left" vertical="center" wrapText="1" indent="2"/>
    </xf>
    <xf numFmtId="0" fontId="91" fillId="86" borderId="102" applyNumberFormat="0" applyAlignment="0" applyProtection="0"/>
    <xf numFmtId="0" fontId="20" fillId="14" borderId="100">
      <alignment horizontal="right" vertical="center"/>
    </xf>
    <xf numFmtId="0" fontId="78" fillId="73" borderId="95" applyNumberFormat="0" applyAlignment="0" applyProtection="0"/>
    <xf numFmtId="0" fontId="20" fillId="14" borderId="100">
      <alignment horizontal="right" vertical="center"/>
    </xf>
    <xf numFmtId="4" fontId="20" fillId="14" borderId="98">
      <alignment horizontal="right" vertical="center"/>
    </xf>
    <xf numFmtId="0" fontId="20" fillId="14" borderId="98">
      <alignment horizontal="right" vertical="center"/>
    </xf>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0" fontId="24" fillId="16" borderId="98"/>
    <xf numFmtId="4" fontId="24" fillId="16" borderId="98"/>
    <xf numFmtId="4" fontId="20" fillId="14" borderId="98">
      <alignment horizontal="right" vertical="center"/>
    </xf>
    <xf numFmtId="0" fontId="65" fillId="9" borderId="98">
      <alignment horizontal="right" vertical="center"/>
    </xf>
    <xf numFmtId="0" fontId="78" fillId="73" borderId="95" applyNumberFormat="0" applyAlignment="0" applyProtection="0"/>
    <xf numFmtId="0" fontId="75" fillId="86" borderId="95" applyNumberFormat="0" applyAlignment="0" applyProtection="0"/>
    <xf numFmtId="4" fontId="24" fillId="0" borderId="98">
      <alignment horizontal="right" vertical="center"/>
    </xf>
    <xf numFmtId="0" fontId="24" fillId="14" borderId="101">
      <alignment horizontal="left" vertical="center" wrapText="1" indent="2"/>
    </xf>
    <xf numFmtId="0" fontId="24" fillId="0" borderId="101">
      <alignment horizontal="left" vertical="center" wrapText="1" indent="2"/>
    </xf>
    <xf numFmtId="0" fontId="91" fillId="86" borderId="102" applyNumberFormat="0" applyAlignment="0" applyProtection="0"/>
    <xf numFmtId="0" fontId="87" fillId="73" borderId="95" applyNumberFormat="0" applyAlignment="0" applyProtection="0"/>
    <xf numFmtId="0" fontId="74" fillId="86" borderId="95" applyNumberFormat="0" applyAlignment="0" applyProtection="0"/>
    <xf numFmtId="0" fontId="72" fillId="86" borderId="102" applyNumberFormat="0" applyAlignment="0" applyProtection="0"/>
    <xf numFmtId="0" fontId="20" fillId="14" borderId="100">
      <alignment horizontal="right" vertical="center"/>
    </xf>
    <xf numFmtId="0" fontId="65" fillId="9" borderId="98">
      <alignment horizontal="right" vertical="center"/>
    </xf>
    <xf numFmtId="4" fontId="20" fillId="9" borderId="98">
      <alignment horizontal="right" vertical="center"/>
    </xf>
    <xf numFmtId="4" fontId="20" fillId="14" borderId="98">
      <alignment horizontal="right" vertical="center"/>
    </xf>
    <xf numFmtId="49" fontId="24" fillId="0" borderId="99" applyNumberFormat="0" applyFont="0" applyFill="0" applyBorder="0" applyProtection="0">
      <alignment horizontal="left" vertical="center" indent="5"/>
    </xf>
    <xf numFmtId="4" fontId="24" fillId="0" borderId="98" applyFill="0" applyBorder="0" applyProtection="0">
      <alignment horizontal="right" vertical="center"/>
    </xf>
    <xf numFmtId="4" fontId="20" fillId="9" borderId="98">
      <alignment horizontal="right" vertical="center"/>
    </xf>
    <xf numFmtId="0" fontId="87" fillId="73" borderId="95" applyNumberFormat="0" applyAlignment="0" applyProtection="0"/>
    <xf numFmtId="0" fontId="78" fillId="73" borderId="95" applyNumberFormat="0" applyAlignment="0" applyProtection="0"/>
    <xf numFmtId="0" fontId="74"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14" borderId="101">
      <alignment horizontal="left" vertical="center" wrapText="1" indent="2"/>
    </xf>
    <xf numFmtId="0" fontId="24" fillId="0" borderId="101">
      <alignment horizontal="left" vertical="center" wrapText="1" indent="2"/>
    </xf>
    <xf numFmtId="0" fontId="72" fillId="86" borderId="102" applyNumberFormat="0" applyAlignment="0" applyProtection="0"/>
    <xf numFmtId="0" fontId="74" fillId="86" borderId="95" applyNumberFormat="0" applyAlignment="0" applyProtection="0"/>
    <xf numFmtId="0" fontId="75" fillId="86" borderId="95" applyNumberFormat="0" applyAlignment="0" applyProtection="0"/>
    <xf numFmtId="0" fontId="78" fillId="73" borderId="95" applyNumberFormat="0" applyAlignment="0" applyProtection="0"/>
    <xf numFmtId="0" fontId="79" fillId="0" borderId="96" applyNumberFormat="0" applyFill="0" applyAlignment="0" applyProtection="0"/>
    <xf numFmtId="0" fontId="87" fillId="73" borderId="95" applyNumberFormat="0" applyAlignment="0" applyProtection="0"/>
    <xf numFmtId="0" fontId="69" fillId="89" borderId="97" applyNumberFormat="0" applyFont="0" applyAlignment="0" applyProtection="0"/>
    <xf numFmtId="0" fontId="25"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75" fillId="86"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75" fillId="86" borderId="95" applyNumberFormat="0" applyAlignment="0" applyProtection="0"/>
    <xf numFmtId="0" fontId="87" fillId="73" borderId="95" applyNumberFormat="0" applyAlignment="0" applyProtection="0"/>
    <xf numFmtId="0" fontId="91" fillId="86" borderId="102" applyNumberFormat="0" applyAlignment="0" applyProtection="0"/>
    <xf numFmtId="0" fontId="94" fillId="0" borderId="96" applyNumberFormat="0" applyFill="0" applyAlignment="0" applyProtection="0"/>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49" fontId="24" fillId="0" borderId="98" applyNumberFormat="0" applyFont="0" applyFill="0" applyBorder="0" applyProtection="0">
      <alignment horizontal="left" vertical="center" indent="2"/>
    </xf>
    <xf numFmtId="0" fontId="20" fillId="9" borderId="98">
      <alignment horizontal="right" vertical="center"/>
    </xf>
    <xf numFmtId="4" fontId="20" fillId="9" borderId="98">
      <alignment horizontal="right" vertical="center"/>
    </xf>
    <xf numFmtId="0" fontId="65" fillId="9" borderId="98">
      <alignment horizontal="right" vertical="center"/>
    </xf>
    <xf numFmtId="4" fontId="65"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78" fillId="73" borderId="95" applyNumberFormat="0" applyAlignment="0" applyProtection="0"/>
    <xf numFmtId="0" fontId="24" fillId="0" borderId="98">
      <alignment horizontal="right" vertical="center"/>
    </xf>
    <xf numFmtId="4" fontId="24" fillId="0" borderId="98">
      <alignment horizontal="right" vertical="center"/>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98" applyNumberFormat="0" applyFill="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4" fontId="20" fillId="14" borderId="98">
      <alignment horizontal="right" vertical="center"/>
    </xf>
    <xf numFmtId="0" fontId="24" fillId="16" borderId="98"/>
    <xf numFmtId="0" fontId="74" fillId="86" borderId="95" applyNumberFormat="0" applyAlignment="0" applyProtection="0"/>
    <xf numFmtId="0" fontId="20" fillId="9" borderId="98">
      <alignment horizontal="right" vertical="center"/>
    </xf>
    <xf numFmtId="0" fontId="24" fillId="0" borderId="98">
      <alignment horizontal="right" vertical="center"/>
    </xf>
    <xf numFmtId="0" fontId="94" fillId="0" borderId="96" applyNumberFormat="0" applyFill="0" applyAlignment="0" applyProtection="0"/>
    <xf numFmtId="0" fontId="24" fillId="9" borderId="99">
      <alignment horizontal="left" vertical="center"/>
    </xf>
    <xf numFmtId="0" fontId="87" fillId="73" borderId="95" applyNumberFormat="0" applyAlignment="0" applyProtection="0"/>
    <xf numFmtId="175" fontId="24" fillId="90" borderId="98" applyNumberFormat="0" applyFont="0" applyBorder="0" applyAlignment="0" applyProtection="0">
      <alignment horizontal="right" vertical="center"/>
    </xf>
    <xf numFmtId="0" fontId="69" fillId="89" borderId="97" applyNumberFormat="0" applyFont="0" applyAlignment="0" applyProtection="0"/>
    <xf numFmtId="0" fontId="24" fillId="0" borderId="101">
      <alignment horizontal="left" vertical="center" wrapText="1" indent="2"/>
    </xf>
    <xf numFmtId="4" fontId="24" fillId="16" borderId="98"/>
    <xf numFmtId="49" fontId="22" fillId="0" borderId="98" applyNumberFormat="0" applyFill="0" applyBorder="0" applyProtection="0">
      <alignment horizontal="left" vertical="center"/>
    </xf>
    <xf numFmtId="0" fontId="24" fillId="0" borderId="98">
      <alignment horizontal="right" vertical="center"/>
    </xf>
    <xf numFmtId="4" fontId="20" fillId="14" borderId="100">
      <alignment horizontal="right" vertical="center"/>
    </xf>
    <xf numFmtId="4" fontId="20" fillId="14" borderId="98">
      <alignment horizontal="right" vertical="center"/>
    </xf>
    <xf numFmtId="4" fontId="20" fillId="14" borderId="98">
      <alignment horizontal="right" vertical="center"/>
    </xf>
    <xf numFmtId="0" fontId="65" fillId="9" borderId="98">
      <alignment horizontal="right" vertical="center"/>
    </xf>
    <xf numFmtId="0" fontId="20" fillId="9" borderId="98">
      <alignment horizontal="right" vertical="center"/>
    </xf>
    <xf numFmtId="49" fontId="24" fillId="0" borderId="98" applyNumberFormat="0" applyFont="0" applyFill="0" applyBorder="0" applyProtection="0">
      <alignment horizontal="left" vertical="center" indent="2"/>
    </xf>
    <xf numFmtId="0" fontId="87" fillId="73" borderId="95" applyNumberFormat="0" applyAlignment="0" applyProtection="0"/>
    <xf numFmtId="0" fontId="72" fillId="86" borderId="102" applyNumberFormat="0" applyAlignment="0" applyProtection="0"/>
    <xf numFmtId="49" fontId="24" fillId="0" borderId="98" applyNumberFormat="0" applyFont="0" applyFill="0" applyBorder="0" applyProtection="0">
      <alignment horizontal="left" vertical="center" indent="2"/>
    </xf>
    <xf numFmtId="0" fontId="78" fillId="73" borderId="95" applyNumberFormat="0" applyAlignment="0" applyProtection="0"/>
    <xf numFmtId="4" fontId="24" fillId="0" borderId="98" applyFill="0" applyBorder="0" applyProtection="0">
      <alignment horizontal="right" vertical="center"/>
    </xf>
    <xf numFmtId="0" fontId="75" fillId="86" borderId="95" applyNumberFormat="0" applyAlignment="0" applyProtection="0"/>
    <xf numFmtId="0" fontId="94" fillId="0" borderId="96" applyNumberFormat="0" applyFill="0" applyAlignment="0" applyProtection="0"/>
    <xf numFmtId="0" fontId="91" fillId="86" borderId="102" applyNumberFormat="0" applyAlignment="0" applyProtection="0"/>
    <xf numFmtId="0" fontId="24" fillId="0" borderId="98" applyNumberFormat="0" applyFill="0" applyAlignment="0" applyProtection="0"/>
    <xf numFmtId="4" fontId="24" fillId="0" borderId="98">
      <alignment horizontal="right" vertical="center"/>
    </xf>
    <xf numFmtId="0" fontId="24" fillId="0" borderId="98">
      <alignment horizontal="right" vertical="center"/>
    </xf>
    <xf numFmtId="0" fontId="87" fillId="73" borderId="95" applyNumberFormat="0" applyAlignment="0" applyProtection="0"/>
    <xf numFmtId="0" fontId="72" fillId="86" borderId="102" applyNumberFormat="0" applyAlignment="0" applyProtection="0"/>
    <xf numFmtId="0" fontId="74" fillId="86" borderId="95" applyNumberFormat="0" applyAlignment="0" applyProtection="0"/>
    <xf numFmtId="0" fontId="24" fillId="14" borderId="101">
      <alignment horizontal="left" vertical="center" wrapText="1" indent="2"/>
    </xf>
    <xf numFmtId="0" fontId="75" fillId="86" borderId="95" applyNumberFormat="0" applyAlignment="0" applyProtection="0"/>
    <xf numFmtId="0" fontId="75" fillId="86" borderId="95" applyNumberFormat="0" applyAlignment="0" applyProtection="0"/>
    <xf numFmtId="4" fontId="20" fillId="14" borderId="99">
      <alignment horizontal="right" vertical="center"/>
    </xf>
    <xf numFmtId="0" fontId="20" fillId="14" borderId="99">
      <alignment horizontal="right" vertical="center"/>
    </xf>
    <xf numFmtId="0" fontId="20" fillId="14" borderId="98">
      <alignment horizontal="right" vertical="center"/>
    </xf>
    <xf numFmtId="4" fontId="65" fillId="9" borderId="98">
      <alignment horizontal="right" vertical="center"/>
    </xf>
    <xf numFmtId="0" fontId="78" fillId="73" borderId="95" applyNumberFormat="0" applyAlignment="0" applyProtection="0"/>
    <xf numFmtId="0" fontId="79" fillId="0" borderId="96" applyNumberFormat="0" applyFill="0" applyAlignment="0" applyProtection="0"/>
    <xf numFmtId="0" fontId="94" fillId="0" borderId="96" applyNumberFormat="0" applyFill="0" applyAlignment="0" applyProtection="0"/>
    <xf numFmtId="0" fontId="69" fillId="89" borderId="97" applyNumberFormat="0" applyFont="0" applyAlignment="0" applyProtection="0"/>
    <xf numFmtId="0" fontId="87" fillId="73" borderId="95" applyNumberFormat="0" applyAlignment="0" applyProtection="0"/>
    <xf numFmtId="49" fontId="22" fillId="0" borderId="98" applyNumberFormat="0" applyFill="0" applyBorder="0" applyProtection="0">
      <alignment horizontal="left" vertical="center"/>
    </xf>
    <xf numFmtId="0" fontId="24" fillId="14" borderId="101">
      <alignment horizontal="left" vertical="center" wrapText="1" indent="2"/>
    </xf>
    <xf numFmtId="0" fontId="75" fillId="86" borderId="95" applyNumberFormat="0" applyAlignment="0" applyProtection="0"/>
    <xf numFmtId="0" fontId="24" fillId="0" borderId="101">
      <alignment horizontal="left" vertical="center" wrapText="1" indent="2"/>
    </xf>
    <xf numFmtId="0" fontId="69" fillId="89" borderId="97" applyNumberFormat="0" applyFont="0" applyAlignment="0" applyProtection="0"/>
    <xf numFmtId="0" fontId="25"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4" fontId="24" fillId="16" borderId="98"/>
    <xf numFmtId="0" fontId="20" fillId="14" borderId="98">
      <alignment horizontal="right" vertical="center"/>
    </xf>
    <xf numFmtId="0" fontId="94" fillId="0" borderId="96" applyNumberFormat="0" applyFill="0" applyAlignment="0" applyProtection="0"/>
    <xf numFmtId="4" fontId="20" fillId="14" borderId="100">
      <alignment horizontal="right" vertical="center"/>
    </xf>
    <xf numFmtId="0" fontId="74" fillId="86" borderId="95" applyNumberFormat="0" applyAlignment="0" applyProtection="0"/>
    <xf numFmtId="0" fontId="20" fillId="14" borderId="99">
      <alignment horizontal="right" vertical="center"/>
    </xf>
    <xf numFmtId="0" fontId="75" fillId="86" borderId="95" applyNumberFormat="0" applyAlignment="0" applyProtection="0"/>
    <xf numFmtId="0" fontId="79" fillId="0" borderId="96" applyNumberFormat="0" applyFill="0" applyAlignment="0" applyProtection="0"/>
    <xf numFmtId="0" fontId="69" fillId="89" borderId="97" applyNumberFormat="0" applyFont="0" applyAlignment="0" applyProtection="0"/>
    <xf numFmtId="4" fontId="20" fillId="14" borderId="99">
      <alignment horizontal="right" vertical="center"/>
    </xf>
    <xf numFmtId="0" fontId="24" fillId="14" borderId="101">
      <alignment horizontal="left" vertical="center" wrapText="1" indent="2"/>
    </xf>
    <xf numFmtId="0" fontId="24" fillId="16" borderId="98"/>
    <xf numFmtId="175" fontId="24" fillId="90" borderId="98" applyNumberFormat="0" applyFont="0" applyBorder="0" applyAlignment="0" applyProtection="0">
      <alignment horizontal="right" vertical="center"/>
    </xf>
    <xf numFmtId="0" fontId="24" fillId="0" borderId="98" applyNumberFormat="0" applyFill="0" applyAlignment="0" applyProtection="0"/>
    <xf numFmtId="4" fontId="24" fillId="0" borderId="98" applyFill="0" applyBorder="0" applyProtection="0">
      <alignment horizontal="right" vertical="center"/>
    </xf>
    <xf numFmtId="4" fontId="20" fillId="9" borderId="98">
      <alignment horizontal="right" vertical="center"/>
    </xf>
    <xf numFmtId="0" fontId="79" fillId="0" borderId="96" applyNumberFormat="0" applyFill="0" applyAlignment="0" applyProtection="0"/>
    <xf numFmtId="49" fontId="22" fillId="0" borderId="98" applyNumberFormat="0" applyFill="0" applyBorder="0" applyProtection="0">
      <alignment horizontal="left" vertical="center"/>
    </xf>
    <xf numFmtId="49" fontId="24" fillId="0" borderId="99" applyNumberFormat="0" applyFont="0" applyFill="0" applyBorder="0" applyProtection="0">
      <alignment horizontal="left" vertical="center" indent="5"/>
    </xf>
    <xf numFmtId="0" fontId="24" fillId="9" borderId="99">
      <alignment horizontal="left" vertical="center"/>
    </xf>
    <xf numFmtId="0" fontId="75" fillId="86" borderId="95" applyNumberFormat="0" applyAlignment="0" applyProtection="0"/>
    <xf numFmtId="4" fontId="20" fillId="14" borderId="100">
      <alignment horizontal="right" vertical="center"/>
    </xf>
    <xf numFmtId="0" fontId="87" fillId="73"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20" fillId="14" borderId="98">
      <alignment horizontal="right" vertical="center"/>
    </xf>
    <xf numFmtId="0" fontId="25" fillId="89" borderId="97" applyNumberFormat="0" applyFont="0" applyAlignment="0" applyProtection="0"/>
    <xf numFmtId="4" fontId="24" fillId="0" borderId="98">
      <alignment horizontal="right" vertical="center"/>
    </xf>
    <xf numFmtId="0" fontId="94" fillId="0" borderId="96" applyNumberFormat="0" applyFill="0" applyAlignment="0" applyProtection="0"/>
    <xf numFmtId="0" fontId="20" fillId="14" borderId="98">
      <alignment horizontal="right" vertical="center"/>
    </xf>
    <xf numFmtId="0" fontId="20" fillId="14" borderId="98">
      <alignment horizontal="right" vertical="center"/>
    </xf>
    <xf numFmtId="4" fontId="65" fillId="9" borderId="98">
      <alignment horizontal="right" vertical="center"/>
    </xf>
    <xf numFmtId="0" fontId="20" fillId="9" borderId="98">
      <alignment horizontal="right" vertical="center"/>
    </xf>
    <xf numFmtId="4" fontId="20" fillId="9" borderId="98">
      <alignment horizontal="right" vertical="center"/>
    </xf>
    <xf numFmtId="0" fontId="65" fillId="9" borderId="98">
      <alignment horizontal="right" vertical="center"/>
    </xf>
    <xf numFmtId="4" fontId="65"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20" fillId="14" borderId="99">
      <alignment horizontal="right" vertical="center"/>
    </xf>
    <xf numFmtId="4" fontId="20" fillId="14" borderId="99">
      <alignment horizontal="right" vertical="center"/>
    </xf>
    <xf numFmtId="0" fontId="20" fillId="14" borderId="100">
      <alignment horizontal="right" vertical="center"/>
    </xf>
    <xf numFmtId="4" fontId="20" fillId="14" borderId="100">
      <alignment horizontal="right" vertical="center"/>
    </xf>
    <xf numFmtId="0" fontId="75"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9" borderId="99">
      <alignment horizontal="left" vertical="center"/>
    </xf>
    <xf numFmtId="0" fontId="87" fillId="73" borderId="95" applyNumberFormat="0" applyAlignment="0" applyProtection="0"/>
    <xf numFmtId="0" fontId="24" fillId="0" borderId="98">
      <alignment horizontal="right" vertical="center"/>
    </xf>
    <xf numFmtId="4" fontId="24" fillId="0" borderId="98">
      <alignment horizontal="right" vertical="center"/>
    </xf>
    <xf numFmtId="0" fontId="24" fillId="0" borderId="98" applyNumberFormat="0" applyFill="0" applyAlignment="0" applyProtection="0"/>
    <xf numFmtId="0" fontId="91" fillId="86" borderId="102" applyNumberFormat="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0" fontId="94" fillId="0" borderId="96" applyNumberFormat="0" applyFill="0" applyAlignment="0" applyProtection="0"/>
    <xf numFmtId="0" fontId="25" fillId="89" borderId="97" applyNumberFormat="0" applyFont="0" applyAlignment="0" applyProtection="0"/>
    <xf numFmtId="0" fontId="69" fillId="89" borderId="97" applyNumberFormat="0" applyFont="0" applyAlignment="0" applyProtection="0"/>
    <xf numFmtId="0" fontId="24" fillId="0" borderId="98" applyNumberFormat="0" applyFill="0" applyAlignment="0" applyProtection="0"/>
    <xf numFmtId="0" fontId="79" fillId="0" borderId="96" applyNumberFormat="0" applyFill="0" applyAlignment="0" applyProtection="0"/>
    <xf numFmtId="0" fontId="94" fillId="0" borderId="96" applyNumberFormat="0" applyFill="0" applyAlignment="0" applyProtection="0"/>
    <xf numFmtId="0" fontId="78" fillId="73" borderId="95" applyNumberFormat="0" applyAlignment="0" applyProtection="0"/>
    <xf numFmtId="0" fontId="75" fillId="86" borderId="95" applyNumberFormat="0" applyAlignment="0" applyProtection="0"/>
    <xf numFmtId="4" fontId="65" fillId="9" borderId="98">
      <alignment horizontal="right" vertical="center"/>
    </xf>
    <xf numFmtId="0" fontId="20" fillId="9" borderId="98">
      <alignment horizontal="right" vertical="center"/>
    </xf>
    <xf numFmtId="175" fontId="24" fillId="90" borderId="98" applyNumberFormat="0" applyFont="0" applyBorder="0" applyAlignment="0" applyProtection="0">
      <alignment horizontal="right" vertical="center"/>
    </xf>
    <xf numFmtId="0" fontId="79" fillId="0" borderId="96" applyNumberFormat="0" applyFill="0" applyAlignment="0" applyProtection="0"/>
    <xf numFmtId="49" fontId="24" fillId="0" borderId="98" applyNumberFormat="0" applyFont="0" applyFill="0" applyBorder="0" applyProtection="0">
      <alignment horizontal="left" vertical="center" indent="2"/>
    </xf>
    <xf numFmtId="49" fontId="24" fillId="0" borderId="99" applyNumberFormat="0" applyFont="0" applyFill="0" applyBorder="0" applyProtection="0">
      <alignment horizontal="left" vertical="center" indent="5"/>
    </xf>
    <xf numFmtId="49" fontId="24" fillId="0" borderId="98" applyNumberFormat="0" applyFont="0" applyFill="0" applyBorder="0" applyProtection="0">
      <alignment horizontal="left" vertical="center" indent="2"/>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101">
      <alignment horizontal="left" vertical="center" wrapText="1" indent="2"/>
    </xf>
    <xf numFmtId="0" fontId="91" fillId="86" borderId="102" applyNumberFormat="0" applyAlignment="0" applyProtection="0"/>
    <xf numFmtId="0" fontId="20" fillId="14" borderId="100">
      <alignment horizontal="right" vertical="center"/>
    </xf>
    <xf numFmtId="0" fontId="78" fillId="73" borderId="95" applyNumberFormat="0" applyAlignment="0" applyProtection="0"/>
    <xf numFmtId="0" fontId="20" fillId="14" borderId="100">
      <alignment horizontal="right" vertical="center"/>
    </xf>
    <xf numFmtId="4" fontId="20" fillId="14" borderId="98">
      <alignment horizontal="right" vertical="center"/>
    </xf>
    <xf numFmtId="0" fontId="20" fillId="14" borderId="98">
      <alignment horizontal="right" vertical="center"/>
    </xf>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0" fontId="24" fillId="16" borderId="98"/>
    <xf numFmtId="4" fontId="24" fillId="16" borderId="98"/>
    <xf numFmtId="4" fontId="20" fillId="14" borderId="98">
      <alignment horizontal="right" vertical="center"/>
    </xf>
    <xf numFmtId="0" fontId="65" fillId="9" borderId="98">
      <alignment horizontal="right" vertical="center"/>
    </xf>
    <xf numFmtId="0" fontId="78" fillId="73" borderId="95" applyNumberFormat="0" applyAlignment="0" applyProtection="0"/>
    <xf numFmtId="0" fontId="75" fillId="86" borderId="95" applyNumberFormat="0" applyAlignment="0" applyProtection="0"/>
    <xf numFmtId="4" fontId="24" fillId="0" borderId="98">
      <alignment horizontal="right" vertical="center"/>
    </xf>
    <xf numFmtId="0" fontId="24" fillId="14" borderId="101">
      <alignment horizontal="left" vertical="center" wrapText="1" indent="2"/>
    </xf>
    <xf numFmtId="0" fontId="24" fillId="0" borderId="101">
      <alignment horizontal="left" vertical="center" wrapText="1" indent="2"/>
    </xf>
    <xf numFmtId="0" fontId="91" fillId="86" borderId="102" applyNumberFormat="0" applyAlignment="0" applyProtection="0"/>
    <xf numFmtId="0" fontId="87" fillId="73" borderId="95" applyNumberFormat="0" applyAlignment="0" applyProtection="0"/>
    <xf numFmtId="0" fontId="74" fillId="86" borderId="95" applyNumberFormat="0" applyAlignment="0" applyProtection="0"/>
    <xf numFmtId="0" fontId="72" fillId="86" borderId="102" applyNumberFormat="0" applyAlignment="0" applyProtection="0"/>
    <xf numFmtId="0" fontId="20" fillId="14" borderId="100">
      <alignment horizontal="right" vertical="center"/>
    </xf>
    <xf numFmtId="0" fontId="65" fillId="9" borderId="98">
      <alignment horizontal="right" vertical="center"/>
    </xf>
    <xf numFmtId="4" fontId="20" fillId="9" borderId="98">
      <alignment horizontal="right" vertical="center"/>
    </xf>
    <xf numFmtId="4" fontId="20" fillId="14" borderId="98">
      <alignment horizontal="right" vertical="center"/>
    </xf>
    <xf numFmtId="49" fontId="24" fillId="0" borderId="99" applyNumberFormat="0" applyFont="0" applyFill="0" applyBorder="0" applyProtection="0">
      <alignment horizontal="left" vertical="center" indent="5"/>
    </xf>
    <xf numFmtId="4" fontId="24" fillId="0" borderId="98" applyFill="0" applyBorder="0" applyProtection="0">
      <alignment horizontal="right" vertical="center"/>
    </xf>
    <xf numFmtId="4" fontId="20" fillId="9" borderId="98">
      <alignment horizontal="right" vertical="center"/>
    </xf>
    <xf numFmtId="0" fontId="87" fillId="73" borderId="95" applyNumberFormat="0" applyAlignment="0" applyProtection="0"/>
    <xf numFmtId="0" fontId="78" fillId="73" borderId="95" applyNumberFormat="0" applyAlignment="0" applyProtection="0"/>
    <xf numFmtId="0" fontId="74"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14" borderId="101">
      <alignment horizontal="left" vertical="center" wrapText="1" indent="2"/>
    </xf>
    <xf numFmtId="0" fontId="1" fillId="53" borderId="0" applyNumberFormat="0" applyBorder="0" applyAlignment="0" applyProtection="0"/>
    <xf numFmtId="0" fontId="62" fillId="0" borderId="0" applyNumberFormat="0" applyFill="0" applyBorder="0" applyAlignment="0" applyProtection="0"/>
    <xf numFmtId="0" fontId="63" fillId="58" borderId="0" applyNumberFormat="0" applyBorder="0" applyAlignment="0" applyProtection="0"/>
    <xf numFmtId="0" fontId="1" fillId="63" borderId="0" applyNumberFormat="0" applyBorder="0" applyAlignment="0" applyProtection="0"/>
    <xf numFmtId="0" fontId="63" fillId="55" borderId="0" applyNumberFormat="0" applyBorder="0" applyAlignment="0" applyProtection="0"/>
    <xf numFmtId="0" fontId="63" fillId="52" borderId="0" applyNumberFormat="0" applyBorder="0" applyAlignment="0" applyProtection="0"/>
    <xf numFmtId="0" fontId="59" fillId="46" borderId="57" applyNumberFormat="0" applyAlignment="0" applyProtection="0"/>
    <xf numFmtId="0" fontId="1" fillId="60" borderId="0" applyNumberFormat="0" applyBorder="0" applyAlignment="0" applyProtection="0"/>
    <xf numFmtId="0" fontId="1" fillId="56" borderId="0" applyNumberFormat="0" applyBorder="0" applyAlignment="0" applyProtection="0"/>
    <xf numFmtId="0" fontId="61" fillId="0" borderId="0" applyNumberFormat="0" applyFill="0" applyBorder="0" applyAlignment="0" applyProtection="0"/>
    <xf numFmtId="0" fontId="1" fillId="57" borderId="0" applyNumberFormat="0" applyBorder="0" applyAlignment="0" applyProtection="0"/>
    <xf numFmtId="0" fontId="1" fillId="62" borderId="0" applyNumberFormat="0" applyBorder="0" applyAlignment="0" applyProtection="0"/>
    <xf numFmtId="0" fontId="1" fillId="54" borderId="0" applyNumberFormat="0" applyBorder="0" applyAlignment="0" applyProtection="0"/>
    <xf numFmtId="0" fontId="60" fillId="46" borderId="56" applyNumberFormat="0" applyAlignment="0" applyProtection="0"/>
    <xf numFmtId="0" fontId="1" fillId="51" borderId="0" applyNumberFormat="0" applyBorder="0" applyAlignment="0" applyProtection="0"/>
    <xf numFmtId="0" fontId="63" fillId="61" borderId="0" applyNumberFormat="0" applyBorder="0" applyAlignment="0" applyProtection="0"/>
    <xf numFmtId="43" fontId="4" fillId="0" borderId="0" applyFont="0" applyFill="0" applyBorder="0" applyAlignment="0" applyProtection="0"/>
  </cellStyleXfs>
  <cellXfs count="452">
    <xf numFmtId="0" fontId="0" fillId="0" borderId="0" xfId="0"/>
    <xf numFmtId="0" fontId="0" fillId="0" borderId="0" xfId="0" applyAlignment="1">
      <alignment wrapText="1"/>
    </xf>
    <xf numFmtId="0" fontId="4" fillId="0" borderId="0" xfId="0" applyFont="1" applyAlignment="1">
      <alignment wrapText="1"/>
    </xf>
    <xf numFmtId="0" fontId="3" fillId="0" borderId="0" xfId="0" applyFont="1" applyAlignment="1">
      <alignment wrapText="1"/>
    </xf>
    <xf numFmtId="0" fontId="5" fillId="0" borderId="0" xfId="0" applyFont="1" applyAlignment="1">
      <alignment wrapText="1"/>
    </xf>
    <xf numFmtId="1" fontId="0" fillId="0" borderId="0" xfId="0" applyNumberFormat="1" applyAlignment="1">
      <alignment wrapText="1"/>
    </xf>
    <xf numFmtId="49" fontId="4" fillId="0" borderId="0" xfId="0" applyNumberFormat="1" applyFont="1" applyAlignment="1">
      <alignment wrapText="1"/>
    </xf>
    <xf numFmtId="0" fontId="0" fillId="0" borderId="1" xfId="0" applyBorder="1"/>
    <xf numFmtId="0" fontId="11" fillId="0" borderId="0" xfId="3"/>
    <xf numFmtId="0" fontId="3" fillId="0" borderId="0" xfId="0" applyFont="1"/>
    <xf numFmtId="0" fontId="3" fillId="0" borderId="1" xfId="0" applyFont="1" applyBorder="1"/>
    <xf numFmtId="9" fontId="0" fillId="0" borderId="0" xfId="1" applyFont="1" applyAlignment="1"/>
    <xf numFmtId="9" fontId="0" fillId="0" borderId="1" xfId="1" applyFont="1" applyBorder="1" applyAlignment="1"/>
    <xf numFmtId="9" fontId="0" fillId="0" borderId="0" xfId="0" applyNumberFormat="1"/>
    <xf numFmtId="165" fontId="0" fillId="0" borderId="0" xfId="0" applyNumberFormat="1"/>
    <xf numFmtId="9" fontId="0" fillId="0" borderId="0" xfId="1" applyFont="1" applyBorder="1" applyAlignment="1"/>
    <xf numFmtId="0" fontId="9" fillId="0" borderId="0" xfId="0" applyFont="1"/>
    <xf numFmtId="11" fontId="0" fillId="0" borderId="0" xfId="0" applyNumberFormat="1"/>
    <xf numFmtId="166" fontId="0" fillId="0" borderId="0" xfId="0" applyNumberFormat="1"/>
    <xf numFmtId="0" fontId="13" fillId="0" borderId="0" xfId="0" applyFont="1" applyAlignment="1">
      <alignment horizontal="left"/>
    </xf>
    <xf numFmtId="0" fontId="0" fillId="0" borderId="0" xfId="0"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4" fillId="6" borderId="9" xfId="0" applyFont="1" applyFill="1" applyBorder="1" applyAlignment="1">
      <alignment horizontal="left" wrapText="1"/>
    </xf>
    <xf numFmtId="0" fontId="14" fillId="6" borderId="10" xfId="0" applyFont="1" applyFill="1" applyBorder="1" applyAlignment="1">
      <alignment horizontal="left" wrapText="1"/>
    </xf>
    <xf numFmtId="0" fontId="15" fillId="0" borderId="0" xfId="0" applyFont="1" applyAlignment="1">
      <alignment horizontal="left"/>
    </xf>
    <xf numFmtId="0" fontId="16" fillId="0" borderId="11" xfId="0" applyFont="1" applyBorder="1" applyAlignment="1">
      <alignment horizontal="left" wrapText="1"/>
    </xf>
    <xf numFmtId="167" fontId="17" fillId="0" borderId="12" xfId="0" applyNumberFormat="1" applyFont="1" applyBorder="1" applyAlignment="1">
      <alignment horizontal="center" wrapText="1"/>
    </xf>
    <xf numFmtId="167" fontId="17" fillId="0" borderId="13" xfId="0" applyNumberFormat="1" applyFont="1" applyBorder="1" applyAlignment="1">
      <alignment horizontal="center" wrapText="1"/>
    </xf>
    <xf numFmtId="0" fontId="16" fillId="0" borderId="14" xfId="0" applyFont="1" applyBorder="1" applyAlignment="1">
      <alignment horizontal="left" wrapText="1"/>
    </xf>
    <xf numFmtId="167" fontId="17" fillId="0" borderId="15" xfId="0" applyNumberFormat="1" applyFont="1" applyBorder="1" applyAlignment="1">
      <alignment horizontal="center" wrapText="1"/>
    </xf>
    <xf numFmtId="167" fontId="17" fillId="0" borderId="16" xfId="0" applyNumberFormat="1" applyFont="1" applyBorder="1" applyAlignment="1">
      <alignment horizontal="center" wrapText="1"/>
    </xf>
    <xf numFmtId="0" fontId="18" fillId="0" borderId="0" xfId="0" applyFont="1" applyAlignment="1">
      <alignment horizontal="left"/>
    </xf>
    <xf numFmtId="16" fontId="0" fillId="0" borderId="0" xfId="0" applyNumberFormat="1"/>
    <xf numFmtId="0" fontId="16" fillId="0" borderId="17" xfId="0" applyFont="1" applyBorder="1" applyAlignment="1">
      <alignment horizontal="left" wrapText="1"/>
    </xf>
    <xf numFmtId="167" fontId="17" fillId="0" borderId="18" xfId="0" applyNumberFormat="1" applyFont="1" applyBorder="1" applyAlignment="1">
      <alignment horizontal="center" wrapText="1"/>
    </xf>
    <xf numFmtId="167" fontId="17" fillId="0" borderId="19" xfId="0" applyNumberFormat="1" applyFont="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xf numFmtId="1" fontId="0" fillId="0" borderId="0" xfId="1" applyNumberFormat="1" applyFont="1" applyBorder="1" applyAlignment="1"/>
    <xf numFmtId="0" fontId="7" fillId="0" borderId="0" xfId="2" applyAlignment="1"/>
    <xf numFmtId="0" fontId="3" fillId="2" borderId="0" xfId="0" applyFont="1" applyFill="1"/>
    <xf numFmtId="0" fontId="10" fillId="3" borderId="0" xfId="0" applyFont="1" applyFill="1" applyAlignment="1">
      <alignment wrapText="1"/>
    </xf>
    <xf numFmtId="0" fontId="0" fillId="0" borderId="0" xfId="0" applyAlignment="1">
      <alignment horizontal="left" wrapText="1"/>
    </xf>
    <xf numFmtId="0" fontId="10" fillId="2" borderId="0" xfId="0" applyFont="1" applyFill="1" applyAlignment="1">
      <alignment wrapText="1"/>
    </xf>
    <xf numFmtId="0" fontId="10" fillId="2" borderId="0" xfId="0" applyFont="1" applyFill="1" applyAlignment="1">
      <alignment horizontal="left" wrapText="1"/>
    </xf>
    <xf numFmtId="49" fontId="0" fillId="0" borderId="0" xfId="0" applyNumberFormat="1" applyAlignment="1">
      <alignment wrapText="1"/>
    </xf>
    <xf numFmtId="49" fontId="5" fillId="0" borderId="0" xfId="0" applyNumberFormat="1" applyFont="1" applyAlignment="1">
      <alignment wrapText="1"/>
    </xf>
    <xf numFmtId="0" fontId="4" fillId="0" borderId="0" xfId="0" applyFont="1" applyAlignment="1">
      <alignment horizontal="left" wrapText="1"/>
    </xf>
    <xf numFmtId="9" fontId="0" fillId="0" borderId="0" xfId="1" applyFont="1" applyFill="1" applyBorder="1" applyAlignment="1">
      <alignment wrapText="1"/>
    </xf>
    <xf numFmtId="9" fontId="0" fillId="0" borderId="0" xfId="0" applyNumberFormat="1" applyAlignment="1">
      <alignment wrapText="1"/>
    </xf>
    <xf numFmtId="9" fontId="4" fillId="0" borderId="0" xfId="1" applyFont="1" applyFill="1" applyBorder="1" applyAlignment="1">
      <alignment wrapText="1"/>
    </xf>
    <xf numFmtId="9" fontId="4" fillId="0" borderId="0" xfId="0" applyNumberFormat="1" applyFont="1" applyAlignment="1">
      <alignment wrapText="1"/>
    </xf>
    <xf numFmtId="164" fontId="0" fillId="0" borderId="0" xfId="0" applyNumberFormat="1" applyAlignment="1">
      <alignment wrapText="1"/>
    </xf>
    <xf numFmtId="49" fontId="4" fillId="0" borderId="0" xfId="1" applyNumberFormat="1" applyFont="1" applyFill="1" applyBorder="1" applyAlignment="1">
      <alignment wrapText="1"/>
    </xf>
    <xf numFmtId="0" fontId="19" fillId="8" borderId="25" xfId="7" applyFill="1" applyBorder="1" applyAlignment="1"/>
    <xf numFmtId="0" fontId="20" fillId="8" borderId="0" xfId="8" applyNumberFormat="1" applyFill="1">
      <alignment horizontal="right"/>
    </xf>
    <xf numFmtId="0" fontId="3" fillId="13" borderId="0" xfId="0" applyFont="1" applyFill="1" applyAlignment="1">
      <alignment wrapText="1"/>
    </xf>
    <xf numFmtId="1" fontId="3" fillId="13" borderId="0" xfId="0" applyNumberFormat="1" applyFont="1" applyFill="1" applyAlignment="1">
      <alignment wrapText="1"/>
    </xf>
    <xf numFmtId="0" fontId="26" fillId="8" borderId="0" xfId="3" applyFont="1" applyFill="1"/>
    <xf numFmtId="0" fontId="25" fillId="8" borderId="0" xfId="3" applyFont="1" applyFill="1"/>
    <xf numFmtId="0" fontId="11" fillId="8" borderId="0" xfId="3" applyFill="1"/>
    <xf numFmtId="0" fontId="22" fillId="14" borderId="42" xfId="13" applyFont="1" applyFill="1" applyBorder="1" applyAlignment="1">
      <alignment horizontal="center" vertical="center"/>
    </xf>
    <xf numFmtId="0" fontId="22" fillId="14" borderId="29" xfId="13" applyFont="1" applyFill="1" applyBorder="1" applyAlignment="1">
      <alignment vertical="center"/>
    </xf>
    <xf numFmtId="2" fontId="28" fillId="7" borderId="29" xfId="0" applyNumberFormat="1" applyFont="1" applyFill="1" applyBorder="1" applyAlignment="1">
      <alignment horizontal="right"/>
    </xf>
    <xf numFmtId="0" fontId="22" fillId="14" borderId="39" xfId="13" applyFont="1" applyFill="1" applyBorder="1" applyAlignment="1">
      <alignment vertical="center"/>
    </xf>
    <xf numFmtId="0" fontId="22" fillId="14" borderId="29" xfId="13" applyFont="1" applyFill="1" applyBorder="1" applyAlignment="1">
      <alignment horizontal="left" vertical="center" indent="1"/>
    </xf>
    <xf numFmtId="0" fontId="22" fillId="14" borderId="39" xfId="13" applyFont="1" applyFill="1" applyBorder="1" applyAlignment="1">
      <alignment horizontal="left" vertical="center"/>
    </xf>
    <xf numFmtId="0" fontId="22" fillId="14" borderId="29" xfId="13" applyFont="1" applyFill="1" applyBorder="1" applyAlignment="1">
      <alignment horizontal="left" vertical="center"/>
    </xf>
    <xf numFmtId="2" fontId="3" fillId="13" borderId="0" xfId="0" applyNumberFormat="1" applyFont="1" applyFill="1" applyAlignment="1">
      <alignment wrapText="1"/>
    </xf>
    <xf numFmtId="4" fontId="22" fillId="9" borderId="29" xfId="14" applyNumberFormat="1" applyFont="1" applyFill="1" applyBorder="1" applyAlignment="1">
      <alignment horizontal="center" vertical="center"/>
    </xf>
    <xf numFmtId="0" fontId="26" fillId="8" borderId="0" xfId="13" applyFont="1" applyFill="1" applyAlignment="1">
      <alignment vertical="center"/>
    </xf>
    <xf numFmtId="0" fontId="22" fillId="8" borderId="0" xfId="7" applyFont="1" applyFill="1" applyAlignment="1">
      <alignment vertical="center"/>
    </xf>
    <xf numFmtId="4" fontId="22" fillId="9" borderId="29" xfId="14" applyNumberFormat="1" applyFont="1" applyFill="1" applyBorder="1" applyAlignment="1">
      <alignment horizontal="center" vertical="center" textRotation="90"/>
    </xf>
    <xf numFmtId="2" fontId="22" fillId="9" borderId="44" xfId="13" applyNumberFormat="1" applyFont="1" applyFill="1" applyBorder="1" applyAlignment="1">
      <alignment horizontal="left" vertical="center"/>
    </xf>
    <xf numFmtId="2" fontId="22" fillId="9" borderId="29" xfId="13" applyNumberFormat="1" applyFont="1" applyFill="1" applyBorder="1" applyAlignment="1">
      <alignment horizontal="left" vertical="center"/>
    </xf>
    <xf numFmtId="2" fontId="22" fillId="9" borderId="39" xfId="13" applyNumberFormat="1" applyFont="1" applyFill="1" applyBorder="1" applyAlignment="1">
      <alignment horizontal="left" vertical="center"/>
    </xf>
    <xf numFmtId="0" fontId="22" fillId="13" borderId="0" xfId="9" applyFill="1" applyBorder="1" applyProtection="1">
      <alignment horizontal="left" vertical="center"/>
    </xf>
    <xf numFmtId="2" fontId="3" fillId="13" borderId="0" xfId="0" applyNumberFormat="1" applyFont="1" applyFill="1"/>
    <xf numFmtId="0" fontId="22" fillId="9" borderId="32" xfId="15" applyFont="1" applyFill="1" applyBorder="1" applyAlignment="1">
      <alignment horizontal="center" vertical="center" wrapText="1"/>
    </xf>
    <xf numFmtId="0" fontId="22" fillId="9" borderId="44" xfId="15" applyFont="1" applyFill="1" applyBorder="1" applyAlignment="1">
      <alignment vertical="top" wrapText="1"/>
    </xf>
    <xf numFmtId="0" fontId="22" fillId="9" borderId="39" xfId="15" applyFont="1" applyFill="1" applyBorder="1" applyAlignment="1">
      <alignment horizontal="left" vertical="top" wrapText="1"/>
    </xf>
    <xf numFmtId="0" fontId="10" fillId="13" borderId="0" xfId="9" applyNumberFormat="1" applyFont="1" applyFill="1" applyBorder="1" applyAlignment="1">
      <alignment horizontal="center" vertical="center"/>
    </xf>
    <xf numFmtId="1" fontId="9" fillId="0" borderId="0" xfId="0" applyNumberFormat="1" applyFont="1" applyAlignment="1">
      <alignment horizontal="right" wrapText="1"/>
    </xf>
    <xf numFmtId="1" fontId="9" fillId="0" borderId="0" xfId="0" applyNumberFormat="1" applyFont="1" applyAlignment="1">
      <alignment horizontal="right"/>
    </xf>
    <xf numFmtId="2" fontId="9" fillId="0" borderId="0" xfId="0" applyNumberFormat="1" applyFont="1" applyAlignment="1">
      <alignment wrapText="1"/>
    </xf>
    <xf numFmtId="1" fontId="3" fillId="0" borderId="0" xfId="0" applyNumberFormat="1" applyFont="1" applyAlignment="1">
      <alignment wrapText="1"/>
    </xf>
    <xf numFmtId="0" fontId="3" fillId="13" borderId="0" xfId="0" applyFont="1" applyFill="1"/>
    <xf numFmtId="2" fontId="0" fillId="0" borderId="0" xfId="0" applyNumberFormat="1" applyAlignment="1">
      <alignment wrapText="1"/>
    </xf>
    <xf numFmtId="0" fontId="3" fillId="0" borderId="45" xfId="0" applyFont="1" applyBorder="1" applyAlignment="1">
      <alignment wrapText="1"/>
    </xf>
    <xf numFmtId="1" fontId="3" fillId="0" borderId="46" xfId="0" applyNumberFormat="1" applyFont="1" applyBorder="1" applyAlignment="1">
      <alignment wrapText="1"/>
    </xf>
    <xf numFmtId="0" fontId="35" fillId="0" borderId="0" xfId="0" applyFont="1" applyAlignment="1">
      <alignment horizontal="left" vertical="top"/>
    </xf>
    <xf numFmtId="0" fontId="0" fillId="0" borderId="0" xfId="0" applyAlignment="1">
      <alignment horizontal="left" vertical="top"/>
    </xf>
    <xf numFmtId="0" fontId="41" fillId="18" borderId="47" xfId="0" applyFont="1" applyFill="1" applyBorder="1" applyAlignment="1">
      <alignment horizontal="center" vertical="top" wrapText="1"/>
    </xf>
    <xf numFmtId="0" fontId="41" fillId="18" borderId="47" xfId="0" applyFont="1" applyFill="1" applyBorder="1" applyAlignment="1">
      <alignment horizontal="left" vertical="top" wrapText="1"/>
    </xf>
    <xf numFmtId="0" fontId="43" fillId="18" borderId="47" xfId="0" applyFont="1" applyFill="1" applyBorder="1" applyAlignment="1">
      <alignment horizontal="left" vertical="top" wrapText="1"/>
    </xf>
    <xf numFmtId="0" fontId="0" fillId="18" borderId="47" xfId="0" applyFill="1" applyBorder="1" applyAlignment="1">
      <alignment horizontal="left" vertical="top" wrapText="1"/>
    </xf>
    <xf numFmtId="0" fontId="0" fillId="18" borderId="47" xfId="0" applyFill="1" applyBorder="1" applyAlignment="1">
      <alignment horizontal="center" vertical="top" wrapText="1"/>
    </xf>
    <xf numFmtId="0" fontId="45" fillId="19" borderId="48" xfId="0" applyFont="1" applyFill="1" applyBorder="1" applyAlignment="1">
      <alignment horizontal="left" vertical="top" wrapText="1"/>
    </xf>
    <xf numFmtId="0" fontId="0" fillId="19" borderId="48" xfId="0" applyFill="1" applyBorder="1" applyAlignment="1">
      <alignment horizontal="center" vertical="top" wrapText="1"/>
    </xf>
    <xf numFmtId="0" fontId="45" fillId="19" borderId="48" xfId="0" applyFont="1" applyFill="1" applyBorder="1" applyAlignment="1">
      <alignment horizontal="center" vertical="top" wrapText="1"/>
    </xf>
    <xf numFmtId="167" fontId="48" fillId="19" borderId="48" xfId="0" applyNumberFormat="1" applyFont="1" applyFill="1" applyBorder="1" applyAlignment="1">
      <alignment horizontal="center" vertical="top" wrapText="1"/>
    </xf>
    <xf numFmtId="0" fontId="45" fillId="0" borderId="49" xfId="0" applyFont="1" applyBorder="1" applyAlignment="1">
      <alignment horizontal="left" vertical="top" wrapText="1"/>
    </xf>
    <xf numFmtId="0" fontId="0" fillId="0" borderId="49" xfId="0" applyBorder="1" applyAlignment="1">
      <alignment horizontal="center" vertical="top" wrapText="1"/>
    </xf>
    <xf numFmtId="167" fontId="48" fillId="0" borderId="49" xfId="0" applyNumberFormat="1" applyFont="1" applyBorder="1" applyAlignment="1">
      <alignment horizontal="center" vertical="top" wrapText="1"/>
    </xf>
    <xf numFmtId="0" fontId="45" fillId="19" borderId="49" xfId="0" applyFont="1" applyFill="1" applyBorder="1" applyAlignment="1">
      <alignment horizontal="left" vertical="top" wrapText="1"/>
    </xf>
    <xf numFmtId="0" fontId="0" fillId="19" borderId="49" xfId="0" applyFill="1" applyBorder="1" applyAlignment="1">
      <alignment horizontal="center" vertical="top" wrapText="1"/>
    </xf>
    <xf numFmtId="167" fontId="48" fillId="19" borderId="49" xfId="0" applyNumberFormat="1" applyFont="1" applyFill="1" applyBorder="1" applyAlignment="1">
      <alignment horizontal="center" vertical="top" wrapText="1"/>
    </xf>
    <xf numFmtId="0" fontId="45" fillId="0" borderId="50" xfId="0" applyFont="1" applyBorder="1" applyAlignment="1">
      <alignment horizontal="left" vertical="top" wrapText="1"/>
    </xf>
    <xf numFmtId="0" fontId="0" fillId="0" borderId="50" xfId="0" applyBorder="1" applyAlignment="1">
      <alignment horizontal="center" vertical="top" wrapText="1"/>
    </xf>
    <xf numFmtId="167" fontId="48" fillId="0" borderId="50" xfId="0" applyNumberFormat="1" applyFont="1" applyBorder="1" applyAlignment="1">
      <alignment horizontal="center" vertical="top" wrapText="1"/>
    </xf>
    <xf numFmtId="168" fontId="46" fillId="19" borderId="48" xfId="0" applyNumberFormat="1" applyFont="1" applyFill="1" applyBorder="1" applyAlignment="1">
      <alignment horizontal="center" vertical="top" wrapText="1"/>
    </xf>
    <xf numFmtId="169" fontId="46" fillId="19" borderId="48" xfId="0" applyNumberFormat="1" applyFont="1" applyFill="1" applyBorder="1" applyAlignment="1">
      <alignment horizontal="center" vertical="top" wrapText="1"/>
    </xf>
    <xf numFmtId="168" fontId="46" fillId="0" borderId="49" xfId="0" applyNumberFormat="1" applyFont="1" applyBorder="1" applyAlignment="1">
      <alignment horizontal="left" vertical="top" wrapText="1"/>
    </xf>
    <xf numFmtId="169" fontId="46" fillId="0" borderId="49" xfId="0" applyNumberFormat="1" applyFont="1" applyBorder="1" applyAlignment="1">
      <alignment horizontal="center" vertical="top" wrapText="1"/>
    </xf>
    <xf numFmtId="170" fontId="48" fillId="0" borderId="49" xfId="0" applyNumberFormat="1" applyFont="1" applyBorder="1" applyAlignment="1">
      <alignment horizontal="left" vertical="top" wrapText="1"/>
    </xf>
    <xf numFmtId="168" fontId="46" fillId="19" borderId="49" xfId="0" applyNumberFormat="1" applyFont="1" applyFill="1" applyBorder="1" applyAlignment="1">
      <alignment horizontal="left" vertical="top" wrapText="1"/>
    </xf>
    <xf numFmtId="169" fontId="46" fillId="19" borderId="49" xfId="0" applyNumberFormat="1" applyFont="1" applyFill="1" applyBorder="1" applyAlignment="1">
      <alignment horizontal="center" vertical="top" wrapText="1"/>
    </xf>
    <xf numFmtId="170" fontId="48" fillId="19" borderId="49" xfId="0" applyNumberFormat="1" applyFont="1" applyFill="1" applyBorder="1" applyAlignment="1">
      <alignment horizontal="left" vertical="top" wrapText="1"/>
    </xf>
    <xf numFmtId="0" fontId="0" fillId="0" borderId="49" xfId="0" applyBorder="1" applyAlignment="1">
      <alignment horizontal="left" vertical="top" wrapText="1"/>
    </xf>
    <xf numFmtId="168" fontId="46" fillId="0" borderId="49" xfId="0" applyNumberFormat="1" applyFont="1" applyBorder="1" applyAlignment="1">
      <alignment horizontal="center" vertical="top" wrapText="1"/>
    </xf>
    <xf numFmtId="0" fontId="0" fillId="19" borderId="49" xfId="0" applyFill="1" applyBorder="1" applyAlignment="1">
      <alignment horizontal="left" vertical="top" wrapText="1"/>
    </xf>
    <xf numFmtId="0" fontId="0" fillId="0" borderId="50" xfId="0" applyBorder="1" applyAlignment="1">
      <alignment horizontal="left" vertical="top" wrapText="1"/>
    </xf>
    <xf numFmtId="171" fontId="46" fillId="0" borderId="50" xfId="0" applyNumberFormat="1" applyFont="1" applyBorder="1" applyAlignment="1">
      <alignment horizontal="left" vertical="top" wrapText="1"/>
    </xf>
    <xf numFmtId="169" fontId="46" fillId="0" borderId="50" xfId="0" applyNumberFormat="1" applyFont="1" applyBorder="1" applyAlignment="1">
      <alignment horizontal="center" vertical="top" wrapText="1"/>
    </xf>
    <xf numFmtId="168" fontId="46" fillId="19" borderId="49"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45" fillId="19" borderId="50" xfId="0" applyFont="1" applyFill="1" applyBorder="1" applyAlignment="1">
      <alignment horizontal="left" vertical="top" wrapText="1"/>
    </xf>
    <xf numFmtId="169" fontId="46" fillId="19" borderId="50" xfId="0" applyNumberFormat="1" applyFont="1" applyFill="1" applyBorder="1" applyAlignment="1">
      <alignment horizontal="center" vertical="top" wrapText="1"/>
    </xf>
    <xf numFmtId="167" fontId="48" fillId="19" borderId="50" xfId="0" applyNumberFormat="1" applyFont="1" applyFill="1" applyBorder="1" applyAlignment="1">
      <alignment horizontal="center" vertical="top" wrapText="1"/>
    </xf>
    <xf numFmtId="0" fontId="49" fillId="19" borderId="50" xfId="0" applyFont="1" applyFill="1" applyBorder="1" applyAlignment="1">
      <alignment horizontal="center" vertical="top" wrapText="1"/>
    </xf>
    <xf numFmtId="168" fontId="46" fillId="19" borderId="48" xfId="0" applyNumberFormat="1" applyFont="1" applyFill="1" applyBorder="1" applyAlignment="1">
      <alignment horizontal="left" vertical="top" wrapText="1"/>
    </xf>
    <xf numFmtId="170" fontId="50" fillId="19" borderId="48" xfId="0" applyNumberFormat="1" applyFont="1" applyFill="1" applyBorder="1" applyAlignment="1">
      <alignment horizontal="left" vertical="top" wrapText="1"/>
    </xf>
    <xf numFmtId="167" fontId="50" fillId="0" borderId="49" xfId="0" applyNumberFormat="1" applyFont="1" applyBorder="1" applyAlignment="1">
      <alignment horizontal="center" vertical="top" wrapText="1"/>
    </xf>
    <xf numFmtId="167" fontId="50" fillId="0" borderId="49" xfId="0" applyNumberFormat="1" applyFont="1" applyBorder="1" applyAlignment="1">
      <alignment horizontal="left" vertical="top" wrapText="1"/>
    </xf>
    <xf numFmtId="167" fontId="50" fillId="19" borderId="49" xfId="0" applyNumberFormat="1" applyFont="1" applyFill="1" applyBorder="1" applyAlignment="1">
      <alignment horizontal="center" vertical="top" wrapText="1"/>
    </xf>
    <xf numFmtId="167" fontId="50" fillId="19" borderId="49" xfId="0" applyNumberFormat="1" applyFont="1" applyFill="1" applyBorder="1" applyAlignment="1">
      <alignment horizontal="left" vertical="top" wrapText="1"/>
    </xf>
    <xf numFmtId="0" fontId="51" fillId="19" borderId="49" xfId="0" applyFont="1" applyFill="1" applyBorder="1" applyAlignment="1">
      <alignment horizontal="center" vertical="top" wrapText="1"/>
    </xf>
    <xf numFmtId="0" fontId="51" fillId="0" borderId="49" xfId="0" applyFont="1" applyBorder="1" applyAlignment="1">
      <alignment horizontal="center" vertical="top" wrapText="1"/>
    </xf>
    <xf numFmtId="167" fontId="50" fillId="0" borderId="50" xfId="0" applyNumberFormat="1" applyFont="1" applyBorder="1" applyAlignment="1">
      <alignment horizontal="center" vertical="top" wrapText="1"/>
    </xf>
    <xf numFmtId="0" fontId="51" fillId="0" borderId="50" xfId="0" applyFont="1" applyBorder="1" applyAlignment="1">
      <alignment horizontal="center" vertical="top" wrapText="1"/>
    </xf>
    <xf numFmtId="0" fontId="0" fillId="19" borderId="48" xfId="0" applyFill="1" applyBorder="1" applyAlignment="1">
      <alignment horizontal="left" vertical="top" wrapText="1"/>
    </xf>
    <xf numFmtId="169" fontId="46" fillId="19" borderId="48" xfId="0" applyNumberFormat="1" applyFont="1" applyFill="1" applyBorder="1" applyAlignment="1">
      <alignment horizontal="left" vertical="top" wrapText="1"/>
    </xf>
    <xf numFmtId="167" fontId="50" fillId="19" borderId="48" xfId="0" applyNumberFormat="1" applyFont="1" applyFill="1" applyBorder="1" applyAlignment="1">
      <alignment horizontal="center" vertical="top" wrapText="1"/>
    </xf>
    <xf numFmtId="0" fontId="51" fillId="19" borderId="48" xfId="0" applyFont="1" applyFill="1" applyBorder="1" applyAlignment="1">
      <alignment horizontal="center" vertical="top" wrapText="1"/>
    </xf>
    <xf numFmtId="169" fontId="46" fillId="0" borderId="49" xfId="0" applyNumberFormat="1" applyFont="1" applyBorder="1" applyAlignment="1">
      <alignment horizontal="left" vertical="top" wrapText="1"/>
    </xf>
    <xf numFmtId="169" fontId="46" fillId="19" borderId="49" xfId="0" applyNumberFormat="1" applyFont="1" applyFill="1" applyBorder="1" applyAlignment="1">
      <alignment horizontal="left" vertical="top" wrapText="1"/>
    </xf>
    <xf numFmtId="169" fontId="46" fillId="19" borderId="50" xfId="0" applyNumberFormat="1" applyFont="1" applyFill="1" applyBorder="1" applyAlignment="1">
      <alignment horizontal="left" vertical="top" wrapText="1"/>
    </xf>
    <xf numFmtId="0" fontId="51" fillId="19" borderId="50" xfId="0" applyFont="1" applyFill="1" applyBorder="1" applyAlignment="1">
      <alignment horizontal="center" vertical="top" wrapText="1"/>
    </xf>
    <xf numFmtId="169" fontId="46" fillId="0" borderId="50" xfId="0" applyNumberFormat="1" applyFont="1" applyBorder="1" applyAlignment="1">
      <alignment horizontal="left" vertical="top" wrapText="1"/>
    </xf>
    <xf numFmtId="172" fontId="46" fillId="19" borderId="48" xfId="0" applyNumberFormat="1" applyFont="1" applyFill="1" applyBorder="1" applyAlignment="1">
      <alignment horizontal="left" vertical="top" wrapText="1"/>
    </xf>
    <xf numFmtId="168" fontId="46" fillId="0" borderId="50" xfId="0" applyNumberFormat="1" applyFont="1" applyBorder="1" applyAlignment="1">
      <alignment horizontal="left" vertical="top" wrapText="1"/>
    </xf>
    <xf numFmtId="167" fontId="50" fillId="0" borderId="50" xfId="0" applyNumberFormat="1" applyFont="1" applyBorder="1" applyAlignment="1">
      <alignment horizontal="left" vertical="top" wrapText="1"/>
    </xf>
    <xf numFmtId="171" fontId="46" fillId="0" borderId="49" xfId="0" applyNumberFormat="1" applyFont="1" applyBorder="1" applyAlignment="1">
      <alignment horizontal="left" vertical="top" wrapText="1"/>
    </xf>
    <xf numFmtId="170" fontId="50" fillId="0" borderId="49" xfId="0" applyNumberFormat="1" applyFont="1" applyBorder="1" applyAlignment="1">
      <alignment horizontal="left" vertical="top" wrapText="1"/>
    </xf>
    <xf numFmtId="170" fontId="50" fillId="19" borderId="49" xfId="0" applyNumberFormat="1" applyFont="1" applyFill="1" applyBorder="1" applyAlignment="1">
      <alignment horizontal="left" vertical="top" wrapText="1"/>
    </xf>
    <xf numFmtId="171" fontId="46" fillId="19" borderId="49" xfId="0" applyNumberFormat="1" applyFont="1" applyFill="1" applyBorder="1" applyAlignment="1">
      <alignment horizontal="left" vertical="top" wrapText="1"/>
    </xf>
    <xf numFmtId="0" fontId="0" fillId="19" borderId="50" xfId="0" applyFill="1" applyBorder="1" applyAlignment="1">
      <alignment horizontal="center" vertical="top" wrapText="1"/>
    </xf>
    <xf numFmtId="171" fontId="46" fillId="19" borderId="50" xfId="0" applyNumberFormat="1" applyFont="1" applyFill="1" applyBorder="1" applyAlignment="1">
      <alignment horizontal="left" vertical="top" wrapText="1"/>
    </xf>
    <xf numFmtId="167" fontId="50" fillId="19" borderId="50" xfId="0" applyNumberFormat="1" applyFont="1" applyFill="1" applyBorder="1" applyAlignment="1">
      <alignment horizontal="left" vertical="top" wrapText="1"/>
    </xf>
    <xf numFmtId="170" fontId="50" fillId="19" borderId="50" xfId="0" applyNumberFormat="1" applyFont="1" applyFill="1" applyBorder="1" applyAlignment="1">
      <alignment horizontal="left" vertical="top" wrapText="1"/>
    </xf>
    <xf numFmtId="171" fontId="46" fillId="19" borderId="48" xfId="0" applyNumberFormat="1" applyFont="1" applyFill="1" applyBorder="1" applyAlignment="1">
      <alignment horizontal="left" vertical="top" wrapText="1"/>
    </xf>
    <xf numFmtId="167" fontId="50" fillId="19" borderId="48" xfId="0" applyNumberFormat="1" applyFont="1" applyFill="1" applyBorder="1" applyAlignment="1">
      <alignment horizontal="left" vertical="top" wrapText="1"/>
    </xf>
    <xf numFmtId="172" fontId="46" fillId="0" borderId="49" xfId="0" applyNumberFormat="1" applyFont="1" applyBorder="1" applyAlignment="1">
      <alignment horizontal="left" vertical="top" wrapText="1"/>
    </xf>
    <xf numFmtId="168" fontId="46" fillId="19" borderId="50" xfId="0" applyNumberFormat="1" applyFont="1" applyFill="1" applyBorder="1" applyAlignment="1">
      <alignment horizontal="left" vertical="top" wrapText="1"/>
    </xf>
    <xf numFmtId="167" fontId="50" fillId="19" borderId="50" xfId="0" applyNumberFormat="1" applyFont="1" applyFill="1" applyBorder="1" applyAlignment="1">
      <alignment horizontal="center" vertical="top" wrapText="1"/>
    </xf>
    <xf numFmtId="0" fontId="0" fillId="2" borderId="0" xfId="0" applyFill="1"/>
    <xf numFmtId="0" fontId="3" fillId="2" borderId="0" xfId="0" applyFont="1" applyFill="1" applyAlignment="1">
      <alignment horizontal="center"/>
    </xf>
    <xf numFmtId="0" fontId="0" fillId="0" borderId="0" xfId="0" applyAlignment="1">
      <alignment horizontal="center"/>
    </xf>
    <xf numFmtId="10" fontId="0" fillId="0" borderId="0" xfId="0" applyNumberFormat="1"/>
    <xf numFmtId="0" fontId="0" fillId="20" borderId="0" xfId="0" applyFill="1" applyAlignment="1">
      <alignment wrapText="1"/>
    </xf>
    <xf numFmtId="0" fontId="10" fillId="2" borderId="20" xfId="0" applyFont="1" applyFill="1" applyBorder="1" applyAlignment="1">
      <alignment wrapText="1"/>
    </xf>
    <xf numFmtId="0" fontId="10" fillId="2" borderId="21" xfId="0" applyFont="1" applyFill="1" applyBorder="1" applyAlignment="1">
      <alignment wrapText="1"/>
    </xf>
    <xf numFmtId="0" fontId="10" fillId="2" borderId="22" xfId="0" applyFont="1" applyFill="1" applyBorder="1" applyAlignment="1">
      <alignment wrapText="1"/>
    </xf>
    <xf numFmtId="9" fontId="5" fillId="0" borderId="0" xfId="1" applyFont="1" applyAlignment="1">
      <alignment wrapText="1"/>
    </xf>
    <xf numFmtId="9" fontId="5" fillId="0" borderId="0" xfId="1" applyFont="1" applyFill="1" applyBorder="1" applyAlignment="1">
      <alignment wrapText="1"/>
    </xf>
    <xf numFmtId="0" fontId="4" fillId="0" borderId="0" xfId="1" applyNumberFormat="1" applyFont="1" applyAlignment="1">
      <alignment wrapText="1"/>
    </xf>
    <xf numFmtId="0" fontId="0" fillId="21" borderId="0" xfId="0" applyFill="1"/>
    <xf numFmtId="0" fontId="0" fillId="22" borderId="0" xfId="0" applyFill="1"/>
    <xf numFmtId="0" fontId="0" fillId="2" borderId="0" xfId="0" applyFill="1" applyAlignment="1">
      <alignment horizontal="left"/>
    </xf>
    <xf numFmtId="0" fontId="3" fillId="0" borderId="0" xfId="0" applyFont="1"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4" fillId="0" borderId="0" xfId="0" quotePrefix="1" applyFont="1" applyAlignment="1">
      <alignment wrapText="1"/>
    </xf>
    <xf numFmtId="0" fontId="4" fillId="0" borderId="26" xfId="0" applyFont="1" applyBorder="1" applyAlignment="1">
      <alignment wrapText="1"/>
    </xf>
    <xf numFmtId="0" fontId="0" fillId="0" borderId="26" xfId="0" applyBorder="1" applyAlignment="1">
      <alignment wrapText="1"/>
    </xf>
    <xf numFmtId="0" fontId="4" fillId="0" borderId="26" xfId="0" quotePrefix="1" applyFont="1" applyBorder="1" applyAlignment="1">
      <alignment wrapText="1"/>
    </xf>
    <xf numFmtId="0" fontId="3" fillId="2" borderId="0" xfId="0" applyFont="1" applyFill="1" applyAlignment="1">
      <alignment horizontal="center" vertical="center"/>
    </xf>
    <xf numFmtId="0" fontId="4" fillId="2" borderId="0" xfId="0" applyFont="1" applyFill="1" applyAlignment="1">
      <alignment wrapText="1"/>
    </xf>
    <xf numFmtId="0" fontId="0" fillId="2" borderId="0" xfId="0" applyFill="1" applyAlignment="1">
      <alignment wrapText="1"/>
    </xf>
    <xf numFmtId="0" fontId="10" fillId="2" borderId="21" xfId="0" applyFont="1" applyFill="1" applyBorder="1" applyAlignment="1">
      <alignment horizontal="left" wrapText="1"/>
    </xf>
    <xf numFmtId="0" fontId="0" fillId="0" borderId="26" xfId="0" applyBorder="1" applyAlignment="1">
      <alignment horizontal="left" wrapText="1"/>
    </xf>
    <xf numFmtId="0" fontId="4" fillId="20" borderId="0" xfId="0" applyFont="1" applyFill="1" applyAlignment="1">
      <alignment wrapText="1"/>
    </xf>
    <xf numFmtId="0" fontId="3" fillId="0" borderId="0" xfId="0" applyFont="1" applyAlignment="1">
      <alignment horizontal="right" wrapText="1"/>
    </xf>
    <xf numFmtId="0" fontId="10" fillId="3" borderId="52" xfId="0" applyFont="1" applyFill="1" applyBorder="1" applyAlignment="1">
      <alignment wrapText="1"/>
    </xf>
    <xf numFmtId="49" fontId="4" fillId="0" borderId="52" xfId="1" applyNumberFormat="1" applyFont="1" applyFill="1" applyBorder="1" applyAlignment="1">
      <alignment wrapText="1"/>
    </xf>
    <xf numFmtId="0" fontId="0" fillId="0" borderId="52" xfId="0" applyBorder="1" applyAlignment="1">
      <alignment wrapText="1"/>
    </xf>
    <xf numFmtId="49" fontId="0" fillId="0" borderId="52" xfId="0" applyNumberFormat="1" applyBorder="1" applyAlignment="1">
      <alignment wrapText="1"/>
    </xf>
    <xf numFmtId="49" fontId="4" fillId="0" borderId="52" xfId="0" applyNumberFormat="1" applyFont="1" applyBorder="1" applyAlignment="1">
      <alignment wrapText="1"/>
    </xf>
    <xf numFmtId="49" fontId="8" fillId="0" borderId="52" xfId="0" applyNumberFormat="1" applyFont="1" applyBorder="1" applyAlignment="1">
      <alignment wrapText="1"/>
    </xf>
    <xf numFmtId="0" fontId="3" fillId="4" borderId="0" xfId="0" applyFont="1" applyFill="1"/>
    <xf numFmtId="0" fontId="3" fillId="20" borderId="0" xfId="0" applyFont="1" applyFill="1"/>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applyAlignment="1">
      <alignment wrapText="1"/>
    </xf>
    <xf numFmtId="49" fontId="0" fillId="0" borderId="53" xfId="0" applyNumberFormat="1" applyBorder="1" applyAlignment="1">
      <alignment wrapText="1"/>
    </xf>
    <xf numFmtId="0" fontId="0" fillId="0" borderId="0" xfId="1" applyNumberFormat="1" applyFont="1" applyFill="1" applyBorder="1" applyAlignment="1">
      <alignment wrapText="1"/>
    </xf>
    <xf numFmtId="0" fontId="9" fillId="0" borderId="0" xfId="0" applyFont="1" applyAlignment="1">
      <alignment horizontal="right" wrapText="1"/>
    </xf>
    <xf numFmtId="0" fontId="54" fillId="0" borderId="0" xfId="0" applyFont="1" applyAlignment="1">
      <alignment wrapText="1"/>
    </xf>
    <xf numFmtId="1" fontId="54" fillId="0" borderId="0" xfId="0" applyNumberFormat="1" applyFont="1" applyAlignment="1">
      <alignment horizontal="right" wrapText="1"/>
    </xf>
    <xf numFmtId="0" fontId="19" fillId="8" borderId="0" xfId="7" applyFill="1" applyAlignment="1"/>
    <xf numFmtId="0" fontId="21" fillId="8" borderId="0" xfId="3" applyFont="1" applyFill="1"/>
    <xf numFmtId="0" fontId="22" fillId="9" borderId="29" xfId="12" applyFont="1" applyBorder="1" applyAlignment="1">
      <alignment horizontal="left" vertical="center" indent="1"/>
    </xf>
    <xf numFmtId="0" fontId="25" fillId="8" borderId="24" xfId="3" applyFont="1" applyFill="1" applyBorder="1"/>
    <xf numFmtId="0" fontId="29" fillId="14" borderId="29" xfId="9" applyFont="1" applyFill="1" applyBorder="1">
      <alignment horizontal="left" vertical="center"/>
    </xf>
    <xf numFmtId="0" fontId="24" fillId="8" borderId="0" xfId="3" applyFont="1" applyFill="1"/>
    <xf numFmtId="0" fontId="24" fillId="8" borderId="0" xfId="8" applyFont="1" applyFill="1">
      <alignment horizontal="right"/>
    </xf>
    <xf numFmtId="0" fontId="24" fillId="8" borderId="0" xfId="13" applyFill="1"/>
    <xf numFmtId="0" fontId="24" fillId="8" borderId="0" xfId="13" applyFill="1" applyAlignment="1">
      <alignment vertical="center"/>
    </xf>
    <xf numFmtId="0" fontId="22" fillId="9" borderId="30" xfId="13" applyFont="1" applyFill="1" applyBorder="1" applyAlignment="1">
      <alignment horizontal="left" vertical="center"/>
    </xf>
    <xf numFmtId="0" fontId="22" fillId="9" borderId="33" xfId="13" quotePrefix="1" applyFont="1" applyFill="1" applyBorder="1" applyAlignment="1">
      <alignment horizontal="center" vertical="center"/>
    </xf>
    <xf numFmtId="0" fontId="22" fillId="9" borderId="31" xfId="13" quotePrefix="1" applyFont="1" applyFill="1" applyBorder="1" applyAlignment="1">
      <alignment horizontal="center" vertical="center"/>
    </xf>
    <xf numFmtId="0" fontId="22" fillId="9" borderId="31" xfId="13" applyFont="1" applyFill="1" applyBorder="1" applyAlignment="1">
      <alignment horizontal="center" vertical="center"/>
    </xf>
    <xf numFmtId="0" fontId="22" fillId="9" borderId="31" xfId="13" applyFont="1" applyFill="1" applyBorder="1" applyAlignment="1">
      <alignment horizontal="center" vertical="center" wrapText="1"/>
    </xf>
    <xf numFmtId="0" fontId="22" fillId="9" borderId="29" xfId="13" quotePrefix="1" applyFont="1" applyFill="1" applyBorder="1" applyAlignment="1">
      <alignment horizontal="center" vertical="center"/>
    </xf>
    <xf numFmtId="0" fontId="22" fillId="9" borderId="40" xfId="13" applyFont="1" applyFill="1" applyBorder="1" applyAlignment="1">
      <alignment horizontal="left" vertical="center"/>
    </xf>
    <xf numFmtId="0" fontId="22" fillId="9" borderId="43" xfId="13" applyFont="1" applyFill="1" applyBorder="1" applyAlignment="1">
      <alignment vertical="center"/>
    </xf>
    <xf numFmtId="0" fontId="22" fillId="9" borderId="29" xfId="13" applyFont="1" applyFill="1" applyBorder="1" applyAlignment="1">
      <alignment vertical="center"/>
    </xf>
    <xf numFmtId="0" fontId="22" fillId="9" borderId="39" xfId="13" applyFont="1" applyFill="1" applyBorder="1" applyAlignment="1">
      <alignment vertical="center"/>
    </xf>
    <xf numFmtId="0" fontId="24" fillId="8" borderId="0" xfId="13" applyFill="1" applyAlignment="1">
      <alignment horizontal="right" vertical="center"/>
    </xf>
    <xf numFmtId="0" fontId="19" fillId="8" borderId="0" xfId="7" applyFill="1" applyAlignment="1">
      <alignment vertical="center"/>
    </xf>
    <xf numFmtId="0" fontId="22" fillId="8" borderId="0" xfId="13" applyFont="1" applyFill="1" applyAlignment="1">
      <alignment vertical="center"/>
    </xf>
    <xf numFmtId="0" fontId="22" fillId="9" borderId="32" xfId="13" applyFont="1" applyFill="1" applyBorder="1" applyAlignment="1">
      <alignment horizontal="center" vertical="center" textRotation="90"/>
    </xf>
    <xf numFmtId="0" fontId="22" fillId="9" borderId="29" xfId="13" applyFont="1" applyFill="1" applyBorder="1" applyAlignment="1">
      <alignment horizontal="center" vertical="center" textRotation="90"/>
    </xf>
    <xf numFmtId="0" fontId="22" fillId="9" borderId="31" xfId="13" applyFont="1" applyFill="1" applyBorder="1" applyAlignment="1">
      <alignment horizontal="center" vertical="center" textRotation="90"/>
    </xf>
    <xf numFmtId="0" fontId="22" fillId="9" borderId="31" xfId="13" applyFont="1" applyFill="1" applyBorder="1" applyAlignment="1">
      <alignment horizontal="center" vertical="center" textRotation="90" wrapText="1"/>
    </xf>
    <xf numFmtId="0" fontId="22" fillId="9" borderId="29" xfId="13" quotePrefix="1" applyFont="1" applyFill="1" applyBorder="1" applyAlignment="1">
      <alignment horizontal="center" vertical="center" textRotation="90"/>
    </xf>
    <xf numFmtId="0" fontId="22" fillId="9" borderId="31" xfId="13" quotePrefix="1" applyFont="1" applyFill="1" applyBorder="1" applyAlignment="1">
      <alignment horizontal="center" vertical="center" textRotation="90"/>
    </xf>
    <xf numFmtId="0" fontId="22" fillId="9" borderId="28" xfId="13" applyFont="1" applyFill="1" applyBorder="1" applyAlignment="1">
      <alignment horizontal="center" vertical="center" wrapText="1"/>
    </xf>
    <xf numFmtId="0" fontId="22" fillId="9" borderId="42" xfId="13" applyFont="1" applyFill="1" applyBorder="1" applyAlignment="1">
      <alignment horizontal="center" vertical="center"/>
    </xf>
    <xf numFmtId="0" fontId="22" fillId="9" borderId="39" xfId="13" applyFont="1" applyFill="1" applyBorder="1" applyAlignment="1">
      <alignment horizontal="left" vertical="center" wrapText="1"/>
    </xf>
    <xf numFmtId="0" fontId="22" fillId="9" borderId="39" xfId="13" applyFont="1" applyFill="1" applyBorder="1" applyAlignment="1">
      <alignment horizontal="left" vertical="center"/>
    </xf>
    <xf numFmtId="0" fontId="22" fillId="9" borderId="42" xfId="13" applyFont="1" applyFill="1" applyBorder="1" applyAlignment="1">
      <alignment horizontal="left" vertical="center"/>
    </xf>
    <xf numFmtId="0" fontId="22" fillId="9" borderId="29" xfId="13" applyFont="1" applyFill="1" applyBorder="1" applyAlignment="1">
      <alignment horizontal="center" vertical="center"/>
    </xf>
    <xf numFmtId="0" fontId="24" fillId="0" borderId="0" xfId="3" applyFont="1"/>
    <xf numFmtId="0" fontId="24" fillId="8" borderId="0" xfId="15" applyFont="1" applyFill="1"/>
    <xf numFmtId="0" fontId="24" fillId="8" borderId="0" xfId="17" applyFont="1" applyFill="1" applyBorder="1"/>
    <xf numFmtId="4" fontId="22" fillId="9" borderId="32" xfId="13" quotePrefix="1" applyNumberFormat="1" applyFont="1" applyFill="1" applyBorder="1" applyAlignment="1">
      <alignment horizontal="center" vertical="center"/>
    </xf>
    <xf numFmtId="4" fontId="22" fillId="9" borderId="29" xfId="13" quotePrefix="1" applyNumberFormat="1" applyFont="1" applyFill="1" applyBorder="1" applyAlignment="1">
      <alignment horizontal="center" vertical="center"/>
    </xf>
    <xf numFmtId="4" fontId="22" fillId="9" borderId="29" xfId="13" applyNumberFormat="1" applyFont="1" applyFill="1" applyBorder="1" applyAlignment="1">
      <alignment horizontal="center" vertical="center"/>
    </xf>
    <xf numFmtId="4" fontId="22" fillId="9" borderId="31" xfId="13" applyNumberFormat="1" applyFont="1" applyFill="1" applyBorder="1" applyAlignment="1">
      <alignment horizontal="center" vertical="center"/>
    </xf>
    <xf numFmtId="4" fontId="22" fillId="9" borderId="34" xfId="13" applyNumberFormat="1" applyFont="1" applyFill="1" applyBorder="1" applyAlignment="1">
      <alignment vertical="center"/>
    </xf>
    <xf numFmtId="0" fontId="10" fillId="2" borderId="0" xfId="0" applyFont="1" applyFill="1" applyAlignment="1">
      <alignment horizontal="right" wrapText="1"/>
    </xf>
    <xf numFmtId="0" fontId="2" fillId="0" borderId="52" xfId="0" applyFont="1" applyBorder="1" applyAlignment="1">
      <alignment wrapText="1"/>
    </xf>
    <xf numFmtId="0" fontId="5" fillId="0" borderId="0" xfId="0" applyFont="1"/>
    <xf numFmtId="0" fontId="5" fillId="0" borderId="54" xfId="0" applyFont="1" applyBorder="1"/>
    <xf numFmtId="0" fontId="0" fillId="0" borderId="54" xfId="0" applyBorder="1" applyAlignment="1">
      <alignment horizontal="left" wrapText="1"/>
    </xf>
    <xf numFmtId="0" fontId="10" fillId="44" borderId="0" xfId="0" applyFont="1" applyFill="1" applyAlignment="1">
      <alignment wrapText="1"/>
    </xf>
    <xf numFmtId="0" fontId="10" fillId="44" borderId="0" xfId="0" applyFont="1" applyFill="1" applyAlignment="1">
      <alignment horizontal="left" wrapText="1"/>
    </xf>
    <xf numFmtId="0" fontId="10" fillId="45" borderId="0" xfId="0" applyFont="1" applyFill="1" applyAlignment="1">
      <alignment wrapText="1"/>
    </xf>
    <xf numFmtId="0" fontId="10" fillId="45" borderId="54" xfId="0" applyFont="1" applyFill="1" applyBorder="1" applyAlignment="1">
      <alignment horizontal="left" wrapText="1"/>
    </xf>
    <xf numFmtId="0" fontId="0" fillId="0" borderId="52" xfId="0" applyBorder="1"/>
    <xf numFmtId="9" fontId="5" fillId="0" borderId="0" xfId="1" applyFont="1" applyAlignment="1"/>
    <xf numFmtId="0" fontId="5" fillId="0" borderId="55" xfId="0" applyFont="1" applyBorder="1"/>
    <xf numFmtId="0" fontId="22" fillId="14" borderId="32" xfId="13" applyFont="1" applyFill="1" applyBorder="1" applyAlignment="1">
      <alignment horizontal="center" vertical="center"/>
    </xf>
    <xf numFmtId="0" fontId="22" fillId="9" borderId="28" xfId="13" applyFont="1" applyFill="1" applyBorder="1" applyAlignment="1">
      <alignment horizontal="center" vertical="center"/>
    </xf>
    <xf numFmtId="0" fontId="22" fillId="9" borderId="27" xfId="13" applyFont="1" applyFill="1" applyBorder="1" applyAlignment="1">
      <alignment horizontal="center" vertical="center"/>
    </xf>
    <xf numFmtId="0" fontId="22" fillId="14" borderId="41" xfId="13" applyFont="1" applyFill="1" applyBorder="1" applyAlignment="1">
      <alignment horizontal="center" vertical="center"/>
    </xf>
    <xf numFmtId="0" fontId="22" fillId="9" borderId="29" xfId="9" applyNumberFormat="1" applyFill="1" applyBorder="1" applyAlignment="1">
      <alignment horizontal="center" vertical="center"/>
    </xf>
    <xf numFmtId="0" fontId="22" fillId="9" borderId="44" xfId="9" applyNumberFormat="1" applyFill="1" applyBorder="1">
      <alignment horizontal="left" vertical="center"/>
    </xf>
    <xf numFmtId="2" fontId="22" fillId="10" borderId="29" xfId="0" applyNumberFormat="1" applyFont="1" applyFill="1" applyBorder="1" applyAlignment="1">
      <alignment horizontal="right"/>
    </xf>
    <xf numFmtId="0" fontId="22" fillId="9" borderId="34" xfId="9" applyNumberFormat="1" applyFill="1" applyBorder="1">
      <alignment horizontal="left" vertical="center"/>
    </xf>
    <xf numFmtId="0" fontId="22" fillId="9" borderId="29" xfId="9" applyNumberFormat="1" applyFill="1" applyBorder="1" applyAlignment="1">
      <alignment horizontal="left" vertical="center" indent="1"/>
    </xf>
    <xf numFmtId="0" fontId="22" fillId="9" borderId="29" xfId="10" applyNumberFormat="1" applyFont="1" applyFill="1" applyBorder="1">
      <alignment horizontal="left" vertical="center" indent="2"/>
    </xf>
    <xf numFmtId="2" fontId="22" fillId="11" borderId="29" xfId="0" applyNumberFormat="1" applyFont="1" applyFill="1" applyBorder="1" applyAlignment="1">
      <alignment horizontal="right"/>
    </xf>
    <xf numFmtId="0" fontId="22" fillId="9" borderId="39" xfId="9" applyNumberFormat="1" applyFill="1" applyBorder="1" applyAlignment="1">
      <alignment horizontal="left" vertical="center" indent="1"/>
    </xf>
    <xf numFmtId="0" fontId="22" fillId="9" borderId="29" xfId="10" applyNumberFormat="1" applyFont="1" applyFill="1" applyBorder="1" applyAlignment="1">
      <alignment horizontal="left" vertical="top" wrapText="1" indent="2"/>
    </xf>
    <xf numFmtId="0" fontId="22" fillId="9" borderId="44" xfId="9" applyNumberFormat="1" applyFill="1" applyBorder="1" applyAlignment="1">
      <alignment horizontal="left" vertical="center" indent="1"/>
    </xf>
    <xf numFmtId="0" fontId="22" fillId="9" borderId="29" xfId="9" applyNumberFormat="1" applyFill="1" applyBorder="1">
      <alignment horizontal="left" vertical="center"/>
    </xf>
    <xf numFmtId="2" fontId="22" fillId="12" borderId="29" xfId="0" applyNumberFormat="1" applyFont="1" applyFill="1" applyBorder="1" applyAlignment="1">
      <alignment horizontal="right"/>
    </xf>
    <xf numFmtId="0" fontId="22" fillId="9" borderId="39" xfId="9" applyNumberFormat="1" applyFill="1" applyBorder="1">
      <alignment horizontal="left" vertical="center"/>
    </xf>
    <xf numFmtId="0" fontId="22" fillId="9" borderId="29" xfId="11" applyNumberFormat="1" applyFont="1" applyFill="1" applyBorder="1" applyAlignment="1">
      <alignment horizontal="left" vertical="center" indent="2"/>
    </xf>
    <xf numFmtId="0" fontId="22" fillId="9" borderId="30" xfId="9" applyNumberFormat="1" applyFill="1" applyBorder="1" applyAlignment="1">
      <alignment horizontal="left" vertical="center" indent="1"/>
    </xf>
    <xf numFmtId="0" fontId="22" fillId="9" borderId="29" xfId="12" applyFont="1" applyBorder="1" applyAlignment="1">
      <alignment horizontal="left" vertical="center" indent="2"/>
    </xf>
    <xf numFmtId="0" fontId="22" fillId="14" borderId="29" xfId="11" applyFont="1" applyFill="1" applyBorder="1">
      <alignment horizontal="left" vertical="center" indent="5"/>
    </xf>
    <xf numFmtId="0" fontId="22" fillId="14" borderId="39" xfId="9" applyFill="1" applyBorder="1">
      <alignment horizontal="left" vertical="center"/>
    </xf>
    <xf numFmtId="0" fontId="22" fillId="14" borderId="31" xfId="11" applyFont="1" applyFill="1" applyBorder="1">
      <alignment horizontal="left" vertical="center" indent="5"/>
    </xf>
    <xf numFmtId="0" fontId="22" fillId="14" borderId="31" xfId="11" applyFont="1" applyFill="1" applyBorder="1" applyAlignment="1">
      <alignment horizontal="left" vertical="center" indent="2"/>
    </xf>
    <xf numFmtId="0" fontId="22" fillId="7" borderId="29" xfId="0" applyFont="1" applyFill="1" applyBorder="1" applyAlignment="1">
      <alignment horizontal="left" indent="4"/>
    </xf>
    <xf numFmtId="0" fontId="22" fillId="7" borderId="29" xfId="0" applyFont="1" applyFill="1" applyBorder="1" applyAlignment="1">
      <alignment horizontal="left" indent="6"/>
    </xf>
    <xf numFmtId="0" fontId="22" fillId="14" borderId="31" xfId="13" applyFont="1" applyFill="1" applyBorder="1" applyAlignment="1">
      <alignment horizontal="left" vertical="center" indent="2"/>
    </xf>
    <xf numFmtId="0" fontId="22" fillId="14" borderId="29" xfId="11" applyFont="1" applyFill="1" applyBorder="1" applyAlignment="1">
      <alignment horizontal="left" vertical="center" indent="2"/>
    </xf>
    <xf numFmtId="0" fontId="29" fillId="14" borderId="29" xfId="11" applyFont="1" applyFill="1" applyBorder="1">
      <alignment horizontal="left" vertical="center" indent="5"/>
    </xf>
    <xf numFmtId="0" fontId="29" fillId="14" borderId="29" xfId="13" applyFont="1" applyFill="1" applyBorder="1" applyAlignment="1">
      <alignment horizontal="left" vertical="center" indent="2"/>
    </xf>
    <xf numFmtId="0" fontId="29" fillId="14" borderId="29" xfId="13" applyFont="1" applyFill="1" applyBorder="1" applyAlignment="1">
      <alignment horizontal="left" vertical="center" indent="5"/>
    </xf>
    <xf numFmtId="0" fontId="22" fillId="7" borderId="29" xfId="0" applyFont="1" applyFill="1" applyBorder="1" applyAlignment="1">
      <alignment horizontal="left" indent="8"/>
    </xf>
    <xf numFmtId="0" fontId="22" fillId="14" borderId="29" xfId="9" applyFill="1" applyBorder="1">
      <alignment horizontal="left" vertical="center"/>
    </xf>
    <xf numFmtId="0" fontId="22" fillId="14" borderId="29" xfId="11" applyFont="1" applyFill="1" applyBorder="1" applyAlignment="1">
      <alignment horizontal="left" vertical="center" indent="1"/>
    </xf>
    <xf numFmtId="0" fontId="22" fillId="14" borderId="29" xfId="13" applyFont="1" applyFill="1" applyBorder="1" applyAlignment="1">
      <alignment horizontal="left" vertical="center" indent="2"/>
    </xf>
    <xf numFmtId="0" fontId="29" fillId="14" borderId="31" xfId="11" applyFont="1" applyFill="1" applyBorder="1" applyAlignment="1">
      <alignment horizontal="left" vertical="center" indent="2"/>
    </xf>
    <xf numFmtId="0" fontId="22" fillId="9" borderId="29" xfId="10" applyFont="1" applyFill="1" applyBorder="1">
      <alignment horizontal="left" vertical="center" indent="2"/>
    </xf>
    <xf numFmtId="0" fontId="22" fillId="9" borderId="39" xfId="10" applyFont="1" applyFill="1" applyBorder="1">
      <alignment horizontal="left" vertical="center" indent="2"/>
    </xf>
    <xf numFmtId="0" fontId="22" fillId="9" borderId="30" xfId="10" applyFont="1" applyFill="1" applyBorder="1">
      <alignment horizontal="left" vertical="center" indent="2"/>
    </xf>
    <xf numFmtId="0" fontId="22" fillId="9" borderId="30" xfId="10" applyFont="1" applyFill="1" applyBorder="1" applyAlignment="1">
      <alignment horizontal="left" vertical="center" wrapText="1" indent="2"/>
    </xf>
    <xf numFmtId="0" fontId="22" fillId="9" borderId="39" xfId="9" applyFill="1" applyBorder="1" applyProtection="1">
      <alignment horizontal="left" vertical="center"/>
    </xf>
    <xf numFmtId="0" fontId="22" fillId="9" borderId="29" xfId="10" applyFont="1" applyFill="1" applyBorder="1" applyAlignment="1">
      <alignment horizontal="left" vertical="center"/>
    </xf>
    <xf numFmtId="0" fontId="22" fillId="9" borderId="30" xfId="10" applyFont="1" applyFill="1" applyBorder="1" applyAlignment="1">
      <alignment horizontal="left" vertical="center"/>
    </xf>
    <xf numFmtId="0" fontId="22" fillId="9" borderId="29" xfId="9" applyFill="1" applyBorder="1" applyProtection="1">
      <alignment horizontal="left" vertical="center"/>
    </xf>
    <xf numFmtId="0" fontId="22" fillId="9" borderId="39" xfId="9" applyFill="1" applyBorder="1" applyAlignment="1" applyProtection="1">
      <alignment horizontal="left" vertical="center" wrapText="1"/>
    </xf>
    <xf numFmtId="0" fontId="22" fillId="9" borderId="30" xfId="9" applyFill="1" applyBorder="1" applyProtection="1">
      <alignment horizontal="left" vertical="center"/>
    </xf>
    <xf numFmtId="0" fontId="22" fillId="9" borderId="32" xfId="9" applyFill="1" applyBorder="1" applyAlignment="1" applyProtection="1">
      <alignment horizontal="center" vertical="center"/>
    </xf>
    <xf numFmtId="0" fontId="22" fillId="9" borderId="40" xfId="9" applyFill="1" applyBorder="1" applyProtection="1">
      <alignment horizontal="left" vertical="center"/>
    </xf>
    <xf numFmtId="0" fontId="22" fillId="9" borderId="43" xfId="9" applyFill="1" applyBorder="1" applyProtection="1">
      <alignment horizontal="left" vertical="center"/>
    </xf>
    <xf numFmtId="9" fontId="0" fillId="0" borderId="0" xfId="1" applyFont="1" applyAlignment="1">
      <alignment wrapText="1"/>
    </xf>
    <xf numFmtId="176" fontId="0" fillId="0" borderId="0" xfId="2306" applyNumberFormat="1" applyFont="1" applyAlignment="1"/>
    <xf numFmtId="49" fontId="4" fillId="0" borderId="0" xfId="0" applyNumberFormat="1" applyFont="1"/>
    <xf numFmtId="11" fontId="0" fillId="0" borderId="26" xfId="0" applyNumberFormat="1" applyBorder="1" applyAlignment="1">
      <alignment wrapText="1"/>
    </xf>
    <xf numFmtId="0" fontId="10" fillId="44" borderId="0" xfId="0" applyFont="1" applyFill="1"/>
    <xf numFmtId="0" fontId="4" fillId="0" borderId="0" xfId="0" applyFont="1"/>
    <xf numFmtId="0" fontId="5" fillId="0" borderId="0" xfId="0" applyFont="1" applyAlignment="1">
      <alignment horizontal="left"/>
    </xf>
    <xf numFmtId="0" fontId="4" fillId="0" borderId="0" xfId="0" applyFont="1" applyAlignment="1">
      <alignment horizontal="left"/>
    </xf>
    <xf numFmtId="0" fontId="5" fillId="0" borderId="0" xfId="1" applyNumberFormat="1" applyFont="1" applyFill="1" applyBorder="1" applyAlignment="1"/>
    <xf numFmtId="0" fontId="10" fillId="45" borderId="55" xfId="0" applyFont="1" applyFill="1" applyBorder="1" applyAlignment="1">
      <alignment wrapText="1"/>
    </xf>
    <xf numFmtId="0" fontId="0" fillId="0" borderId="55" xfId="0" applyBorder="1" applyAlignment="1">
      <alignment wrapText="1"/>
    </xf>
    <xf numFmtId="0" fontId="10" fillId="44" borderId="55" xfId="0" applyFont="1" applyFill="1" applyBorder="1" applyAlignment="1">
      <alignment wrapText="1"/>
    </xf>
    <xf numFmtId="49" fontId="0" fillId="0" borderId="55" xfId="0" applyNumberFormat="1" applyBorder="1" applyAlignment="1">
      <alignment wrapText="1"/>
    </xf>
    <xf numFmtId="49" fontId="4" fillId="0" borderId="55" xfId="0" applyNumberFormat="1" applyFont="1" applyBorder="1" applyAlignment="1">
      <alignment wrapText="1"/>
    </xf>
    <xf numFmtId="0" fontId="5" fillId="0" borderId="55" xfId="0" applyFont="1" applyBorder="1" applyAlignment="1">
      <alignment wrapText="1"/>
    </xf>
    <xf numFmtId="2" fontId="24" fillId="7" borderId="98" xfId="0" applyNumberFormat="1" applyFont="1" applyFill="1" applyBorder="1" applyAlignment="1">
      <alignment horizontal="right"/>
    </xf>
    <xf numFmtId="2" fontId="24" fillId="12" borderId="98" xfId="0" applyNumberFormat="1" applyFont="1" applyFill="1" applyBorder="1" applyAlignment="1">
      <alignment horizontal="right"/>
    </xf>
    <xf numFmtId="2" fontId="24" fillId="11" borderId="98" xfId="0" applyNumberFormat="1" applyFont="1" applyFill="1" applyBorder="1" applyAlignment="1">
      <alignment horizontal="right"/>
    </xf>
    <xf numFmtId="0" fontId="24" fillId="15" borderId="39" xfId="13" applyFill="1" applyBorder="1" applyAlignment="1">
      <alignment horizontal="right" vertical="center"/>
    </xf>
    <xf numFmtId="2" fontId="24" fillId="10" borderId="98" xfId="0" applyNumberFormat="1" applyFont="1" applyFill="1" applyBorder="1" applyAlignment="1">
      <alignment horizontal="right"/>
    </xf>
    <xf numFmtId="0" fontId="24" fillId="9" borderId="98" xfId="10" applyFont="1" applyFill="1" applyBorder="1" applyAlignment="1">
      <alignment horizontal="left" vertical="center"/>
    </xf>
    <xf numFmtId="0" fontId="24" fillId="9" borderId="98" xfId="11" applyFont="1" applyFill="1" applyBorder="1" applyAlignment="1">
      <alignment horizontal="left" vertical="center"/>
    </xf>
    <xf numFmtId="0" fontId="24" fillId="9" borderId="103" xfId="10" applyFont="1" applyFill="1" applyBorder="1" applyAlignment="1">
      <alignment horizontal="left" vertical="center"/>
    </xf>
    <xf numFmtId="0" fontId="22" fillId="9" borderId="98" xfId="13" applyFont="1" applyFill="1" applyBorder="1" applyAlignment="1">
      <alignment horizontal="left" vertical="center" wrapText="1"/>
    </xf>
    <xf numFmtId="0" fontId="22" fillId="9" borderId="98" xfId="9" applyFill="1" applyBorder="1" applyProtection="1">
      <alignment horizontal="left" vertical="center"/>
    </xf>
    <xf numFmtId="0" fontId="24" fillId="10" borderId="98" xfId="0" applyFont="1" applyFill="1" applyBorder="1" applyAlignment="1">
      <alignment horizontal="left" indent="2"/>
    </xf>
    <xf numFmtId="0" fontId="24" fillId="9" borderId="98" xfId="13" applyFill="1" applyBorder="1" applyAlignment="1">
      <alignment horizontal="left" vertical="center" wrapText="1"/>
    </xf>
    <xf numFmtId="0" fontId="24" fillId="9" borderId="98" xfId="13" applyFill="1" applyBorder="1" applyAlignment="1">
      <alignment vertical="center" wrapText="1"/>
    </xf>
    <xf numFmtId="0" fontId="24" fillId="9" borderId="98" xfId="9" applyFont="1" applyFill="1" applyBorder="1" applyProtection="1">
      <alignment horizontal="left" vertical="center"/>
    </xf>
    <xf numFmtId="0" fontId="24" fillId="9" borderId="98" xfId="9" applyFont="1" applyFill="1" applyBorder="1" applyAlignment="1" applyProtection="1">
      <alignment horizontal="left" vertical="center" wrapText="1"/>
    </xf>
    <xf numFmtId="0" fontId="24" fillId="9" borderId="98" xfId="13" applyFill="1" applyBorder="1" applyAlignment="1">
      <alignment vertical="center"/>
    </xf>
    <xf numFmtId="0" fontId="24" fillId="9" borderId="98" xfId="10" applyFont="1" applyFill="1" applyBorder="1">
      <alignment horizontal="left" vertical="center" indent="2"/>
    </xf>
    <xf numFmtId="0" fontId="30" fillId="9" borderId="98" xfId="10" applyFont="1" applyFill="1" applyBorder="1" applyAlignment="1">
      <alignment horizontal="left" vertical="center" indent="4"/>
    </xf>
    <xf numFmtId="0" fontId="24" fillId="9" borderId="98" xfId="11" applyFont="1" applyFill="1" applyBorder="1">
      <alignment horizontal="left" vertical="center" indent="5"/>
    </xf>
    <xf numFmtId="0" fontId="24" fillId="10" borderId="98" xfId="0" applyFont="1" applyFill="1" applyBorder="1" applyAlignment="1">
      <alignment horizontal="left" indent="8"/>
    </xf>
    <xf numFmtId="0" fontId="24" fillId="10" borderId="98" xfId="0" applyFont="1" applyFill="1" applyBorder="1" applyAlignment="1">
      <alignment horizontal="left" indent="4"/>
    </xf>
    <xf numFmtId="0" fontId="24" fillId="9" borderId="98" xfId="10" applyFont="1" applyFill="1" applyBorder="1" applyAlignment="1">
      <alignment horizontal="left" vertical="center" indent="4"/>
    </xf>
    <xf numFmtId="0" fontId="24" fillId="10" borderId="98" xfId="0" applyFont="1" applyFill="1" applyBorder="1" applyAlignment="1">
      <alignment horizontal="left" indent="6"/>
    </xf>
    <xf numFmtId="0" fontId="24" fillId="9" borderId="39" xfId="10" applyFont="1" applyFill="1" applyBorder="1">
      <alignment horizontal="left" vertical="center" indent="2"/>
    </xf>
    <xf numFmtId="0" fontId="24" fillId="9" borderId="98" xfId="15" applyFont="1" applyFill="1" applyBorder="1" applyAlignment="1">
      <alignment horizontal="left" vertical="top" wrapText="1"/>
    </xf>
    <xf numFmtId="0" fontId="24" fillId="9" borderId="103" xfId="15" applyFont="1" applyFill="1" applyBorder="1" applyAlignment="1">
      <alignment horizontal="left" vertical="top" wrapText="1"/>
    </xf>
    <xf numFmtId="0" fontId="22" fillId="9" borderId="98" xfId="15" applyFont="1" applyFill="1" applyBorder="1" applyAlignment="1">
      <alignment horizontal="left" vertical="top" wrapText="1"/>
    </xf>
    <xf numFmtId="0" fontId="22" fillId="9" borderId="98" xfId="16" applyFont="1" applyBorder="1" applyAlignment="1">
      <alignment horizontal="left" vertical="center"/>
    </xf>
    <xf numFmtId="4" fontId="22" fillId="9" borderId="98" xfId="13" applyNumberFormat="1" applyFont="1" applyFill="1" applyBorder="1" applyAlignment="1">
      <alignment vertical="center"/>
    </xf>
    <xf numFmtId="0" fontId="24" fillId="9" borderId="98" xfId="10" applyFont="1" applyFill="1" applyBorder="1" applyAlignment="1">
      <alignment horizontal="left" vertical="center" wrapText="1"/>
    </xf>
    <xf numFmtId="4" fontId="24" fillId="9" borderId="98" xfId="13" applyNumberFormat="1" applyFill="1" applyBorder="1" applyAlignment="1">
      <alignment horizontal="left" vertical="center"/>
    </xf>
    <xf numFmtId="4" fontId="24" fillId="9" borderId="98" xfId="13" applyNumberFormat="1" applyFill="1" applyBorder="1" applyAlignment="1">
      <alignment horizontal="left" vertical="center" wrapText="1"/>
    </xf>
    <xf numFmtId="0" fontId="5" fillId="0" borderId="0" xfId="1" applyNumberFormat="1" applyFont="1" applyAlignment="1"/>
    <xf numFmtId="0" fontId="0" fillId="91" borderId="0" xfId="0" applyFill="1"/>
    <xf numFmtId="1" fontId="4" fillId="0" borderId="0" xfId="1" applyNumberFormat="1" applyFont="1" applyFill="1" applyBorder="1" applyAlignment="1">
      <alignment wrapText="1"/>
    </xf>
    <xf numFmtId="0" fontId="4" fillId="0" borderId="0" xfId="1" applyNumberFormat="1" applyFont="1" applyFill="1" applyBorder="1" applyAlignment="1">
      <alignment wrapText="1"/>
    </xf>
    <xf numFmtId="9" fontId="4" fillId="0" borderId="0" xfId="1" applyFont="1" applyAlignment="1">
      <alignment wrapText="1"/>
    </xf>
    <xf numFmtId="0" fontId="7" fillId="0" borderId="0" xfId="2"/>
    <xf numFmtId="0" fontId="0" fillId="92" borderId="0" xfId="0" applyFill="1"/>
    <xf numFmtId="0" fontId="0" fillId="93" borderId="0" xfId="0" applyFill="1"/>
    <xf numFmtId="0" fontId="111" fillId="0" borderId="0" xfId="0" applyFont="1" applyAlignment="1">
      <alignment wrapText="1"/>
    </xf>
    <xf numFmtId="0" fontId="111" fillId="0" borderId="26" xfId="0" applyFont="1" applyBorder="1" applyAlignment="1">
      <alignment wrapText="1"/>
    </xf>
    <xf numFmtId="0" fontId="3" fillId="20" borderId="0" xfId="0" applyFont="1" applyFill="1" applyAlignment="1">
      <alignment horizontal="center"/>
    </xf>
    <xf numFmtId="0" fontId="19" fillId="8" borderId="0" xfId="7" applyFill="1" applyAlignment="1">
      <alignment horizontal="left"/>
    </xf>
    <xf numFmtId="0" fontId="22" fillId="9" borderId="30" xfId="9" applyNumberFormat="1" applyFill="1" applyBorder="1" applyAlignment="1">
      <alignment horizontal="left" vertical="top"/>
    </xf>
    <xf numFmtId="0" fontId="22" fillId="9" borderId="40" xfId="9" applyNumberFormat="1" applyFill="1" applyBorder="1" applyAlignment="1">
      <alignment horizontal="left" vertical="top"/>
    </xf>
    <xf numFmtId="0" fontId="22" fillId="9" borderId="27" xfId="9" applyNumberFormat="1" applyFill="1" applyBorder="1" applyAlignment="1">
      <alignment horizontal="center" vertical="center"/>
    </xf>
    <xf numFmtId="0" fontId="22" fillId="9" borderId="28" xfId="9" applyNumberFormat="1" applyFill="1" applyBorder="1" applyAlignment="1">
      <alignment horizontal="center" vertical="center"/>
    </xf>
    <xf numFmtId="0" fontId="22" fillId="9" borderId="41" xfId="9" applyNumberFormat="1" applyFill="1" applyBorder="1" applyAlignment="1">
      <alignment horizontal="center" vertical="center"/>
    </xf>
    <xf numFmtId="0" fontId="19" fillId="8" borderId="23" xfId="7" applyFill="1" applyBorder="1" applyAlignment="1">
      <alignment horizontal="left"/>
    </xf>
    <xf numFmtId="0" fontId="19" fillId="8" borderId="24" xfId="7" applyFill="1" applyBorder="1" applyAlignment="1">
      <alignment horizontal="left"/>
    </xf>
    <xf numFmtId="0" fontId="22" fillId="14" borderId="30" xfId="13" applyFont="1" applyFill="1" applyBorder="1" applyAlignment="1">
      <alignment horizontal="left" vertical="top"/>
    </xf>
    <xf numFmtId="0" fontId="22" fillId="14" borderId="34" xfId="13" applyFont="1" applyFill="1" applyBorder="1" applyAlignment="1">
      <alignment horizontal="left" vertical="top"/>
    </xf>
    <xf numFmtId="0" fontId="22" fillId="14" borderId="40" xfId="13" applyFont="1" applyFill="1" applyBorder="1" applyAlignment="1">
      <alignment horizontal="left" vertical="top"/>
    </xf>
    <xf numFmtId="0" fontId="22" fillId="14" borderId="31" xfId="13" applyFont="1" applyFill="1" applyBorder="1" applyAlignment="1">
      <alignment horizontal="center" vertical="center"/>
    </xf>
    <xf numFmtId="0" fontId="22" fillId="8" borderId="32" xfId="3" applyFont="1" applyFill="1" applyBorder="1" applyAlignment="1">
      <alignment horizontal="center" vertical="center"/>
    </xf>
    <xf numFmtId="0" fontId="22" fillId="14" borderId="33" xfId="13" applyFont="1" applyFill="1" applyBorder="1" applyAlignment="1">
      <alignment horizontal="center" vertical="center"/>
    </xf>
    <xf numFmtId="0" fontId="22" fillId="14" borderId="32" xfId="13" applyFont="1" applyFill="1" applyBorder="1" applyAlignment="1">
      <alignment horizontal="center" vertical="center"/>
    </xf>
    <xf numFmtId="0" fontId="22" fillId="8" borderId="33" xfId="3" applyFont="1" applyFill="1" applyBorder="1" applyAlignment="1">
      <alignment horizontal="center" vertical="center"/>
    </xf>
    <xf numFmtId="0" fontId="22" fillId="14" borderId="35" xfId="13" applyFont="1" applyFill="1" applyBorder="1" applyAlignment="1">
      <alignment horizontal="center" vertical="center"/>
    </xf>
    <xf numFmtId="0" fontId="22" fillId="14" borderId="36" xfId="13" applyFont="1" applyFill="1" applyBorder="1" applyAlignment="1">
      <alignment horizontal="center" vertical="center"/>
    </xf>
    <xf numFmtId="0" fontId="22" fillId="14" borderId="37" xfId="13" applyFont="1" applyFill="1" applyBorder="1" applyAlignment="1">
      <alignment horizontal="center" vertical="center"/>
    </xf>
    <xf numFmtId="0" fontId="22" fillId="14" borderId="38" xfId="13" applyFont="1" applyFill="1" applyBorder="1" applyAlignment="1">
      <alignment horizontal="center" vertical="center"/>
    </xf>
    <xf numFmtId="0" fontId="22" fillId="14" borderId="30" xfId="13" applyFont="1" applyFill="1" applyBorder="1" applyAlignment="1">
      <alignment horizontal="center" vertical="center"/>
    </xf>
    <xf numFmtId="0" fontId="22" fillId="14" borderId="39" xfId="13" applyFont="1" applyFill="1" applyBorder="1" applyAlignment="1">
      <alignment horizontal="center" vertical="center"/>
    </xf>
    <xf numFmtId="0" fontId="22" fillId="8" borderId="39" xfId="3" applyFont="1" applyFill="1" applyBorder="1" applyAlignment="1">
      <alignment horizontal="center" vertical="center"/>
    </xf>
    <xf numFmtId="0" fontId="22" fillId="9" borderId="28" xfId="13" applyFont="1" applyFill="1" applyBorder="1" applyAlignment="1">
      <alignment horizontal="center" vertical="center"/>
    </xf>
    <xf numFmtId="0" fontId="22" fillId="9" borderId="41" xfId="13" applyFont="1" applyFill="1" applyBorder="1" applyAlignment="1">
      <alignment horizontal="center" vertical="center"/>
    </xf>
    <xf numFmtId="0" fontId="22" fillId="9" borderId="27" xfId="13" applyFont="1" applyFill="1" applyBorder="1" applyAlignment="1">
      <alignment horizontal="center" vertical="center"/>
    </xf>
    <xf numFmtId="0" fontId="22" fillId="8" borderId="28" xfId="3" applyFont="1" applyFill="1" applyBorder="1" applyAlignment="1">
      <alignment horizontal="center" vertical="center"/>
    </xf>
    <xf numFmtId="0" fontId="22" fillId="8" borderId="41" xfId="3" applyFont="1" applyFill="1" applyBorder="1" applyAlignment="1">
      <alignment horizontal="center" vertical="center"/>
    </xf>
    <xf numFmtId="0" fontId="22" fillId="14" borderId="27" xfId="13" applyFont="1" applyFill="1" applyBorder="1" applyAlignment="1">
      <alignment horizontal="center" vertical="center"/>
    </xf>
    <xf numFmtId="0" fontId="22" fillId="14" borderId="41" xfId="13" applyFont="1" applyFill="1" applyBorder="1" applyAlignment="1">
      <alignment horizontal="center" vertical="center"/>
    </xf>
    <xf numFmtId="0" fontId="19" fillId="17" borderId="0" xfId="7" applyFill="1" applyAlignment="1">
      <alignment horizontal="left" vertical="center"/>
    </xf>
    <xf numFmtId="0" fontId="22" fillId="9" borderId="27" xfId="13" applyFont="1" applyFill="1" applyBorder="1" applyAlignment="1">
      <alignment horizontal="center" vertical="center" wrapText="1"/>
    </xf>
    <xf numFmtId="0" fontId="22" fillId="9" borderId="41" xfId="13" applyFont="1" applyFill="1" applyBorder="1" applyAlignment="1">
      <alignment horizontal="center" vertical="center" wrapText="1"/>
    </xf>
    <xf numFmtId="0" fontId="22" fillId="8" borderId="28" xfId="3" applyFont="1" applyFill="1" applyBorder="1" applyAlignment="1">
      <alignment horizontal="center" vertical="center" wrapText="1"/>
    </xf>
    <xf numFmtId="0" fontId="22" fillId="8" borderId="41" xfId="3" applyFont="1" applyFill="1" applyBorder="1" applyAlignment="1">
      <alignment horizontal="center" vertical="center" wrapText="1"/>
    </xf>
    <xf numFmtId="4" fontId="22" fillId="9" borderId="30" xfId="13" applyNumberFormat="1" applyFont="1" applyFill="1" applyBorder="1" applyAlignment="1">
      <alignment horizontal="left" vertical="center" wrapText="1"/>
    </xf>
    <xf numFmtId="4" fontId="22" fillId="9" borderId="40" xfId="13" applyNumberFormat="1" applyFont="1" applyFill="1" applyBorder="1" applyAlignment="1">
      <alignment horizontal="left" vertical="center" wrapText="1"/>
    </xf>
    <xf numFmtId="4" fontId="22" fillId="9" borderId="27" xfId="13" applyNumberFormat="1" applyFont="1" applyFill="1" applyBorder="1" applyAlignment="1">
      <alignment horizontal="center" vertical="center"/>
    </xf>
    <xf numFmtId="4" fontId="22" fillId="9" borderId="28" xfId="13" applyNumberFormat="1" applyFont="1" applyFill="1" applyBorder="1" applyAlignment="1">
      <alignment horizontal="center" vertical="center"/>
    </xf>
    <xf numFmtId="4" fontId="22" fillId="9" borderId="41" xfId="13" applyNumberFormat="1" applyFont="1" applyFill="1" applyBorder="1" applyAlignment="1">
      <alignment horizontal="center" vertical="center"/>
    </xf>
    <xf numFmtId="0" fontId="22" fillId="9" borderId="30" xfId="15" applyFont="1" applyFill="1" applyBorder="1" applyAlignment="1">
      <alignment horizontal="left" vertical="center" wrapText="1"/>
    </xf>
    <xf numFmtId="0" fontId="22" fillId="9" borderId="40" xfId="15" applyFont="1" applyFill="1" applyBorder="1" applyAlignment="1">
      <alignment horizontal="left" vertical="center" wrapText="1"/>
    </xf>
    <xf numFmtId="0" fontId="22" fillId="9" borderId="27" xfId="15" applyFont="1" applyFill="1" applyBorder="1" applyAlignment="1">
      <alignment horizontal="center" vertical="top" wrapText="1"/>
    </xf>
    <xf numFmtId="0" fontId="22" fillId="9" borderId="28" xfId="15" applyFont="1" applyFill="1" applyBorder="1" applyAlignment="1">
      <alignment horizontal="center" vertical="top" wrapText="1"/>
    </xf>
    <xf numFmtId="0" fontId="22" fillId="9" borderId="41" xfId="15" applyFont="1" applyFill="1" applyBorder="1" applyAlignment="1">
      <alignment horizontal="center" vertical="top" wrapText="1"/>
    </xf>
    <xf numFmtId="0" fontId="22" fillId="9" borderId="30" xfId="13" applyFont="1" applyFill="1" applyBorder="1" applyAlignment="1">
      <alignment horizontal="left" vertical="center" wrapText="1"/>
    </xf>
    <xf numFmtId="0" fontId="22" fillId="9" borderId="40" xfId="13" applyFont="1" applyFill="1" applyBorder="1" applyAlignment="1">
      <alignment horizontal="left" vertical="center" wrapText="1"/>
    </xf>
    <xf numFmtId="0" fontId="19" fillId="8" borderId="0" xfId="7" applyFill="1" applyAlignment="1">
      <alignment horizontal="left" vertical="center"/>
    </xf>
    <xf numFmtId="0" fontId="3" fillId="4" borderId="0" xfId="0" applyFont="1" applyFill="1" applyAlignment="1">
      <alignment horizontal="left"/>
    </xf>
    <xf numFmtId="0" fontId="0" fillId="5" borderId="0" xfId="0" applyFill="1" applyAlignment="1">
      <alignment horizontal="left"/>
    </xf>
    <xf numFmtId="0" fontId="3" fillId="39" borderId="0" xfId="0" applyFont="1" applyFill="1" applyAlignment="1">
      <alignment horizontal="center"/>
    </xf>
    <xf numFmtId="0" fontId="14" fillId="6" borderId="5" xfId="0" applyFont="1" applyFill="1" applyBorder="1" applyAlignment="1">
      <alignment horizontal="left" wrapText="1"/>
    </xf>
    <xf numFmtId="0" fontId="14" fillId="6" borderId="6" xfId="0" applyFont="1" applyFill="1" applyBorder="1" applyAlignment="1">
      <alignment horizontal="left" wrapText="1"/>
    </xf>
    <xf numFmtId="0" fontId="14" fillId="6" borderId="7" xfId="0" applyFont="1" applyFill="1" applyBorder="1" applyAlignment="1">
      <alignment horizontal="left" wrapText="1"/>
    </xf>
    <xf numFmtId="0" fontId="10" fillId="2" borderId="0" xfId="0" applyFont="1" applyFill="1" applyBorder="1" applyAlignment="1">
      <alignment wrapText="1"/>
    </xf>
    <xf numFmtId="0" fontId="10" fillId="94" borderId="0" xfId="0" applyFont="1" applyFill="1" applyAlignment="1">
      <alignment wrapText="1"/>
    </xf>
    <xf numFmtId="0" fontId="112" fillId="94" borderId="0" xfId="0" applyFont="1" applyFill="1" applyAlignment="1">
      <alignment wrapText="1"/>
    </xf>
    <xf numFmtId="0" fontId="112" fillId="94" borderId="0" xfId="0" applyFont="1" applyFill="1" applyAlignment="1"/>
    <xf numFmtId="0" fontId="0" fillId="0" borderId="0" xfId="0" applyAlignment="1"/>
  </cellXfs>
  <cellStyles count="2307">
    <cellStyle name="???????????" xfId="60" xr:uid="{49C760BE-7782-40F6-8507-E2E49C551364}"/>
    <cellStyle name="20 % - Akzent1" xfId="81" hidden="1" xr:uid="{11444B53-39AC-4CCF-A066-DDEF15E5EAD8}"/>
    <cellStyle name="20 % - Akzent1" xfId="952" hidden="1" xr:uid="{1085FA45-A575-4A73-A717-FBA3B0990C1A}"/>
    <cellStyle name="20 % - Akzent1" xfId="1161" hidden="1" xr:uid="{D1244C3A-2F7F-4A46-A142-E3220D70613E}"/>
    <cellStyle name="20 % - Akzent1" xfId="1081" hidden="1" xr:uid="{C6CEFE6F-94A6-4BB3-B581-793DB0017C31}"/>
    <cellStyle name="20 % - Akzent1" xfId="1013" hidden="1" xr:uid="{9E800C82-94E4-424A-B02B-E06F58AFD190}"/>
    <cellStyle name="20 % - Akzent1" xfId="1057" hidden="1" xr:uid="{5E2970C4-8226-457A-A801-A81307EABD5F}"/>
    <cellStyle name="20 % - Akzent1" xfId="1050" hidden="1" xr:uid="{DD6D1A01-1ED6-4036-895F-D7CFD8755997}"/>
    <cellStyle name="20 % - Akzent1" xfId="1875" hidden="1" xr:uid="{95AF5E3C-FA51-4889-A64E-4AF378AEE09D}"/>
    <cellStyle name="20 % - Akzent1 2" xfId="409" xr:uid="{084AB3BE-D282-4CBA-9A1C-652FE3D50F03}"/>
    <cellStyle name="20 % - Akzent1 3" xfId="278" xr:uid="{23A3721B-C552-4683-92C7-15074AFDD868}"/>
    <cellStyle name="20 % - Akzent2" xfId="85" hidden="1" xr:uid="{D2046FB2-E15A-43E9-A7A6-015F00CC635B}"/>
    <cellStyle name="20 % - Akzent2" xfId="955" hidden="1" xr:uid="{95050CCF-6BBD-4208-A48A-4070C8276B7C}"/>
    <cellStyle name="20 % - Akzent2" xfId="1121" hidden="1" xr:uid="{016CFFF2-1122-4F64-BA24-D2B986E283E5}"/>
    <cellStyle name="20 % - Akzent2" xfId="1134" hidden="1" xr:uid="{ED1892C3-8000-4722-BDFF-8F59237C951A}"/>
    <cellStyle name="20 % - Akzent2" xfId="77" hidden="1" xr:uid="{1D986A91-9AF1-4437-8B67-2B92B60932A0}"/>
    <cellStyle name="20 % - Akzent2" xfId="1727" hidden="1" xr:uid="{3C8B01D5-5F8B-4EB1-8BAC-FA76DF3B2A63}"/>
    <cellStyle name="20 % - Akzent2" xfId="1704" hidden="1" xr:uid="{D05C7318-B4DC-42CE-A058-89723B3541CF}"/>
    <cellStyle name="20 % - Akzent2" xfId="1753" hidden="1" xr:uid="{935A1782-4FE8-4D7A-94E4-94B6A98068AE}"/>
    <cellStyle name="20 % - Akzent2 2" xfId="410" xr:uid="{9BD6AC3E-CC93-4044-883D-C4D0A22DEEAE}"/>
    <cellStyle name="20 % - Akzent2 3" xfId="279" xr:uid="{41716028-959E-458E-BB96-E5D276FF39BE}"/>
    <cellStyle name="20 % - Akzent3" xfId="89" hidden="1" xr:uid="{55C434CC-37CB-453E-96DB-69399AF265CA}"/>
    <cellStyle name="20 % - Akzent3" xfId="958" hidden="1" xr:uid="{0EECB6BB-4973-4BA1-9B92-C2AA3BFDC83D}"/>
    <cellStyle name="20 % - Akzent3" xfId="1156" hidden="1" xr:uid="{BD18AD06-BD4A-4222-B817-7516D295E184}"/>
    <cellStyle name="20 % - Akzent3" xfId="1679" hidden="1" xr:uid="{90D86D2F-6ECA-4499-A35D-EC20D4BCBB17}"/>
    <cellStyle name="20 % - Akzent3" xfId="1858" hidden="1" xr:uid="{A2CFECBF-7087-4762-88D0-9B2856B40E76}"/>
    <cellStyle name="20 % - Akzent3" xfId="1251" hidden="1" xr:uid="{5171EB0D-33B4-4BC3-99BE-E48972D1FB53}"/>
    <cellStyle name="20 % - Akzent3" xfId="1453" hidden="1" xr:uid="{52522972-2E3B-462E-A5EE-D066F323A796}"/>
    <cellStyle name="20 % - Akzent3" xfId="2290" hidden="1" xr:uid="{E612A483-8EC5-409F-B0F0-B7D763F3955C}"/>
    <cellStyle name="20 % - Akzent3 2" xfId="411" xr:uid="{A5D1B957-48CE-4BF6-900F-276916FF1831}"/>
    <cellStyle name="20 % - Akzent3 3" xfId="280" xr:uid="{F697F6E5-2063-486A-A93E-D24C1365B07D}"/>
    <cellStyle name="20 % - Akzent4" xfId="93" hidden="1" xr:uid="{F5EE05B6-3CFD-4237-98AE-2F160DA22F21}"/>
    <cellStyle name="20 % - Akzent4" xfId="962" hidden="1" xr:uid="{B675A95F-05F4-41E8-964E-91418AB23AC3}"/>
    <cellStyle name="20 % - Akzent4" xfId="1140" hidden="1" xr:uid="{269923E7-6F1A-4A75-BB9F-222DD128E0D0}"/>
    <cellStyle name="20 % - Akzent4" xfId="1795" hidden="1" xr:uid="{4C67C5F2-E22E-4263-B8CF-54EAFEB41F19}"/>
    <cellStyle name="20 % - Akzent4" xfId="1844" hidden="1" xr:uid="{55802A67-4B60-47F4-81C7-BDB8AF913B60}"/>
    <cellStyle name="20 % - Akzent4" xfId="1862" hidden="1" xr:uid="{B67BEEC9-C8FE-463E-B7A5-A8F7DA21EEC2}"/>
    <cellStyle name="20 % - Akzent4" xfId="1916" hidden="1" xr:uid="{05B1855A-EC7A-44B9-B15E-F73D1FE6295E}"/>
    <cellStyle name="20 % - Akzent4" xfId="2298" hidden="1" xr:uid="{F9D2BA47-19C5-40CA-8096-B142681AA92D}"/>
    <cellStyle name="20 % - Akzent4 2" xfId="412" xr:uid="{06E05104-D9D4-4E9C-9915-80498FFED625}"/>
    <cellStyle name="20 % - Akzent4 3" xfId="281" xr:uid="{DA80064A-5FD5-4745-9A01-F41E9A6480FF}"/>
    <cellStyle name="20 % - Akzent5" xfId="97" hidden="1" xr:uid="{07CC7510-4A4B-44FC-8EE4-F67E4C10C2E4}"/>
    <cellStyle name="20 % - Akzent5" xfId="966" hidden="1" xr:uid="{392891C2-A93C-4B27-A425-D0540D8153A8}"/>
    <cellStyle name="20 % - Akzent5" xfId="1259" hidden="1" xr:uid="{6AB0F5C9-3CA5-49E7-B859-351ACCDDE444}"/>
    <cellStyle name="20 % - Akzent5" xfId="1146" hidden="1" xr:uid="{EBFB2AA2-F12E-40E1-8414-B8D64E465786}"/>
    <cellStyle name="20 % - Akzent5" xfId="1671" hidden="1" xr:uid="{578B080F-547E-4FBA-ACCB-ED6046209C56}"/>
    <cellStyle name="20 % - Akzent5" xfId="1752" hidden="1" xr:uid="{589751EA-9B3C-461F-BF96-5436C3859AB6}"/>
    <cellStyle name="20 % - Akzent5" xfId="1915" hidden="1" xr:uid="{E18EEC53-C756-4E9D-92BA-F18A163C921B}"/>
    <cellStyle name="20 % - Akzent5" xfId="1206" hidden="1" xr:uid="{D8B8C9B5-4134-4800-9940-890039A21056}"/>
    <cellStyle name="20 % - Akzent5 2" xfId="413" xr:uid="{4C695907-88D1-4DC0-9B1C-6B69443B8464}"/>
    <cellStyle name="20 % - Akzent5 3" xfId="282" xr:uid="{E3C4F8DA-D8AB-4701-A2AD-4A690AABFD1E}"/>
    <cellStyle name="20 % - Akzent6" xfId="101" hidden="1" xr:uid="{2FB27F06-4D8A-4E41-8FA2-FDA54F5F3657}"/>
    <cellStyle name="20 % - Akzent6" xfId="969" hidden="1" xr:uid="{2E5E2979-1B88-44E8-A3F0-522D45A80B94}"/>
    <cellStyle name="20 % - Akzent6" xfId="1128" hidden="1" xr:uid="{4E685A6F-6CD6-40C8-A04B-129F5B2147C5}"/>
    <cellStyle name="20 % - Akzent6" xfId="1841" hidden="1" xr:uid="{58A886A4-A538-4BA5-9D0A-9C6F2CC3A1D2}"/>
    <cellStyle name="20 % - Akzent6" xfId="1249" hidden="1" xr:uid="{2DE4434A-D183-46AA-97DF-C7B02C48CAC8}"/>
    <cellStyle name="20 % - Akzent6" xfId="1829" hidden="1" xr:uid="{BE44EF47-E745-4210-91FB-BD42160CA72B}"/>
    <cellStyle name="20 % - Akzent6" xfId="1122" hidden="1" xr:uid="{6145A02F-3F3A-4890-B40B-B084E90669F6}"/>
    <cellStyle name="20 % - Akzent6" xfId="2301" hidden="1" xr:uid="{9BC4006E-7444-4951-A7FC-540C13A6E681}"/>
    <cellStyle name="20 % - Akzent6 2" xfId="414" xr:uid="{4A316373-81FB-4BCB-8159-AAFFF65E2C34}"/>
    <cellStyle name="20 % - Akzent6 3" xfId="283" xr:uid="{98268EDF-D30E-41F4-B5D9-7845AEB1E5F8}"/>
    <cellStyle name="20% - Accent1 2" xfId="115" xr:uid="{91A0D4CC-1878-451B-A664-65A7CD31BD11}"/>
    <cellStyle name="20% - Accent1 3" xfId="235" xr:uid="{2072859F-07EB-4489-BE57-1A0ADDB3295B}"/>
    <cellStyle name="20% - Accent2 2" xfId="116" xr:uid="{E5E91037-578F-4D85-96D9-81BACB173ECF}"/>
    <cellStyle name="20% - Accent2 3" xfId="236" xr:uid="{7E0FABFD-2E5F-40D2-BDEF-2181DC0D9368}"/>
    <cellStyle name="20% - Accent3 2" xfId="117" xr:uid="{822FDF04-7DA5-4E7F-97DF-DF09810B1B31}"/>
    <cellStyle name="20% - Accent3 3" xfId="237" xr:uid="{888F07A6-8FAE-493C-8812-05F183B48824}"/>
    <cellStyle name="20% - Accent4 2" xfId="118" xr:uid="{C433B36E-4BEB-45BE-83FD-AEFCE8B70FD3}"/>
    <cellStyle name="20% - Accent4 3" xfId="238" xr:uid="{DCAFF3C8-F050-4F35-ABD8-45AB2776018F}"/>
    <cellStyle name="20% - Accent5 2" xfId="119" xr:uid="{51552E71-1DF6-4557-AFFB-B1B9782BB297}"/>
    <cellStyle name="20% - Accent5 3" xfId="239" xr:uid="{37CCCC2B-73D0-4E8B-8124-1AE892492CFC}"/>
    <cellStyle name="20% - Accent6 2" xfId="120" xr:uid="{1116A0BC-0642-4FC2-A61D-A4EB08C34039}"/>
    <cellStyle name="20% - Accent6 3" xfId="240" xr:uid="{BDF4E3AA-0F2B-4754-897C-98E6E9D9F88D}"/>
    <cellStyle name="2x indented GHG Textfiels" xfId="10" xr:uid="{00000000-0005-0000-0000-000000000000}"/>
    <cellStyle name="2x indented GHG Textfiels 2" xfId="121" xr:uid="{C27D0DDB-BC1D-4F58-A8F0-A6B9EB3B12A8}"/>
    <cellStyle name="2x indented GHG Textfiels 2 2" xfId="122" xr:uid="{68BB5993-D72C-4D8F-83CD-665B3E8A6580}"/>
    <cellStyle name="2x indented GHG Textfiels 3" xfId="123" xr:uid="{828756CD-54C0-4085-9CFB-A873C8695244}"/>
    <cellStyle name="2x indented GHG Textfiels 3 2" xfId="436" xr:uid="{98C76B46-9C82-43C9-91BD-C9DCA82B8DBC}"/>
    <cellStyle name="2x indented GHG Textfiels 3 2 2" xfId="566" xr:uid="{D36E32FB-6974-4C20-AB7A-4EBC6FE91FB5}"/>
    <cellStyle name="2x indented GHG Textfiels 3 2 2 2" xfId="781" xr:uid="{9DCA11F5-3FA8-4221-B6B8-B971ACF03F63}"/>
    <cellStyle name="2x indented GHG Textfiels 3 2 2 2 2" xfId="1494" xr:uid="{96B9F1DD-8B11-473F-BE33-F2D55C18023C}"/>
    <cellStyle name="2x indented GHG Textfiels 3 2 2 2 3" xfId="1053" xr:uid="{03857983-E4D6-4D64-86C5-A3D6B35AAA88}"/>
    <cellStyle name="2x indented GHG Textfiels 3 2 2 2 4" xfId="2144" xr:uid="{4E8BC024-56D0-4D26-9DE0-F322AA82D67A}"/>
    <cellStyle name="2x indented GHG Textfiels 3 2 2 3" xfId="1286" xr:uid="{0CF28C5B-11F1-4966-881D-B357254A25A7}"/>
    <cellStyle name="2x indented GHG Textfiels 3 2 2 4" xfId="1245" xr:uid="{300BE154-E514-4A84-ABF4-3385D5CC7C21}"/>
    <cellStyle name="2x indented GHG Textfiels 3 2 2 5" xfId="1938" xr:uid="{058C67C8-9273-45A7-8690-B6AE43B7EEB4}"/>
    <cellStyle name="2x indented GHG Textfiels 3 2 3" xfId="744" xr:uid="{27EF56E5-45FB-45D6-AD3B-9D32523CE539}"/>
    <cellStyle name="2x indented GHG Textfiels 3 2 3 2" xfId="1457" xr:uid="{9DBA80FC-425D-4EDA-A68D-AA228D3FDE1C}"/>
    <cellStyle name="2x indented GHG Textfiels 3 2 3 3" xfId="100" xr:uid="{B74BD5CA-C5BD-4F7A-8B38-061D0222CF29}"/>
    <cellStyle name="2x indented GHG Textfiels 3 2 3 4" xfId="2107" xr:uid="{5D0A5F69-C797-4992-809C-FBA68CBCC86C}"/>
    <cellStyle name="2x indented GHG Textfiels 3 3" xfId="384" xr:uid="{ECF637EA-C8AD-4AFA-AA0E-E3F81D5A7111}"/>
    <cellStyle name="2x indented GHG Textfiels 3 3 2" xfId="671" xr:uid="{CBC65749-3BE8-4E3A-8B7E-8C4078AEC252}"/>
    <cellStyle name="2x indented GHG Textfiels 3 3 2 2" xfId="886" xr:uid="{2167847D-E28D-4297-BAA2-8BDD45470C4E}"/>
    <cellStyle name="2x indented GHG Textfiels 3 3 2 2 2" xfId="1599" xr:uid="{D5367954-9B85-4762-9BFA-C593C510CCFB}"/>
    <cellStyle name="2x indented GHG Textfiels 3 3 2 2 3" xfId="1231" xr:uid="{F4A2FEB1-0B4A-4863-AF8D-E5471C3D9A36}"/>
    <cellStyle name="2x indented GHG Textfiels 3 3 2 2 4" xfId="2249" xr:uid="{545A1733-F925-4057-B3F6-152E6C2EB55B}"/>
    <cellStyle name="2x indented GHG Textfiels 3 3 2 3" xfId="1391" xr:uid="{15620EDC-20CE-4EA9-BA12-B57C0C902F75}"/>
    <cellStyle name="2x indented GHG Textfiels 3 3 2 4" xfId="1885" xr:uid="{D5DC4F37-5FC5-48B2-8BCE-48082C028730}"/>
    <cellStyle name="2x indented GHG Textfiels 3 3 2 5" xfId="2043" xr:uid="{B35E11F2-2A2D-46BF-9ED1-C25F01014807}"/>
    <cellStyle name="2x indented GHG Textfiels 3 3 3" xfId="673" xr:uid="{B458F501-1E4A-4D61-AFAD-786CB1A46B8C}"/>
    <cellStyle name="2x indented GHG Textfiels 3 3 3 2" xfId="888" xr:uid="{3877A32B-1D91-45E8-A541-35FA924CD46D}"/>
    <cellStyle name="2x indented GHG Textfiels 3 3 3 2 2" xfId="1601" xr:uid="{CE037B8D-B8FB-438D-B9FF-592879A0E267}"/>
    <cellStyle name="2x indented GHG Textfiels 3 3 3 2 3" xfId="1701" xr:uid="{93BFA84F-E739-475E-A620-7657CB8529A4}"/>
    <cellStyle name="2x indented GHG Textfiels 3 3 3 2 4" xfId="2251" xr:uid="{74F363E1-1052-4E54-95EE-55A2488BDC61}"/>
    <cellStyle name="2x indented GHG Textfiels 3 3 3 3" xfId="1393" xr:uid="{B442264E-A2EA-4857-A9A8-61BA6E8A824B}"/>
    <cellStyle name="2x indented GHG Textfiels 3 3 3 4" xfId="934" xr:uid="{93AB9CBD-7AAC-445E-9E51-15928869A48B}"/>
    <cellStyle name="2x indented GHG Textfiels 3 3 3 5" xfId="2045" xr:uid="{0EC932EB-74A8-4E7A-984E-B8B5E4783CEB}"/>
    <cellStyle name="2x indented GHG Textfiels 3 3 4" xfId="569" xr:uid="{0135E709-A365-40C2-B411-D0A9291DF5AC}"/>
    <cellStyle name="2x indented GHG Textfiels 3 3 4 2" xfId="784" xr:uid="{7B3E6FA1-373E-4757-A358-37E4BD4D6CB7}"/>
    <cellStyle name="2x indented GHG Textfiels 3 3 4 2 2" xfId="1497" xr:uid="{1C2732AD-FB8A-4345-A469-7036AF6191AF}"/>
    <cellStyle name="2x indented GHG Textfiels 3 3 4 2 3" xfId="1113" xr:uid="{F877C531-C9E4-4DC2-962C-E23A968EAD7B}"/>
    <cellStyle name="2x indented GHG Textfiels 3 3 4 2 4" xfId="2147" xr:uid="{C3C424E4-2B80-4CAC-8450-62C29EC76CFF}"/>
    <cellStyle name="2x indented GHG Textfiels 3 3 4 3" xfId="1289" xr:uid="{9E9D7A23-AE9E-43AA-8841-1E22E538CFE2}"/>
    <cellStyle name="2x indented GHG Textfiels 3 3 4 4" xfId="1022" xr:uid="{A41E20A6-2984-4EAE-80FC-34CE19514AA9}"/>
    <cellStyle name="2x indented GHG Textfiels 3 3 4 5" xfId="1941" xr:uid="{A8A0112F-EE8A-443A-8318-624FF8E81BC5}"/>
    <cellStyle name="2x indented GHG Textfiels 3 3 5" xfId="1165" xr:uid="{22F2C4A2-0103-42EA-A4C5-2AF14E5876BB}"/>
    <cellStyle name="2x indented GHG Textfiels 3 3 6" xfId="1735" xr:uid="{77196668-FB8C-4CBA-A943-4B10DCAD5381}"/>
    <cellStyle name="2x indented GHG Textfiels 3 3 7" xfId="1672" xr:uid="{2A23D71B-70C9-4A6A-B875-50367E89DB1E}"/>
    <cellStyle name="40 % - Akzent1" xfId="82" hidden="1" xr:uid="{38503667-8FF3-4D60-9218-C3E85C270BF2}"/>
    <cellStyle name="40 % - Akzent1" xfId="953" hidden="1" xr:uid="{39D5D24A-4500-438C-803A-BCF79B286C02}"/>
    <cellStyle name="40 % - Akzent1" xfId="1219" hidden="1" xr:uid="{4D0E95D9-C2C7-4BE8-BBD1-28BF63BF0E63}"/>
    <cellStyle name="40 % - Akzent1" xfId="1129" hidden="1" xr:uid="{FC76EC51-62F6-4ADB-835E-44EFF69A25C8}"/>
    <cellStyle name="40 % - Akzent1" xfId="22" hidden="1" xr:uid="{91875C2C-0011-4619-A6C9-F266002867FF}"/>
    <cellStyle name="40 % - Akzent1" xfId="1869" hidden="1" xr:uid="{0220B088-994A-4AC6-9B22-1565AD9E3BA4}"/>
    <cellStyle name="40 % - Akzent1" xfId="1918" hidden="1" xr:uid="{05EBCBA8-DD49-46C1-9B65-79CDBCABE292}"/>
    <cellStyle name="40 % - Akzent1" xfId="1764" hidden="1" xr:uid="{E4AA89B6-0D72-4DE6-A8D1-0A1324594A28}"/>
    <cellStyle name="40 % - Akzent1 2" xfId="415" xr:uid="{E95433A2-D8F5-4FE9-B0F0-4009D382BB70}"/>
    <cellStyle name="40 % - Akzent1 3" xfId="284" xr:uid="{052B8E94-818D-48B6-B45B-E4DAE741D003}"/>
    <cellStyle name="40 % - Akzent2" xfId="86" hidden="1" xr:uid="{53CFFBF0-FB54-4C6C-8B42-B1C85BFE7A5C}"/>
    <cellStyle name="40 % - Akzent2" xfId="956" hidden="1" xr:uid="{E6158682-5755-43B6-9F9F-C1A5340E7424}"/>
    <cellStyle name="40 % - Akzent2" xfId="1252" hidden="1" xr:uid="{26E4DF64-3DED-4D10-8949-114A945360D7}"/>
    <cellStyle name="40 % - Akzent2" xfId="1860" hidden="1" xr:uid="{4D8C5362-5C86-46C9-A48C-6F548226ABE3}"/>
    <cellStyle name="40 % - Akzent2" xfId="1131" hidden="1" xr:uid="{351F23D5-E730-4FA1-BB58-954771F5FFEB}"/>
    <cellStyle name="40 % - Akzent2" xfId="1747" hidden="1" xr:uid="{F4107C9A-906C-48D4-AFD8-9B1F54D3EA68}"/>
    <cellStyle name="40 % - Akzent2" xfId="1159" hidden="1" xr:uid="{89C7F926-8CFE-453B-83C0-F67C4D287EF8}"/>
    <cellStyle name="40 % - Akzent2" xfId="2304" hidden="1" xr:uid="{590FE62F-3DC3-47FD-A684-BD0B0C6F6B27}"/>
    <cellStyle name="40 % - Akzent2 2" xfId="416" xr:uid="{9492197F-3E9B-4BAD-B44F-B629C4B980AF}"/>
    <cellStyle name="40 % - Akzent2 3" xfId="285" xr:uid="{7C18A41F-DBCB-4C74-A3BB-BD25789AA14B}"/>
    <cellStyle name="40 % - Akzent3" xfId="90" hidden="1" xr:uid="{AC6A67E2-C4B0-4D20-A570-C324B9BEB9BF}"/>
    <cellStyle name="40 % - Akzent3" xfId="959" hidden="1" xr:uid="{23705EF2-38F6-4C53-80A9-4D7EBB7B80D0}"/>
    <cellStyle name="40 % - Akzent3" xfId="1262" hidden="1" xr:uid="{3B2DAACF-2CCF-4D0E-92D1-DFA77A5F31AC}"/>
    <cellStyle name="40 % - Akzent3" xfId="1852" hidden="1" xr:uid="{17126B5D-DC9F-4E4C-AF36-22B878EC75A6}"/>
    <cellStyle name="40 % - Akzent3" xfId="1787" hidden="1" xr:uid="{0BF5F4B9-6454-4886-927F-F630FD56872C}"/>
    <cellStyle name="40 % - Akzent3" xfId="1714" hidden="1" xr:uid="{FCD89CA1-4245-46AD-8BD8-0BBDEB590728}"/>
    <cellStyle name="40 % - Akzent3" xfId="1917" hidden="1" xr:uid="{8DE3DAF8-E627-453F-8FE3-7FA49B07915D}"/>
    <cellStyle name="40 % - Akzent3" xfId="2302" hidden="1" xr:uid="{2D966028-9375-43A0-B32B-EFDE66FC4915}"/>
    <cellStyle name="40 % - Akzent3 2" xfId="417" xr:uid="{1B448503-2A17-4AA2-89EE-41EE6419446D}"/>
    <cellStyle name="40 % - Akzent3 3" xfId="286" xr:uid="{735C9F4B-9C5E-4096-B5A8-AB645529C9B9}"/>
    <cellStyle name="40 % - Akzent4" xfId="94" hidden="1" xr:uid="{B6641DEA-45D1-47A9-B4FB-4A7DF508209F}"/>
    <cellStyle name="40 % - Akzent4" xfId="963" hidden="1" xr:uid="{7AB905FE-BE45-4A68-BEA0-A417E6F3A4E2}"/>
    <cellStyle name="40 % - Akzent4" xfId="1258" hidden="1" xr:uid="{61690DD1-C988-420F-9446-6659E0D9DAF9}"/>
    <cellStyle name="40 % - Akzent4" xfId="1833" hidden="1" xr:uid="{3A2A05CB-6F1F-466B-9AFB-205BECF6377B}"/>
    <cellStyle name="40 % - Akzent4" xfId="1873" hidden="1" xr:uid="{FE0ACAC6-A1D4-4A59-8F6B-EA4C207B60C9}"/>
    <cellStyle name="40 % - Akzent4" xfId="1020" hidden="1" xr:uid="{7756AE6A-77F0-4C1D-AAA1-92B77EBD1B7B}"/>
    <cellStyle name="40 % - Akzent4" xfId="1733" hidden="1" xr:uid="{890E460D-B3A4-4CBB-B526-FD8BC3606DA0}"/>
    <cellStyle name="40 % - Akzent4" xfId="2300" hidden="1" xr:uid="{9E58C247-8CE5-4507-867C-75A400293A2C}"/>
    <cellStyle name="40 % - Akzent4 2" xfId="418" xr:uid="{11292B87-E189-43FE-9363-B773AD511ABB}"/>
    <cellStyle name="40 % - Akzent4 3" xfId="287" xr:uid="{8DD8EB26-54AD-4178-8D99-992ED6307376}"/>
    <cellStyle name="40 % - Akzent5" xfId="98" hidden="1" xr:uid="{54FBFEBB-0E49-47F9-BB4B-5F52ED6D8CB2}"/>
    <cellStyle name="40 % - Akzent5" xfId="967" hidden="1" xr:uid="{DA1A705C-E876-4CD4-99E8-7E8903559F4E}"/>
    <cellStyle name="40 % - Akzent5" xfId="1260" hidden="1" xr:uid="{95984BEE-0655-4DA6-BFFF-EA42B4C1753E}"/>
    <cellStyle name="40 % - Akzent5" xfId="1777" hidden="1" xr:uid="{4999A878-E3EA-4F64-BD61-2C1F28A848C0}"/>
    <cellStyle name="40 % - Akzent5" xfId="986" hidden="1" xr:uid="{DCCB8BF3-35DE-4B94-8381-099656FA5101}"/>
    <cellStyle name="40 % - Akzent5" xfId="1878" hidden="1" xr:uid="{23BA2B41-686D-4CB2-BA14-BAC372754B8E}"/>
    <cellStyle name="40 % - Akzent5" xfId="80" hidden="1" xr:uid="{6C080CEA-C922-4357-9882-3430BB9F6CED}"/>
    <cellStyle name="40 % - Akzent5" xfId="2297" hidden="1" xr:uid="{C2784FA9-C448-4469-9A40-21075259B837}"/>
    <cellStyle name="40 % - Akzent5 2" xfId="419" xr:uid="{C2303C07-8BC8-49EE-98E3-B48C68298352}"/>
    <cellStyle name="40 % - Akzent5 3" xfId="288" xr:uid="{346AE853-51EE-4702-A2DF-BED3775E5180}"/>
    <cellStyle name="40 % - Akzent6" xfId="102" hidden="1" xr:uid="{D09A391F-5083-4A9F-83C6-41DBBFFB0D65}"/>
    <cellStyle name="40 % - Akzent6" xfId="970" hidden="1" xr:uid="{19A02FFF-38CA-4A6E-983A-7808C9954DC3}"/>
    <cellStyle name="40 % - Akzent6" xfId="1253" hidden="1" xr:uid="{E28575F9-96FE-486E-85E8-8B94C162BD46}"/>
    <cellStyle name="40 % - Akzent6" xfId="1721" hidden="1" xr:uid="{F35CF87F-8521-4E64-B061-39A063CBD8AD}"/>
    <cellStyle name="40 % - Akzent6" xfId="1707" hidden="1" xr:uid="{0886A633-BFE0-4079-9F5A-75BCA0F21CD4}"/>
    <cellStyle name="40 % - Akzent6" xfId="1822" hidden="1" xr:uid="{55BCE064-5763-40C4-9060-77E18E5A8EA3}"/>
    <cellStyle name="40 % - Akzent6" xfId="1837" hidden="1" xr:uid="{73F2D407-0254-495E-B132-55A664112A62}"/>
    <cellStyle name="40 % - Akzent6" xfId="2293" hidden="1" xr:uid="{2C3F66FF-666D-400E-80B8-44FB8B96F9EF}"/>
    <cellStyle name="40 % - Akzent6 2" xfId="420" xr:uid="{8A702158-8C05-4F3D-A676-C03D032D4F62}"/>
    <cellStyle name="40 % - Akzent6 3" xfId="289" xr:uid="{80A35A87-369C-4458-92FF-85427A6C445A}"/>
    <cellStyle name="40% - Accent1 2" xfId="124" xr:uid="{3CCA5CB5-2E1F-4212-A31C-98A5985C4C41}"/>
    <cellStyle name="40% - Accent1 3" xfId="241" xr:uid="{8EC1AE10-BD61-4098-AF47-21EE2ACA3DCA}"/>
    <cellStyle name="40% - Accent2 2" xfId="125" xr:uid="{46AF7C6A-E4F7-4650-945C-BEF15D4E3633}"/>
    <cellStyle name="40% - Accent2 3" xfId="242" xr:uid="{2A55C77C-233A-4F28-B030-5BD55FC5A1B2}"/>
    <cellStyle name="40% - Accent3 2" xfId="126" xr:uid="{31BEC172-80A8-4C0A-8EB6-D619BF72A1A3}"/>
    <cellStyle name="40% - Accent3 3" xfId="243" xr:uid="{7B6BF107-1CE8-4A09-8AAD-4A64F8BBF4C6}"/>
    <cellStyle name="40% - Accent4 2" xfId="127" xr:uid="{2DB9318B-E66B-44CC-B3A1-5E7FA8DC753F}"/>
    <cellStyle name="40% - Accent4 3" xfId="244" xr:uid="{8ADFC857-DD19-48A7-925C-3AD4F9273499}"/>
    <cellStyle name="40% - Accent5 2" xfId="128" xr:uid="{FBF1B7D9-6F54-42BB-AB03-5E15E55F6C75}"/>
    <cellStyle name="40% - Accent5 3" xfId="245" xr:uid="{85D1F851-B2F7-4630-B82F-966161F9339F}"/>
    <cellStyle name="40% - Accent6 2" xfId="129" xr:uid="{45D09B62-E738-4D33-AA43-8C8DE0D22322}"/>
    <cellStyle name="40% - Accent6 3" xfId="246" xr:uid="{149FD4F5-A7BF-4A4F-B230-D958CC1F10FA}"/>
    <cellStyle name="5x indented GHG Textfiels" xfId="11" xr:uid="{00000000-0005-0000-0000-000001000000}"/>
    <cellStyle name="5x indented GHG Textfiels 2" xfId="130" xr:uid="{A9565511-603A-4A47-92FE-D9114955B573}"/>
    <cellStyle name="5x indented GHG Textfiels 2 2" xfId="131" xr:uid="{49EB45FB-CBA7-4DBF-AA0C-E661F659BAAB}"/>
    <cellStyle name="5x indented GHG Textfiels 3" xfId="132" xr:uid="{0A92C0F9-D20C-430C-B288-CD8E64BE0F15}"/>
    <cellStyle name="5x indented GHG Textfiels 3 2" xfId="437" xr:uid="{35323B67-1934-443E-B1A8-8BAA0468C559}"/>
    <cellStyle name="5x indented GHG Textfiels 3 3" xfId="385" xr:uid="{58062272-830D-4363-815D-8B7786C72EE7}"/>
    <cellStyle name="5x indented GHG Textfiels 3 3 2" xfId="672" xr:uid="{45F8948B-EC87-4FA5-B92F-715A8DE4B311}"/>
    <cellStyle name="5x indented GHG Textfiels 3 3 2 2" xfId="887" xr:uid="{070B5D6E-A86F-46E7-877C-0E395055E038}"/>
    <cellStyle name="5x indented GHG Textfiels 3 3 2 2 2" xfId="1600" xr:uid="{DC2A6872-76CB-4B79-B896-E9AA82B7FEF5}"/>
    <cellStyle name="5x indented GHG Textfiels 3 3 2 2 3" xfId="987" xr:uid="{4CF491A6-D6AC-46ED-AD79-2F5E762D5E70}"/>
    <cellStyle name="5x indented GHG Textfiels 3 3 2 2 4" xfId="2250" xr:uid="{2EBCEE3B-241B-4ACB-987F-C340DF3AD7B5}"/>
    <cellStyle name="5x indented GHG Textfiels 3 3 2 3" xfId="1392" xr:uid="{5470255A-8590-4D89-B5AF-44A129757709}"/>
    <cellStyle name="5x indented GHG Textfiels 3 3 2 4" xfId="985" xr:uid="{265FDB89-50CE-4742-8EF0-92AD805A510D}"/>
    <cellStyle name="5x indented GHG Textfiels 3 3 2 5" xfId="2044" xr:uid="{5ED558D1-BA94-4990-BF99-77EAB07D685E}"/>
    <cellStyle name="5x indented GHG Textfiels 3 3 3" xfId="619" xr:uid="{859429FA-F71E-4DB8-A5D6-3769E4F132E6}"/>
    <cellStyle name="5x indented GHG Textfiels 3 3 3 2" xfId="834" xr:uid="{CDF3B681-ED4D-46A5-A0FB-D681DE15CF6A}"/>
    <cellStyle name="5x indented GHG Textfiels 3 3 3 2 2" xfId="1547" xr:uid="{109AEAA1-08D6-4C90-9914-31D81A4C24D7}"/>
    <cellStyle name="5x indented GHG Textfiels 3 3 3 2 3" xfId="1185" xr:uid="{D594B288-AE01-4B97-AC27-35B64E1868B4}"/>
    <cellStyle name="5x indented GHG Textfiels 3 3 3 2 4" xfId="2197" xr:uid="{2BE1B55F-9170-4AF2-8D79-C047F39B5505}"/>
    <cellStyle name="5x indented GHG Textfiels 3 3 3 3" xfId="1339" xr:uid="{BFF9589D-49E3-4DF8-8CBA-D4F0FB7A15C8}"/>
    <cellStyle name="5x indented GHG Textfiels 3 3 3 4" xfId="973" xr:uid="{82E48B8A-82CD-461D-85F9-5E46F300CFDE}"/>
    <cellStyle name="5x indented GHG Textfiels 3 3 3 5" xfId="1991" xr:uid="{83B04C08-886D-47B4-AC64-FC58332F5AE4}"/>
    <cellStyle name="5x indented GHG Textfiels 3 3 4" xfId="703" xr:uid="{8FCF581E-761D-46BD-A967-A78A8CF1FCE5}"/>
    <cellStyle name="5x indented GHG Textfiels 3 3 4 2" xfId="918" xr:uid="{4322D885-B266-46B1-BCBE-082B57451BEA}"/>
    <cellStyle name="5x indented GHG Textfiels 3 3 4 2 2" xfId="1631" xr:uid="{02EF4630-06B1-4A1B-860A-227730BBF180}"/>
    <cellStyle name="5x indented GHG Textfiels 3 3 4 2 3" xfId="1903" xr:uid="{35F8E711-4F70-4486-9D03-12382FA74C97}"/>
    <cellStyle name="5x indented GHG Textfiels 3 3 4 2 4" xfId="2281" xr:uid="{323A8E37-5AD5-4C66-896A-8A590E00E8AD}"/>
    <cellStyle name="5x indented GHG Textfiels 3 3 4 3" xfId="1423" xr:uid="{79456AAD-FBAD-4D8A-A0AC-BE8544487FCA}"/>
    <cellStyle name="5x indented GHG Textfiels 3 3 4 4" xfId="1038" xr:uid="{4E23FCDF-CC18-41E0-BFBA-4D56AED82B94}"/>
    <cellStyle name="5x indented GHG Textfiels 3 3 4 5" xfId="2075" xr:uid="{674684F6-6F04-4E12-A765-8FF4E9474637}"/>
    <cellStyle name="5x indented GHG Textfiels 3 3 5" xfId="740" xr:uid="{C2CE3CE9-C51B-40F5-8D3C-068942351D4F}"/>
    <cellStyle name="5x indented GHG Textfiels 3 3 6" xfId="1166" xr:uid="{6843BF24-C817-437F-A097-C485FE1D8C64}"/>
    <cellStyle name="5x indented GHG Textfiels 3 3 7" xfId="947" xr:uid="{9E7ED601-8FAB-4AA6-8E12-5292282FEBE2}"/>
    <cellStyle name="5x indented GHG Textfiels 3 3 8" xfId="982" xr:uid="{A42A23B7-EA20-4664-83E3-D515625F549C}"/>
    <cellStyle name="5x indented GHG Textfiels_Table 4(II)" xfId="227" xr:uid="{D7215F94-649B-4EFC-B629-37EF0E03199F}"/>
    <cellStyle name="60 % - Akzent1" xfId="83" hidden="1" xr:uid="{99BF9882-5D81-4D75-B0C7-573FF7CEC7C2}"/>
    <cellStyle name="60 % - Akzent1" xfId="954" hidden="1" xr:uid="{A19F86BB-97CF-4777-BAE0-84BE8FADDB8A}"/>
    <cellStyle name="60 % - Akzent1" xfId="1220" hidden="1" xr:uid="{9AE3818F-BB5D-467C-8872-AC1F450E5132}"/>
    <cellStyle name="60 % - Akzent1" xfId="1255" hidden="1" xr:uid="{CC11B3AB-D2BA-46D0-BA6B-5E48312DE8D8}"/>
    <cellStyle name="60 % - Akzent1" xfId="1742" hidden="1" xr:uid="{4E1F6139-6E3E-4E68-9737-ECEA1BAE34B8}"/>
    <cellStyle name="60 % - Akzent1" xfId="1785" hidden="1" xr:uid="{F5B1DCD1-39E6-44F0-B8F6-B8DCCEBE03F9}"/>
    <cellStyle name="60 % - Akzent1" xfId="1683" hidden="1" xr:uid="{18A286CA-0132-484C-9060-8080DE726516}"/>
    <cellStyle name="60 % - Akzent1" xfId="1913" hidden="1" xr:uid="{4ABD0766-80C4-4DBF-97FA-0AD82FD779C0}"/>
    <cellStyle name="60 % - Akzent1 2" xfId="421" xr:uid="{B1E2BB89-9E77-4C5F-B685-1FEB766A0B1C}"/>
    <cellStyle name="60 % - Akzent1 3" xfId="290" xr:uid="{E0191329-CC10-412A-8D8B-C3FAC1D86D5C}"/>
    <cellStyle name="60 % - Akzent2" xfId="87" hidden="1" xr:uid="{65260D81-764B-452A-8F14-44C6F0CDED50}"/>
    <cellStyle name="60 % - Akzent2" xfId="957" hidden="1" xr:uid="{322A93B3-E264-4369-A755-20B5F4C5649A}"/>
    <cellStyle name="60 % - Akzent2" xfId="1164" hidden="1" xr:uid="{3BA3AA2E-9C5C-4418-8E80-3728DCE771C4}"/>
    <cellStyle name="60 % - Akzent2" xfId="1750" hidden="1" xr:uid="{8765AA77-92F1-4989-906C-FDFF83F536C8}"/>
    <cellStyle name="60 % - Akzent2" xfId="1726" hidden="1" xr:uid="{B533942E-3D34-469D-83DE-79558684CE53}"/>
    <cellStyle name="60 % - Akzent2" xfId="1236" hidden="1" xr:uid="{BE9F44D2-4D53-497D-B929-7BDC2337CBC6}"/>
    <cellStyle name="60 % - Akzent2" xfId="1082" hidden="1" xr:uid="{4D271AE7-0FF9-436A-84FD-DFCC9A289D2F}"/>
    <cellStyle name="60 % - Akzent2" xfId="2295" hidden="1" xr:uid="{D797C3CA-9591-4A61-A1EE-DA06B0489917}"/>
    <cellStyle name="60 % - Akzent2 2" xfId="422" xr:uid="{336DBFD7-0490-44A3-90EA-1DE9BAAFF4E5}"/>
    <cellStyle name="60 % - Akzent2 3" xfId="291" xr:uid="{72642C2D-C1C4-4CD3-864C-CB199232784B}"/>
    <cellStyle name="60 % - Akzent3" xfId="91" hidden="1" xr:uid="{EEAE12FC-312C-4432-B3BB-6378C9A55145}"/>
    <cellStyle name="60 % - Akzent3" xfId="960" hidden="1" xr:uid="{2C7EBF4C-133B-4B6D-AD50-D8577E45BE2A}"/>
    <cellStyle name="60 % - Akzent3" xfId="1263" hidden="1" xr:uid="{8FA9F623-2BF9-4E36-BE2B-8AF05ABB0E69}"/>
    <cellStyle name="60 % - Akzent3" xfId="1740" hidden="1" xr:uid="{E33263F5-A79C-4046-9C4E-AA50726B0A9F}"/>
    <cellStyle name="60 % - Akzent3" xfId="1138" hidden="1" xr:uid="{E16B92B9-F177-4E56-B1FF-7DE47F83F342}"/>
    <cellStyle name="60 % - Akzent3" xfId="1182" hidden="1" xr:uid="{C6C4ACEE-F509-4314-BD9F-3825A94F9A74}"/>
    <cellStyle name="60 % - Akzent3" xfId="1775" hidden="1" xr:uid="{EC573ED6-67E1-4514-B9BF-9EDA168E838B}"/>
    <cellStyle name="60 % - Akzent3" xfId="2294" hidden="1" xr:uid="{C5AD9C54-5B77-4921-B09A-21340B7A3AB8}"/>
    <cellStyle name="60 % - Akzent3 2" xfId="423" xr:uid="{CEE76E51-6C1E-4E12-98AD-A2409E3CD0F5}"/>
    <cellStyle name="60 % - Akzent3 3" xfId="292" xr:uid="{A2CDDF42-5279-41D5-B6B5-F0268B931F7F}"/>
    <cellStyle name="60 % - Akzent4" xfId="95" hidden="1" xr:uid="{6AC4BBB0-6B35-4762-9619-2F83B8964A72}"/>
    <cellStyle name="60 % - Akzent4" xfId="964" hidden="1" xr:uid="{F927016D-DD2E-4BE0-9D2C-D70CB60E2B70}"/>
    <cellStyle name="60 % - Akzent4" xfId="1261" hidden="1" xr:uid="{A880FD3F-9697-49D7-B139-465DBDFFB2BF}"/>
    <cellStyle name="60 % - Akzent4" xfId="1711" hidden="1" xr:uid="{2D391AA0-0F82-4350-B542-D36975CE6B01}"/>
    <cellStyle name="60 % - Akzent4" xfId="1871" hidden="1" xr:uid="{DCEEBD3D-2D11-41B0-A440-250E83164BA5}"/>
    <cellStyle name="60 % - Akzent4" xfId="1755" hidden="1" xr:uid="{5FE510B0-9B8E-431A-961C-C0D37DF8FF84}"/>
    <cellStyle name="60 % - Akzent4" xfId="996" hidden="1" xr:uid="{F303707C-977D-46EB-893E-F131F15E6D12}"/>
    <cellStyle name="60 % - Akzent4" xfId="2292" hidden="1" xr:uid="{3F8E67C9-19C3-496D-B890-F137C1EBB7E1}"/>
    <cellStyle name="60 % - Akzent4 2" xfId="424" xr:uid="{2CBCC192-F1D2-4C99-BDA8-F616AC353EB6}"/>
    <cellStyle name="60 % - Akzent4 3" xfId="293" xr:uid="{0DEB1AC7-6D9F-4DC2-9E97-C7964A076BE9}"/>
    <cellStyle name="60 % - Akzent5" xfId="99" hidden="1" xr:uid="{CE71D868-305C-4760-B9CB-D4D991499646}"/>
    <cellStyle name="60 % - Akzent5" xfId="968" hidden="1" xr:uid="{EAF03389-6FD0-489C-9947-D64535B1D248}"/>
    <cellStyle name="60 % - Akzent5" xfId="1160" hidden="1" xr:uid="{4CE4014A-3422-45B5-96D1-7762DF181F48}"/>
    <cellStyle name="60 % - Akzent5" xfId="1863" hidden="1" xr:uid="{20F4AF6C-F8F4-4350-8A85-FB3241FD2080}"/>
    <cellStyle name="60 % - Akzent5" xfId="1092" hidden="1" xr:uid="{3467E650-3058-48FC-B4BE-2911B52ECC96}"/>
    <cellStyle name="60 % - Akzent5" xfId="1204" hidden="1" xr:uid="{9500CBBD-B89D-4627-AC32-E3E12D41E34C}"/>
    <cellStyle name="60 % - Akzent5" xfId="1914" hidden="1" xr:uid="{693D5969-BF9C-4066-9CCC-BB2BF76BFB61}"/>
    <cellStyle name="60 % - Akzent5" xfId="2305" hidden="1" xr:uid="{2E76A418-50D0-40B2-8267-A14F92E69F70}"/>
    <cellStyle name="60 % - Akzent5 2" xfId="425" xr:uid="{7A4401A4-6210-42BC-AAAB-9198B25A8F54}"/>
    <cellStyle name="60 % - Akzent5 3" xfId="294" xr:uid="{AB8DF395-FF98-4718-9DE7-2F6F40BABC8B}"/>
    <cellStyle name="60 % - Akzent6" xfId="103" hidden="1" xr:uid="{4A04A296-916C-4A0D-A68A-8E0CB3B2F675}"/>
    <cellStyle name="60 % - Akzent6" xfId="971" hidden="1" xr:uid="{9853C5AD-73D3-48E2-A2C3-23D8D306B7CA}"/>
    <cellStyle name="60 % - Akzent6" xfId="1257" hidden="1" xr:uid="{B303F274-5D66-4874-9577-4D3BB5CDB48F}"/>
    <cellStyle name="60 % - Akzent6" xfId="1176" hidden="1" xr:uid="{05950BB5-A8A9-4EC9-902D-4CC218123682}"/>
    <cellStyle name="60 % - Akzent6" xfId="1000" hidden="1" xr:uid="{5B269CA4-1F58-4FBB-9182-F03D42765CCD}"/>
    <cellStyle name="60 % - Akzent6" xfId="1673" hidden="1" xr:uid="{21CC7882-83E7-4F9D-92E6-132A27E44E23}"/>
    <cellStyle name="60 % - Akzent6" xfId="1089" hidden="1" xr:uid="{58352677-CC75-4DF0-A053-C27C1CA2E449}"/>
    <cellStyle name="60 % - Akzent6" xfId="1828" hidden="1" xr:uid="{C051DD53-7AB0-443C-A1F8-D1F6ED917B51}"/>
    <cellStyle name="60 % - Akzent6 2" xfId="426" xr:uid="{0723CC3F-FF1A-42DE-991E-7950473402C2}"/>
    <cellStyle name="60 % - Akzent6 3" xfId="295" xr:uid="{BF35040C-7642-4C16-87E7-32616B367ED0}"/>
    <cellStyle name="60% - Accent1 2" xfId="133" xr:uid="{DA2CFC2C-F5D0-4AF4-8C06-538384B4841B}"/>
    <cellStyle name="60% - Accent1 3" xfId="247" xr:uid="{E252A605-2761-400E-A610-AD2B4C752E52}"/>
    <cellStyle name="60% - Accent2 2" xfId="134" xr:uid="{F2C9FE8F-A828-4774-87E0-DF94DB70DC4C}"/>
    <cellStyle name="60% - Accent2 3" xfId="248" xr:uid="{7A33ED2D-45FE-4EB3-87C6-9B3192F5BED7}"/>
    <cellStyle name="60% - Accent3 2" xfId="135" xr:uid="{C0322F85-9A7C-4B16-B948-20B98517CFF5}"/>
    <cellStyle name="60% - Accent3 3" xfId="249" xr:uid="{9A612134-CBB9-4029-8101-B4663D01A8F2}"/>
    <cellStyle name="60% - Accent4 2" xfId="136" xr:uid="{AE0EC21F-51EF-4DD7-992A-78E02F306170}"/>
    <cellStyle name="60% - Accent4 3" xfId="250" xr:uid="{71299DE4-09E2-4AE9-A002-FA967CA997BF}"/>
    <cellStyle name="60% - Accent5 2" xfId="137" xr:uid="{0FC03C23-FACF-47B1-A43B-F309BFA3237D}"/>
    <cellStyle name="60% - Accent5 3" xfId="251" xr:uid="{B6BF37E3-6E65-4B61-B547-3F71FF16C31F}"/>
    <cellStyle name="60% - Accent6 2" xfId="138" xr:uid="{9F203896-E8A4-4785-BA8D-898A9E1F2932}"/>
    <cellStyle name="60% - Accent6 3" xfId="252" xr:uid="{E4F5B98B-D9F4-4C8B-A9BD-8D9400A38BA0}"/>
    <cellStyle name="Accent1 2" xfId="139" xr:uid="{7A11116D-9353-4CE7-A264-5408E99E8330}"/>
    <cellStyle name="Accent1 3" xfId="253" xr:uid="{D9E464D3-AC0E-4E9B-834F-51835B37541A}"/>
    <cellStyle name="Accent1 4" xfId="386" xr:uid="{A20DA079-B514-40DF-9ED7-68699444CDC3}"/>
    <cellStyle name="Accent2 2" xfId="140" xr:uid="{6BED4FED-68E6-4283-A2A4-335F9924EC3C}"/>
    <cellStyle name="Accent2 3" xfId="254" xr:uid="{ADC76835-520B-44E8-9FAA-E1398C39FF5C}"/>
    <cellStyle name="Accent2 4" xfId="387" xr:uid="{4FD3B1C1-8209-473B-9D21-D3A7E122D8A2}"/>
    <cellStyle name="Accent3 2" xfId="141" xr:uid="{3CA6DA0F-2B00-454D-B4A4-8016E6CAD9E5}"/>
    <cellStyle name="Accent3 3" xfId="255" xr:uid="{5177CEF8-72DE-46CC-A375-02FEDF48DD41}"/>
    <cellStyle name="Accent3 4" xfId="388" xr:uid="{C55A9D49-D914-49E8-B2ED-01DB9390E29A}"/>
    <cellStyle name="Accent4 2" xfId="142" xr:uid="{E135D543-D36E-4BD1-ACF8-3264D451FE80}"/>
    <cellStyle name="Accent4 3" xfId="256" xr:uid="{CD9A5AB3-2364-4CCA-B938-0C1E2B9E5715}"/>
    <cellStyle name="Accent4 4" xfId="389" xr:uid="{37C2D1C6-9A13-4EA2-A25F-93492165AC96}"/>
    <cellStyle name="Accent5 2" xfId="143" xr:uid="{5EE8C3CA-0974-4969-8A57-9FFDFB4FE0CD}"/>
    <cellStyle name="Accent5 3" xfId="257" xr:uid="{814A4352-B210-4C32-B821-6EEE24A84827}"/>
    <cellStyle name="Accent5 4" xfId="390" xr:uid="{1D766149-93E8-42F2-BABB-7C9D949321D9}"/>
    <cellStyle name="Accent6 2" xfId="144" xr:uid="{BD9BCC7E-4713-4A02-AF74-F67C483BA341}"/>
    <cellStyle name="Accent6 3" xfId="258" xr:uid="{8E6D0269-E471-4C03-A85C-AC0F31640340}"/>
    <cellStyle name="Accent6 4" xfId="391" xr:uid="{1DB48233-27AA-423E-BA2C-48F0007CCA3B}"/>
    <cellStyle name="AggblueBoldCels" xfId="145" xr:uid="{BE2143FC-BECE-436D-AD86-9C695423CB12}"/>
    <cellStyle name="AggblueBoldCels 2" xfId="146" xr:uid="{1906B683-FE30-425E-834E-CB6BFCDB647D}"/>
    <cellStyle name="AggblueCels" xfId="55" xr:uid="{39EFB79B-A325-4365-A451-4EDD71BDB7A7}"/>
    <cellStyle name="AggblueCels 2" xfId="147" xr:uid="{A390F42B-AB93-4B86-8912-AAD01C667BE9}"/>
    <cellStyle name="AggblueCels_1x" xfId="54" xr:uid="{0B7ECE58-3C64-4C9F-BB63-1CE68643AC21}"/>
    <cellStyle name="AggBoldCells" xfId="25" xr:uid="{78BBABF5-6B85-4447-8E6F-88410B77C43D}"/>
    <cellStyle name="AggBoldCells 2" xfId="148" xr:uid="{2FB97971-A262-474B-9274-03963A356B79}"/>
    <cellStyle name="AggBoldCells 3" xfId="228" xr:uid="{6928D8B4-0B49-43D1-A9FA-B01630DE8211}"/>
    <cellStyle name="AggBoldCells 4" xfId="380" xr:uid="{0EB1E6BB-399B-47DA-849A-0636E43C71C7}"/>
    <cellStyle name="AggCels" xfId="12" xr:uid="{00000000-0005-0000-0000-000002000000}"/>
    <cellStyle name="AggCels 2" xfId="149" xr:uid="{98120360-AE00-4C4F-AAE0-BCF0E1CFC922}"/>
    <cellStyle name="AggCels 3" xfId="229" xr:uid="{D062FB85-E206-4191-AAD0-5CB1DD5DA450}"/>
    <cellStyle name="AggCels 4" xfId="381" xr:uid="{032FB387-6D10-4203-A305-1800529EBA4F}"/>
    <cellStyle name="AggCels_T(2)" xfId="26" xr:uid="{AE2AD258-8714-4E7D-BB7A-19ABAF318318}"/>
    <cellStyle name="AggGreen" xfId="45" xr:uid="{7F11F720-D911-474A-A99A-7D892554F4B1}"/>
    <cellStyle name="AggGreen 2" xfId="150" xr:uid="{00F8A484-C1ED-4DBF-9F15-1C2C6FE8DA9B}"/>
    <cellStyle name="AggGreen 2 2" xfId="439" xr:uid="{0B6D328E-5A5F-407D-8CC3-E8D56E8322B2}"/>
    <cellStyle name="AggGreen 2 2 2" xfId="616" xr:uid="{18D9FBAF-CC38-4E44-A402-3FC1ABDE585C}"/>
    <cellStyle name="AggGreen 2 2 2 2" xfId="831" xr:uid="{A0735738-3E61-4A5F-B8F4-B6667407187C}"/>
    <cellStyle name="AggGreen 2 2 2 2 2" xfId="1544" xr:uid="{15FA09D7-7753-45A8-8107-801AED646CA1}"/>
    <cellStyle name="AggGreen 2 2 2 2 3" xfId="1209" xr:uid="{06A1328A-A849-47FF-8942-9E0F97A54D17}"/>
    <cellStyle name="AggGreen 2 2 2 2 4" xfId="2194" xr:uid="{BC78D326-BB1E-42F8-9C87-08BC8AFE96DE}"/>
    <cellStyle name="AggGreen 2 2 2 3" xfId="1336" xr:uid="{766CC3BF-905A-41D8-B387-6CD07CF5461D}"/>
    <cellStyle name="AggGreen 2 2 2 4" xfId="1792" xr:uid="{05E5F431-036F-458E-8A9E-FDB5AB8DE877}"/>
    <cellStyle name="AggGreen 2 2 2 5" xfId="1988" xr:uid="{C7026ED7-6DF4-472A-AE4F-E0EE3BC0A170}"/>
    <cellStyle name="AggGreen 2 2 3" xfId="746" xr:uid="{E331CE03-1B24-4508-AB82-758F6CF16C96}"/>
    <cellStyle name="AggGreen 2 2 3 2" xfId="1459" xr:uid="{A2B45E25-8160-4532-B510-43A7E28C4642}"/>
    <cellStyle name="AggGreen 2 2 3 3" xfId="1059" xr:uid="{0E1F6FD5-055F-4B44-A401-3A828ED86AA5}"/>
    <cellStyle name="AggGreen 2 2 3 4" xfId="2109" xr:uid="{C6BE2B4E-CAF2-4599-9091-5BECD22B84FB}"/>
    <cellStyle name="AggGreen 2 3" xfId="297" xr:uid="{32585F00-0F16-4706-941A-5DA5DFC77CB2}"/>
    <cellStyle name="AggGreen 2 3 2" xfId="636" xr:uid="{EF03655B-426D-4B85-8BDD-D45067D431AA}"/>
    <cellStyle name="AggGreen 2 3 2 2" xfId="851" xr:uid="{245C835A-C878-41DA-A213-733996E7A8D4}"/>
    <cellStyle name="AggGreen 2 3 2 2 2" xfId="1564" xr:uid="{2F0EFC33-067D-4D8C-8F05-A35121421538}"/>
    <cellStyle name="AggGreen 2 3 2 2 3" xfId="1720" xr:uid="{3CF3924D-647C-4861-AEA7-8803232FF47E}"/>
    <cellStyle name="AggGreen 2 3 2 2 4" xfId="2214" xr:uid="{202DE7CC-F014-4042-A7E1-A7D1AC29A21D}"/>
    <cellStyle name="AggGreen 2 3 2 3" xfId="1356" xr:uid="{022A2CB8-B895-4FF1-9BDE-BC7AC519E5C7}"/>
    <cellStyle name="AggGreen 2 3 2 4" xfId="1040" xr:uid="{F932AE3E-8DCD-4DBB-8147-B28B28FEE3DB}"/>
    <cellStyle name="AggGreen 2 3 2 5" xfId="2008" xr:uid="{602A89FA-81B5-45AD-8D31-D65DDCF111BC}"/>
    <cellStyle name="AggGreen 2 3 3" xfId="705" xr:uid="{185FDD6C-4A4A-4D69-ABAF-9FE21FCE9A91}"/>
    <cellStyle name="AggGreen 2 3 3 2" xfId="920" xr:uid="{6C40DEAE-4BE1-4ED2-A854-ADCB83E9F96C}"/>
    <cellStyle name="AggGreen 2 3 3 2 2" xfId="1633" xr:uid="{C839DA50-E0E8-4328-A2A0-CB5780EB43C3}"/>
    <cellStyle name="AggGreen 2 3 3 2 3" xfId="1905" xr:uid="{7823B0FE-24D7-4818-B263-E8652CB5FDA0}"/>
    <cellStyle name="AggGreen 2 3 3 2 4" xfId="2283" xr:uid="{5F8B6056-BBEE-491E-9500-B28E90A06A71}"/>
    <cellStyle name="AggGreen 2 3 3 3" xfId="1425" xr:uid="{C35FCB06-8F65-4B4A-87D2-ED56A7B53AAD}"/>
    <cellStyle name="AggGreen 2 3 3 4" xfId="1789" xr:uid="{9512492F-8C7D-47CB-AC63-222721B34AD7}"/>
    <cellStyle name="AggGreen 2 3 3 5" xfId="2077" xr:uid="{B2AA164E-8B37-49C8-B555-A26B4FDBFCAA}"/>
    <cellStyle name="AggGreen 2 3 4" xfId="701" xr:uid="{30CFE2E7-8B41-416F-8FDC-E61CCFF188A9}"/>
    <cellStyle name="AggGreen 2 3 4 2" xfId="916" xr:uid="{D5EAB7AA-FDB0-4D34-A80D-13E9E9AFFED8}"/>
    <cellStyle name="AggGreen 2 3 4 2 2" xfId="1629" xr:uid="{F7EA387C-8510-46B4-BF41-17A7BD7DFB7A}"/>
    <cellStyle name="AggGreen 2 3 4 2 3" xfId="1901" xr:uid="{715F10C3-9832-47B7-9173-F6DE1D4FA63C}"/>
    <cellStyle name="AggGreen 2 3 4 2 4" xfId="2279" xr:uid="{EB4AE3BB-C760-48CF-8E72-3435CBBE251E}"/>
    <cellStyle name="AggGreen 2 3 4 3" xfId="1421" xr:uid="{71ED169F-EFFB-4E3D-A8CE-986E03835BB8}"/>
    <cellStyle name="AggGreen 2 3 4 4" xfId="1154" xr:uid="{C374309A-7F22-4887-AD9B-28EB93291C13}"/>
    <cellStyle name="AggGreen 2 3 4 5" xfId="2073" xr:uid="{D68EDB94-EC6C-4DEA-90A0-28CFA4D95770}"/>
    <cellStyle name="AggGreen 2 3 5" xfId="1094" xr:uid="{C583967E-8052-435D-A94D-4D9980E6F84C}"/>
    <cellStyle name="AggGreen 2 3 6" xfId="1241" xr:uid="{A8FA67B3-C227-4925-A9D8-9CA4DE588492}"/>
    <cellStyle name="AggGreen 2 3 7" xfId="1912" xr:uid="{0A2B69AE-144B-42F9-8ECA-ECED5D2EA962}"/>
    <cellStyle name="AggGreen 3" xfId="438" xr:uid="{034C49B5-1FD6-48BA-9084-F21FE0353A73}"/>
    <cellStyle name="AggGreen 3 2" xfId="565" xr:uid="{E090B904-1B2A-49E9-9A72-1B1ABDCBDFBA}"/>
    <cellStyle name="AggGreen 3 2 2" xfId="780" xr:uid="{0426B18A-122A-4434-9460-447AAD6FBB4C}"/>
    <cellStyle name="AggGreen 3 2 2 2" xfId="1493" xr:uid="{FBD39404-831D-410C-94AF-88F5445DB2FB}"/>
    <cellStyle name="AggGreen 3 2 2 3" xfId="1234" xr:uid="{3F5391DC-193E-4FDC-B489-565AF9C9412B}"/>
    <cellStyle name="AggGreen 3 2 2 4" xfId="2143" xr:uid="{97E23AC8-2DD1-4E5F-8F22-672A0EF044D6}"/>
    <cellStyle name="AggGreen 3 2 3" xfId="1285" xr:uid="{CDE3F04F-5BD7-427A-9536-05E04A3C774C}"/>
    <cellStyle name="AggGreen 3 2 4" xfId="1731" xr:uid="{10B4CD14-FAF6-4D5F-8DC9-8DBB46344394}"/>
    <cellStyle name="AggGreen 3 2 5" xfId="1937" xr:uid="{9816B01A-FBDC-4B54-85CE-A8FFBC10F00E}"/>
    <cellStyle name="AggGreen 3 3" xfId="745" xr:uid="{4CCE280C-7FCC-4BAA-81F8-C53E5CB03905}"/>
    <cellStyle name="AggGreen 3 3 2" xfId="1458" xr:uid="{CDEF4177-E6EB-4E58-B9F9-A6FA3442A86E}"/>
    <cellStyle name="AggGreen 3 3 3" xfId="1842" xr:uid="{FAF9C88F-AB08-4562-B8C8-6EACB59F77A6}"/>
    <cellStyle name="AggGreen 3 3 4" xfId="2108" xr:uid="{21C04123-A6FC-4EFE-9BD3-FBB319F82EF4}"/>
    <cellStyle name="AggGreen 4" xfId="296" xr:uid="{8F5F6FA6-87C5-4F1B-9DEF-C8FBAC60D099}"/>
    <cellStyle name="AggGreen 4 2" xfId="635" xr:uid="{89ABCD1B-F2C8-4B08-9D0E-3FD9721B33E1}"/>
    <cellStyle name="AggGreen 4 2 2" xfId="850" xr:uid="{B8A823CC-2AAC-48CF-8A94-585D908CB0F4}"/>
    <cellStyle name="AggGreen 4 2 2 2" xfId="1563" xr:uid="{2927270D-E9C9-44B5-A8C7-0180F60C09C1}"/>
    <cellStyle name="AggGreen 4 2 2 3" xfId="1662" xr:uid="{68496940-CF8B-4DCF-807C-64AA55E49A98}"/>
    <cellStyle name="AggGreen 4 2 2 4" xfId="2213" xr:uid="{3F0A5057-5152-4572-94F7-8F5214032DD3}"/>
    <cellStyle name="AggGreen 4 2 3" xfId="1355" xr:uid="{1022DC08-113F-4C1C-8CC6-35334E30A8CA}"/>
    <cellStyle name="AggGreen 4 2 4" xfId="1850" xr:uid="{2BA5E206-FB81-41E9-AE60-038F9C529CFE}"/>
    <cellStyle name="AggGreen 4 2 5" xfId="2007" xr:uid="{6FEF31D6-A366-497A-AA70-955B4B0B15F5}"/>
    <cellStyle name="AggGreen 4 3" xfId="550" xr:uid="{AE16480D-31F4-4FC4-A48E-4D67E36422A2}"/>
    <cellStyle name="AggGreen 4 3 2" xfId="765" xr:uid="{63A11CAA-FBB5-42B5-A376-B9F83FE0FBCF}"/>
    <cellStyle name="AggGreen 4 3 2 2" xfId="1478" xr:uid="{58922C30-0ABD-44ED-A32A-779A082B1BA3}"/>
    <cellStyle name="AggGreen 4 3 2 3" xfId="1783" xr:uid="{572F7E37-E08F-44BD-86EC-B881D6A4E265}"/>
    <cellStyle name="AggGreen 4 3 2 4" xfId="2128" xr:uid="{C8ED28A2-385F-42A1-AA4B-1D4DC99B9642}"/>
    <cellStyle name="AggGreen 4 3 3" xfId="1270" xr:uid="{6810ECF9-28FB-45A8-A450-98DC66AE8E3E}"/>
    <cellStyle name="AggGreen 4 3 4" xfId="1756" xr:uid="{309E43B6-4AAE-4C36-B413-E1D59C9558A2}"/>
    <cellStyle name="AggGreen 4 3 5" xfId="1922" xr:uid="{A5772272-ECC2-41DF-8D33-EABC688CD593}"/>
    <cellStyle name="AggGreen 4 4" xfId="668" xr:uid="{A20B0AD9-F468-40A7-8465-42764E603844}"/>
    <cellStyle name="AggGreen 4 4 2" xfId="883" xr:uid="{D3201133-CD76-4D85-8583-E316574AB47F}"/>
    <cellStyle name="AggGreen 4 4 2 2" xfId="1596" xr:uid="{8F1E5036-189A-4037-BBCB-2D6B12643D2A}"/>
    <cellStyle name="AggGreen 4 4 2 3" xfId="994" xr:uid="{2347EDB4-F9EA-483E-8065-112D1739D421}"/>
    <cellStyle name="AggGreen 4 4 2 4" xfId="2246" xr:uid="{2C1BC71F-AB7A-4FBA-88DE-04A33AFD7548}"/>
    <cellStyle name="AggGreen 4 4 3" xfId="1388" xr:uid="{B429D70A-AFCC-4D8B-8C6A-D5B89F576D9F}"/>
    <cellStyle name="AggGreen 4 4 4" xfId="1023" xr:uid="{8E57BC26-D49B-439B-B280-0C4982DF9291}"/>
    <cellStyle name="AggGreen 4 4 5" xfId="2040" xr:uid="{EAE91412-1194-4131-822C-982DCDCEF1DE}"/>
    <cellStyle name="AggGreen 4 5" xfId="1093" xr:uid="{55B14524-22BB-4D11-BBE3-C3A7D78EC00D}"/>
    <cellStyle name="AggGreen 4 6" xfId="1084" xr:uid="{C0E3DEDA-FF74-4297-9819-5BB1DBD09504}"/>
    <cellStyle name="AggGreen 4 7" xfId="1843" xr:uid="{51A7B829-4D8A-48CD-9655-E35F3FF056C9}"/>
    <cellStyle name="AggGreen 5" xfId="112" xr:uid="{F11B0F9C-0615-47E1-8437-7766F1FF0418}"/>
    <cellStyle name="AggGreen_Bbdr" xfId="46" xr:uid="{A90DD6BB-678A-458E-BA36-6F53CBC3B1F8}"/>
    <cellStyle name="AggGreen_bld" xfId="16" xr:uid="{00000000-0005-0000-0000-000003000000}"/>
    <cellStyle name="AggGreen12" xfId="41" xr:uid="{B14D01B3-A9D7-4395-935B-6458877E6CFA}"/>
    <cellStyle name="AggGreen12 2" xfId="151" xr:uid="{47BB184F-0EC0-455B-8B47-479C8419EA55}"/>
    <cellStyle name="AggGreen12 2 2" xfId="441" xr:uid="{53CE439B-363A-48C1-9BE4-D6F41EAE233C}"/>
    <cellStyle name="AggGreen12 2 2 2" xfId="634" xr:uid="{5882A3E3-D776-495C-9565-FE7F21845C2B}"/>
    <cellStyle name="AggGreen12 2 2 2 2" xfId="849" xr:uid="{DFC87B29-1DCB-4686-9835-57882AE25453}"/>
    <cellStyle name="AggGreen12 2 2 2 2 2" xfId="1562" xr:uid="{7D40E923-D70B-4B11-A65E-C51B039DDD08}"/>
    <cellStyle name="AggGreen12 2 2 2 2 3" xfId="1015" xr:uid="{5DCB1AC4-83DC-4822-8A80-7373C7F4CA9B}"/>
    <cellStyle name="AggGreen12 2 2 2 2 4" xfId="2212" xr:uid="{F7BE7028-4B80-47F2-9D4A-4B9A79E86588}"/>
    <cellStyle name="AggGreen12 2 2 2 3" xfId="1354" xr:uid="{87E5F22A-B8F8-43F9-AF0B-5A05F72332A5}"/>
    <cellStyle name="AggGreen12 2 2 2 4" xfId="1709" xr:uid="{A4A0DDC5-B633-499D-B979-548786C3D16B}"/>
    <cellStyle name="AggGreen12 2 2 2 5" xfId="2006" xr:uid="{C105D39D-060C-41F6-93B5-A7A39C92F8B4}"/>
    <cellStyle name="AggGreen12 2 2 3" xfId="748" xr:uid="{65D0D2D2-FDF4-41B2-B783-AEAB776DB28C}"/>
    <cellStyle name="AggGreen12 2 2 3 2" xfId="1461" xr:uid="{03FECFC3-4FDF-41D5-95C3-7C01AF3114EF}"/>
    <cellStyle name="AggGreen12 2 2 3 3" xfId="1075" xr:uid="{95C54E3F-9583-4876-A466-0932DAF99696}"/>
    <cellStyle name="AggGreen12 2 2 3 4" xfId="2111" xr:uid="{69C25DFD-C434-4DE3-81AC-D6977DA4E242}"/>
    <cellStyle name="AggGreen12 2 3" xfId="299" xr:uid="{BB871724-C59C-4C4B-BD51-DFE0D7A5A08E}"/>
    <cellStyle name="AggGreen12 2 3 2" xfId="638" xr:uid="{867DD85D-4D27-44A4-8834-84AC8E131B4A}"/>
    <cellStyle name="AggGreen12 2 3 2 2" xfId="853" xr:uid="{142665E0-46DC-49AF-B336-3EFA32E48246}"/>
    <cellStyle name="AggGreen12 2 3 2 2 2" xfId="1566" xr:uid="{3FC09B22-0199-4B0E-919D-67ABCD4A9376}"/>
    <cellStyle name="AggGreen12 2 3 2 2 3" xfId="1239" xr:uid="{7DF2BD0E-EF84-4398-A894-68C7C0E68547}"/>
    <cellStyle name="AggGreen12 2 3 2 2 4" xfId="2216" xr:uid="{D9BEC650-BE85-4339-ACA2-ADC899A579D5}"/>
    <cellStyle name="AggGreen12 2 3 2 3" xfId="1358" xr:uid="{DDC4F145-F714-4C18-9FFD-0392C9F9D3D9}"/>
    <cellStyle name="AggGreen12 2 3 2 4" xfId="1748" xr:uid="{78B63A49-DE70-48E1-B6B4-BCC25881FF67}"/>
    <cellStyle name="AggGreen12 2 3 2 5" xfId="2010" xr:uid="{DC01FFE7-1A6C-4E68-AA14-6EB686B4D5BB}"/>
    <cellStyle name="AggGreen12 2 3 3" xfId="587" xr:uid="{E1BB2B32-0566-4AE2-A785-5BDDA53906C5}"/>
    <cellStyle name="AggGreen12 2 3 3 2" xfId="802" xr:uid="{3B12CF5A-BF33-41B7-843C-E660A368C965}"/>
    <cellStyle name="AggGreen12 2 3 3 2 2" xfId="1515" xr:uid="{863677BC-0A6B-4B70-8783-3265FE4D84FE}"/>
    <cellStyle name="AggGreen12 2 3 3 2 3" xfId="64" xr:uid="{AE9A4EA9-39C5-4627-9062-B7864692C0CC}"/>
    <cellStyle name="AggGreen12 2 3 3 2 4" xfId="2165" xr:uid="{FD5AD58D-3ACE-4501-AEE5-283E784BDCD5}"/>
    <cellStyle name="AggGreen12 2 3 3 3" xfId="1307" xr:uid="{3C476B87-AB88-4210-A147-BBAEB3CE0C8C}"/>
    <cellStyle name="AggGreen12 2 3 3 4" xfId="1246" xr:uid="{3A80495D-DE88-4295-912B-D6690152C909}"/>
    <cellStyle name="AggGreen12 2 3 3 5" xfId="1959" xr:uid="{6A8579D0-E759-4B5B-9B7F-4F3E860FCDA4}"/>
    <cellStyle name="AggGreen12 2 3 4" xfId="667" xr:uid="{775775D7-1ED0-418B-9082-4B604D7F6688}"/>
    <cellStyle name="AggGreen12 2 3 4 2" xfId="882" xr:uid="{7AB95DE0-7CD4-4284-B8C3-A4A67B052F26}"/>
    <cellStyle name="AggGreen12 2 3 4 2 2" xfId="1595" xr:uid="{D8DA270A-B763-4872-8FB2-BD1B6DF86EF3}"/>
    <cellStyle name="AggGreen12 2 3 4 2 3" xfId="1832" xr:uid="{F2317132-24BF-4C3F-A131-E37C35683ED1}"/>
    <cellStyle name="AggGreen12 2 3 4 2 4" xfId="2245" xr:uid="{5F7FC0B2-CD9C-413A-A74C-141320F465E5}"/>
    <cellStyle name="AggGreen12 2 3 4 3" xfId="1387" xr:uid="{7BA695ED-1371-4E04-8518-443DD31CBE7F}"/>
    <cellStyle name="AggGreen12 2 3 4 4" xfId="1788" xr:uid="{0881A207-10A4-453C-B1F4-712CE2398912}"/>
    <cellStyle name="AggGreen12 2 3 4 5" xfId="2039" xr:uid="{6A66A989-8955-46D3-BD2A-2930FE5F3791}"/>
    <cellStyle name="AggGreen12 2 3 5" xfId="1096" xr:uid="{626127D5-3FD8-4A7F-A6E9-A1E278147F2B}"/>
    <cellStyle name="AggGreen12 2 3 6" xfId="1148" xr:uid="{1B2DADB5-B6E7-4723-9261-2C05191F49B8}"/>
    <cellStyle name="AggGreen12 2 3 7" xfId="1061" xr:uid="{12926C46-3FD1-45DE-9CC3-994FBB5A75EF}"/>
    <cellStyle name="AggGreen12 3" xfId="440" xr:uid="{D46D24DC-AC0F-4907-93E9-A4731BDA3430}"/>
    <cellStyle name="AggGreen12 3 2" xfId="564" xr:uid="{45BBFBD4-706D-4190-A675-5C8C271FDF21}"/>
    <cellStyle name="AggGreen12 3 2 2" xfId="779" xr:uid="{C1011791-32B6-41C5-8B16-E0E414231A2B}"/>
    <cellStyle name="AggGreen12 3 2 2 2" xfId="1492" xr:uid="{820CC7FB-6583-4EC9-88C0-9BC453E5222F}"/>
    <cellStyle name="AggGreen12 3 2 2 3" xfId="1706" xr:uid="{11FE432E-7355-432B-B040-D14212C8A362}"/>
    <cellStyle name="AggGreen12 3 2 2 4" xfId="2142" xr:uid="{D57B5DDA-C01D-4E5D-8F82-A8EDF0120225}"/>
    <cellStyle name="AggGreen12 3 2 3" xfId="1284" xr:uid="{CCDA0512-008E-47E5-9C08-2231AAD5A6B5}"/>
    <cellStyle name="AggGreen12 3 2 4" xfId="1880" xr:uid="{9AAC1FBD-FA37-4180-AF19-F66CE8D2D0A7}"/>
    <cellStyle name="AggGreen12 3 2 5" xfId="1936" xr:uid="{86C7AC83-58E4-4C1B-9C4D-03F78AE5AE49}"/>
    <cellStyle name="AggGreen12 3 3" xfId="747" xr:uid="{062232AB-1A51-453B-8CCD-B70C436D8FB7}"/>
    <cellStyle name="AggGreen12 3 3 2" xfId="1460" xr:uid="{E1C72C3D-92A1-4B4D-88B3-4E90FE89048F}"/>
    <cellStyle name="AggGreen12 3 3 3" xfId="1717" xr:uid="{A57DC4CF-A968-414C-A40A-993AB441CC23}"/>
    <cellStyle name="AggGreen12 3 3 4" xfId="2110" xr:uid="{348C5994-A39A-432A-B10D-65D7DA7CFB30}"/>
    <cellStyle name="AggGreen12 4" xfId="298" xr:uid="{437667ED-AB08-448B-9445-6C081B98D8AB}"/>
    <cellStyle name="AggGreen12 4 2" xfId="637" xr:uid="{154AA556-EF03-485D-A525-AC1645A94934}"/>
    <cellStyle name="AggGreen12 4 2 2" xfId="852" xr:uid="{1C0000C1-2DC2-476E-8E60-0DFB93747997}"/>
    <cellStyle name="AggGreen12 4 2 2 2" xfId="1565" xr:uid="{7BED06C6-C2A8-44B3-B0E2-B440EC836C23}"/>
    <cellStyle name="AggGreen12 4 2 2 3" xfId="71" xr:uid="{B54DEFBD-2FED-4C97-B5F1-678D915F3874}"/>
    <cellStyle name="AggGreen12 4 2 2 4" xfId="2215" xr:uid="{BBB163EE-4E3B-49AA-A6BA-C1278DA32BBD}"/>
    <cellStyle name="AggGreen12 4 2 3" xfId="1357" xr:uid="{08008CA4-53B9-4658-BC48-160B9B767A74}"/>
    <cellStyle name="AggGreen12 4 2 4" xfId="1855" xr:uid="{885C3EBF-9E56-4023-BFAD-38515656A501}"/>
    <cellStyle name="AggGreen12 4 2 5" xfId="2009" xr:uid="{001EC33C-4A04-40D7-B7CA-B599E2718588}"/>
    <cellStyle name="AggGreen12 4 3" xfId="689" xr:uid="{8777941D-AB33-4038-A5EC-64FB1EEF9C40}"/>
    <cellStyle name="AggGreen12 4 3 2" xfId="904" xr:uid="{6CD8BDFB-66F4-451E-90A2-51BB04A6FB65}"/>
    <cellStyle name="AggGreen12 4 3 2 2" xfId="1617" xr:uid="{0E933CAE-BFCA-4891-842C-3F0AD7455E5F}"/>
    <cellStyle name="AggGreen12 4 3 2 3" xfId="1254" xr:uid="{6E515307-1874-43CF-98AB-EC94E1FAD8AF}"/>
    <cellStyle name="AggGreen12 4 3 2 4" xfId="2267" xr:uid="{8BE75226-642D-44B5-B845-8E6CFAB236B7}"/>
    <cellStyle name="AggGreen12 4 3 3" xfId="1409" xr:uid="{9BE9315E-9F7E-4477-804E-603CAECA0338}"/>
    <cellStyle name="AggGreen12 4 3 4" xfId="1063" xr:uid="{881ACBE1-5B4F-4024-A7CC-7D92E3BB1F69}"/>
    <cellStyle name="AggGreen12 4 3 5" xfId="2061" xr:uid="{92AF1D0E-5862-4A08-825B-FB964C69FF4F}"/>
    <cellStyle name="AggGreen12 4 4" xfId="700" xr:uid="{64FDBB5E-FAA4-421D-A79B-18E2FAD96574}"/>
    <cellStyle name="AggGreen12 4 4 2" xfId="915" xr:uid="{D52C6942-814F-414F-81F2-52741CAA808D}"/>
    <cellStyle name="AggGreen12 4 4 2 2" xfId="1628" xr:uid="{E8D61FBE-6474-4D1A-AB9B-420E23BC7887}"/>
    <cellStyle name="AggGreen12 4 4 2 3" xfId="1900" xr:uid="{7F4C2BA3-1260-4F89-8527-E47FEEFE1230}"/>
    <cellStyle name="AggGreen12 4 4 2 4" xfId="2278" xr:uid="{A13E20BB-414C-4BA4-8DF0-9CF8DBB53B1E}"/>
    <cellStyle name="AggGreen12 4 4 3" xfId="1420" xr:uid="{BA65BC79-5EE8-4C41-A82E-E74A7368123E}"/>
    <cellStyle name="AggGreen12 4 4 4" xfId="1071" xr:uid="{1717CB86-0AEC-40FE-85C3-B9C02CCBEF55}"/>
    <cellStyle name="AggGreen12 4 4 5" xfId="2072" xr:uid="{073D9846-811B-49A6-A19B-59DA522546AC}"/>
    <cellStyle name="AggGreen12 4 5" xfId="1095" xr:uid="{752B5672-4B27-452C-88FE-3081BEF9479E}"/>
    <cellStyle name="AggGreen12 4 6" xfId="1144" xr:uid="{80186868-CD9B-476D-846B-912250735832}"/>
    <cellStyle name="AggGreen12 4 7" xfId="1877" xr:uid="{015B4B86-B481-414E-B232-8AB4A1BF2356}"/>
    <cellStyle name="AggGreen12 5" xfId="110" xr:uid="{CB86DE8A-8871-4E3F-BAF1-F2D54064941D}"/>
    <cellStyle name="AggOrange" xfId="36" xr:uid="{FD91803B-43D8-4026-8741-75AD9B42FE31}"/>
    <cellStyle name="AggOrange 2" xfId="152" xr:uid="{215BF129-7A07-4D5F-8B89-45CB46FCF1D4}"/>
    <cellStyle name="AggOrange 2 2" xfId="443" xr:uid="{A5F999EC-7F30-45CB-AB17-778CB718135B}"/>
    <cellStyle name="AggOrange 2 2 2" xfId="563" xr:uid="{C3B82F91-38F9-4F33-A1BC-5EB31BFF74A9}"/>
    <cellStyle name="AggOrange 2 2 2 2" xfId="778" xr:uid="{D8A31BFE-8169-41CE-B20D-32691EFDF33A}"/>
    <cellStyle name="AggOrange 2 2 2 2 2" xfId="1491" xr:uid="{02C76272-3126-4D27-AFD2-9060B9518CE4}"/>
    <cellStyle name="AggOrange 2 2 2 2 3" xfId="1215" xr:uid="{B27E5544-00A2-410E-B2F0-E228192F271D}"/>
    <cellStyle name="AggOrange 2 2 2 2 4" xfId="2141" xr:uid="{A24AE636-CBC3-43F4-8D01-542FBD102BE7}"/>
    <cellStyle name="AggOrange 2 2 2 3" xfId="1283" xr:uid="{C57B3DFD-00A4-4B81-82EE-26AC770AF1C8}"/>
    <cellStyle name="AggOrange 2 2 2 4" xfId="1210" xr:uid="{2DBBEEA4-7632-447E-9FC6-592EAAF51B28}"/>
    <cellStyle name="AggOrange 2 2 2 5" xfId="1935" xr:uid="{D0EA2998-8583-4310-B747-B560FBCF6232}"/>
    <cellStyle name="AggOrange 2 2 3" xfId="750" xr:uid="{1A09DC41-510A-4402-87FE-B2E7B270F7CC}"/>
    <cellStyle name="AggOrange 2 2 3 2" xfId="1463" xr:uid="{01D65B2C-817E-42A3-99AC-D60FDC7CCA41}"/>
    <cellStyle name="AggOrange 2 2 3 3" xfId="1644" xr:uid="{FE084408-8490-4D02-8C45-C14E055824C9}"/>
    <cellStyle name="AggOrange 2 2 3 4" xfId="2113" xr:uid="{8B2A2B3A-5498-46FE-9CBA-A1F432251741}"/>
    <cellStyle name="AggOrange 2 3" xfId="301" xr:uid="{BCC7511B-B036-49B1-BE89-8F7919160247}"/>
    <cellStyle name="AggOrange 2 3 2" xfId="640" xr:uid="{96F215A6-C81A-40D9-AE5B-90C2C842833A}"/>
    <cellStyle name="AggOrange 2 3 2 2" xfId="855" xr:uid="{8BC4CDCC-3B54-4FCB-A026-BCA7314B1311}"/>
    <cellStyle name="AggOrange 2 3 2 2 2" xfId="1568" xr:uid="{4C94D558-79C7-4D1D-AC8E-25FEE0E11E92}"/>
    <cellStyle name="AggOrange 2 3 2 2 3" xfId="1073" xr:uid="{39C24397-2EF9-439D-8EC8-1DBE90704B13}"/>
    <cellStyle name="AggOrange 2 3 2 2 4" xfId="2218" xr:uid="{D0E27FDD-412E-49CB-8CE1-BE174A5B0842}"/>
    <cellStyle name="AggOrange 2 3 2 3" xfId="1360" xr:uid="{119DABC5-7120-4FD5-A956-5DD52A0B95E0}"/>
    <cellStyle name="AggOrange 2 3 2 4" xfId="1217" xr:uid="{05D012C8-0964-4FFA-8E05-8B360F5C4BE9}"/>
    <cellStyle name="AggOrange 2 3 2 5" xfId="2012" xr:uid="{A0ED2819-F3CB-4428-AA86-BCE51D953F15}"/>
    <cellStyle name="AggOrange 2 3 3" xfId="547" xr:uid="{3578F2FF-4D8C-425A-B558-1CBBB5315037}"/>
    <cellStyle name="AggOrange 2 3 3 2" xfId="762" xr:uid="{4A6B8210-30BF-441D-8A7B-912D85A39772}"/>
    <cellStyle name="AggOrange 2 3 3 2 2" xfId="1475" xr:uid="{B2DB1BBF-0F15-4125-997C-7EE1EAB0A224}"/>
    <cellStyle name="AggOrange 2 3 3 2 3" xfId="1801" xr:uid="{B8A54D2B-2BB6-41D0-91D6-E78E408466B3}"/>
    <cellStyle name="AggOrange 2 3 3 2 4" xfId="2125" xr:uid="{B336751C-E529-4447-8AAF-53F0691C73E5}"/>
    <cellStyle name="AggOrange 2 3 3 3" xfId="1267" xr:uid="{570DF207-4DE5-4F29-8752-3C675FFF6463}"/>
    <cellStyle name="AggOrange 2 3 3 4" xfId="1212" xr:uid="{1063852F-52F4-4434-9AB1-4C9E70943A6C}"/>
    <cellStyle name="AggOrange 2 3 3 5" xfId="1919" xr:uid="{085E67A1-A144-4B93-B136-4CEED6A27BAB}"/>
    <cellStyle name="AggOrange 2 3 4" xfId="562" xr:uid="{14663E63-9B42-4CA9-A86E-79BFB860FF43}"/>
    <cellStyle name="AggOrange 2 3 4 2" xfId="777" xr:uid="{34984B19-C0AD-4E4E-B39D-462C124D7248}"/>
    <cellStyle name="AggOrange 2 3 4 2 2" xfId="1490" xr:uid="{F09F0DB8-9182-4DB9-AA67-F1CA21A73886}"/>
    <cellStyle name="AggOrange 2 3 4 2 3" xfId="1674" xr:uid="{A2D04DED-1988-42C5-9DD3-644C9B531655}"/>
    <cellStyle name="AggOrange 2 3 4 2 4" xfId="2140" xr:uid="{4BEDC18A-11E0-4409-9056-1A9210F15949}"/>
    <cellStyle name="AggOrange 2 3 4 3" xfId="1282" xr:uid="{F694A762-AE5F-4C1E-94AB-A2B97AA44C40}"/>
    <cellStyle name="AggOrange 2 3 4 4" xfId="1889" xr:uid="{73B8784F-AB33-4480-B1A1-C8FEAB8F777E}"/>
    <cellStyle name="AggOrange 2 3 4 5" xfId="1934" xr:uid="{7B5236FE-B396-406F-B860-4A5DE6CFE031}"/>
    <cellStyle name="AggOrange 2 3 5" xfId="1098" xr:uid="{ED874F1C-9A51-42B4-BFBF-2BC6A3D09242}"/>
    <cellStyle name="AggOrange 2 3 6" xfId="1008" xr:uid="{EF5FF691-947C-4DA8-A39C-E29ACA372177}"/>
    <cellStyle name="AggOrange 2 3 7" xfId="1002" xr:uid="{B0106321-38D4-4288-833E-335499772A60}"/>
    <cellStyle name="AggOrange 3" xfId="442" xr:uid="{B4022604-A3CF-4667-9A8A-AC58B40D15F9}"/>
    <cellStyle name="AggOrange 3 2" xfId="682" xr:uid="{CF6FF3E1-722A-4D13-A46B-8B92C084E576}"/>
    <cellStyle name="AggOrange 3 2 2" xfId="897" xr:uid="{AA42404D-6624-4CE2-8ACE-C8F4343ED2AC}"/>
    <cellStyle name="AggOrange 3 2 2 2" xfId="1610" xr:uid="{D46F06AD-372D-47EA-9F9B-9DD189538C3A}"/>
    <cellStyle name="AggOrange 3 2 2 3" xfId="44" xr:uid="{1792563D-5686-4CB9-86B4-53CCB02F459D}"/>
    <cellStyle name="AggOrange 3 2 2 4" xfId="2260" xr:uid="{97E3EC51-DF42-452D-9AF5-ECD3217E0110}"/>
    <cellStyle name="AggOrange 3 2 3" xfId="1402" xr:uid="{13D3CF3E-4D51-436F-AB17-E0A957B95559}"/>
    <cellStyle name="AggOrange 3 2 4" xfId="1813" xr:uid="{EF4608FA-4C5B-45D7-8D77-CAB466D28973}"/>
    <cellStyle name="AggOrange 3 2 5" xfId="2054" xr:uid="{392C522F-5748-4827-90EE-BE8E3481429E}"/>
    <cellStyle name="AggOrange 3 3" xfId="749" xr:uid="{0DB6C02F-5026-48AA-BBE2-AB0CD20F791E}"/>
    <cellStyle name="AggOrange 3 3 2" xfId="1462" xr:uid="{F8AC79E2-016B-4326-A4C1-DE33C390405A}"/>
    <cellStyle name="AggOrange 3 3 3" xfId="1132" xr:uid="{E8992DF0-1155-48DA-ADB0-D27B040DD921}"/>
    <cellStyle name="AggOrange 3 3 4" xfId="2112" xr:uid="{BE59ABA3-17D4-4B81-B66A-54C489F90B98}"/>
    <cellStyle name="AggOrange 4" xfId="300" xr:uid="{BC604628-E71F-4C7A-B52B-9B07D94B5339}"/>
    <cellStyle name="AggOrange 4 2" xfId="639" xr:uid="{1E1EF0F9-7329-42F5-9CAB-BE1F8237B662}"/>
    <cellStyle name="AggOrange 4 2 2" xfId="854" xr:uid="{77BE9A64-4688-45B4-9769-244E8CA20DBB}"/>
    <cellStyle name="AggOrange 4 2 2 2" xfId="1567" xr:uid="{F5D81E87-620A-4609-9E89-E64827EC54C6}"/>
    <cellStyle name="AggOrange 4 2 2 3" xfId="1648" xr:uid="{11E56B75-FD1A-4450-A004-35AACC85468D}"/>
    <cellStyle name="AggOrange 4 2 2 4" xfId="2217" xr:uid="{69C4DDCB-8ECF-4833-ABEE-31A2CE0CC525}"/>
    <cellStyle name="AggOrange 4 2 3" xfId="1359" xr:uid="{85E91C74-60FE-48DC-B885-38E0B2D52107}"/>
    <cellStyle name="AggOrange 4 2 4" xfId="1189" xr:uid="{588A8C79-CFC4-4ECA-BA15-C32B49C57E82}"/>
    <cellStyle name="AggOrange 4 2 5" xfId="2011" xr:uid="{0013B1F2-A1B2-4219-8C06-EC8C5318043A}"/>
    <cellStyle name="AggOrange 4 3" xfId="628" xr:uid="{B4B58E27-DD45-48A1-9370-6735CE3C6C06}"/>
    <cellStyle name="AggOrange 4 3 2" xfId="843" xr:uid="{66F5FB18-4C0D-4D14-BA3B-2B0AF240DB92}"/>
    <cellStyle name="AggOrange 4 3 2 2" xfId="1556" xr:uid="{B7575B6E-245C-415A-88AA-6D2E07FDC38C}"/>
    <cellStyle name="AggOrange 4 3 2 3" xfId="1680" xr:uid="{632B9C7C-0A7A-4D66-B475-DAD519FA6EA5}"/>
    <cellStyle name="AggOrange 4 3 2 4" xfId="2206" xr:uid="{6478D3EA-AAE2-4948-BE46-E65385A5E4B1}"/>
    <cellStyle name="AggOrange 4 3 3" xfId="1348" xr:uid="{923704E0-7BD3-4320-8C83-0F976CE971BF}"/>
    <cellStyle name="AggOrange 4 3 4" xfId="1054" xr:uid="{9596794A-2F18-43A2-A273-79E66A718EAF}"/>
    <cellStyle name="AggOrange 4 3 5" xfId="2000" xr:uid="{6168D13E-6028-40C0-B5B4-2DF5EB197D8A}"/>
    <cellStyle name="AggOrange 4 4" xfId="602" xr:uid="{4FDC5F5A-3FC5-4825-AA5C-6A3C144648C2}"/>
    <cellStyle name="AggOrange 4 4 2" xfId="817" xr:uid="{7F785BE5-9E40-4277-89D9-12D49788E723}"/>
    <cellStyle name="AggOrange 4 4 2 2" xfId="1530" xr:uid="{51441EBC-B4C9-4A9D-95AE-D562E00340D2}"/>
    <cellStyle name="AggOrange 4 4 2 3" xfId="995" xr:uid="{8581C4BF-735A-4556-A96F-FB2581245DDD}"/>
    <cellStyle name="AggOrange 4 4 2 4" xfId="2180" xr:uid="{18C9D033-D6F4-42DF-894F-4E0A15B0D3B3}"/>
    <cellStyle name="AggOrange 4 4 3" xfId="1322" xr:uid="{4134912D-22D8-4CA8-8E2C-B1A5A5009048}"/>
    <cellStyle name="AggOrange 4 4 4" xfId="27" xr:uid="{00A49E9A-7DD8-42E6-949F-8E110701D980}"/>
    <cellStyle name="AggOrange 4 4 5" xfId="1974" xr:uid="{18D8D643-F65E-4EAA-B260-BC01235F9622}"/>
    <cellStyle name="AggOrange 4 5" xfId="1097" xr:uid="{ED366082-C08B-4BCE-AF4B-5ABC3FBD10DD}"/>
    <cellStyle name="AggOrange 4 6" xfId="1716" xr:uid="{78E00EF4-8A67-4DD0-857B-AAA0EDB7802F}"/>
    <cellStyle name="AggOrange 4 7" xfId="972" xr:uid="{14199417-14B9-4468-A2B6-46534700F656}"/>
    <cellStyle name="AggOrange 5" xfId="106" xr:uid="{7AB804F5-4C00-4921-A154-A124B44CD2E7}"/>
    <cellStyle name="AggOrange_B_border" xfId="50" xr:uid="{C148E3E8-A348-4122-93AD-F0D621AAE1EC}"/>
    <cellStyle name="AggOrange9" xfId="35" xr:uid="{D61B0EBD-C488-417E-ABA8-CABB13404E8D}"/>
    <cellStyle name="AggOrange9 2" xfId="153" xr:uid="{D07BA182-A234-4488-A093-9F8574B8ACDA}"/>
    <cellStyle name="AggOrange9 2 2" xfId="445" xr:uid="{200E3EA5-984D-4663-B997-6CE48F48AED6}"/>
    <cellStyle name="AggOrange9 2 2 2" xfId="681" xr:uid="{4B56BB63-8027-45A6-8E02-A169A058B582}"/>
    <cellStyle name="AggOrange9 2 2 2 2" xfId="896" xr:uid="{5563E0AE-1986-469C-8E03-31D357C98CAE}"/>
    <cellStyle name="AggOrange9 2 2 2 2 2" xfId="1609" xr:uid="{31C0682A-E36D-4B7C-9212-113CC6132F7F}"/>
    <cellStyle name="AggOrange9 2 2 2 2 3" xfId="991" xr:uid="{1119EAFB-572B-4E54-ADB7-6AC646326B23}"/>
    <cellStyle name="AggOrange9 2 2 2 2 4" xfId="2259" xr:uid="{6BA10206-4793-4EC0-87EC-4513CFCA5FF4}"/>
    <cellStyle name="AggOrange9 2 2 2 3" xfId="1401" xr:uid="{9B44C414-0B05-4BEF-B923-27E9F4EB8086}"/>
    <cellStyle name="AggOrange9 2 2 2 4" xfId="1741" xr:uid="{2C8B395E-89D7-424E-9B8F-22505E63F5E4}"/>
    <cellStyle name="AggOrange9 2 2 2 5" xfId="2053" xr:uid="{C3A53CFF-2362-4D0D-8DC5-C762B326AF1D}"/>
    <cellStyle name="AggOrange9 2 2 3" xfId="752" xr:uid="{BE465248-FEFA-4D38-BF2A-6936F04F7A0D}"/>
    <cellStyle name="AggOrange9 2 2 3 2" xfId="1465" xr:uid="{2D4674CA-F2FE-418D-A5BE-C57C77EAAC4C}"/>
    <cellStyle name="AggOrange9 2 2 3 3" xfId="1137" xr:uid="{2BC866D9-B945-4ECE-8A28-E57F2031E86E}"/>
    <cellStyle name="AggOrange9 2 2 3 4" xfId="2115" xr:uid="{8B3CC37E-1691-41B3-A4D4-EA0BD25186D6}"/>
    <cellStyle name="AggOrange9 2 3" xfId="303" xr:uid="{4689AAE8-59DD-4EE9-ABD1-46A3D9476BB8}"/>
    <cellStyle name="AggOrange9 2 3 2" xfId="642" xr:uid="{2DD01EC9-3661-4AEA-92A0-9EEDF64AECEA}"/>
    <cellStyle name="AggOrange9 2 3 2 2" xfId="857" xr:uid="{FAE8C429-B7FF-430D-BAF8-B7D301682E5F}"/>
    <cellStyle name="AggOrange9 2 3 2 2 2" xfId="1570" xr:uid="{BE9BF2C5-B545-4089-A72C-80B6A2059FA0}"/>
    <cellStyle name="AggOrange9 2 3 2 2 3" xfId="992" xr:uid="{78CCF6F7-B57D-4E2A-9981-553C50E28B6F}"/>
    <cellStyle name="AggOrange9 2 3 2 2 4" xfId="2220" xr:uid="{ADDC0D46-836E-4DCB-9041-A7FC2A3FBFA2}"/>
    <cellStyle name="AggOrange9 2 3 2 3" xfId="1362" xr:uid="{E7EDB4E0-A672-4E10-8C13-A24A06E7240E}"/>
    <cellStyle name="AggOrange9 2 3 2 4" xfId="1019" xr:uid="{90127F11-EE27-40FC-B68F-98CF2066BE71}"/>
    <cellStyle name="AggOrange9 2 3 2 5" xfId="2014" xr:uid="{22525BA9-B825-4C8C-B499-DBD957719466}"/>
    <cellStyle name="AggOrange9 2 3 3" xfId="688" xr:uid="{3922278B-291E-4F6F-8D30-63B964E4130B}"/>
    <cellStyle name="AggOrange9 2 3 3 2" xfId="903" xr:uid="{DC6F42FA-EE66-4F41-86F8-8CE1DC18CD21}"/>
    <cellStyle name="AggOrange9 2 3 3 2 2" xfId="1616" xr:uid="{5BD1D038-21EC-4AF4-83FB-26EEE38073FD}"/>
    <cellStyle name="AggOrange9 2 3 3 2 3" xfId="1799" xr:uid="{F87352DA-5160-491C-8B40-E11BDE1B9E08}"/>
    <cellStyle name="AggOrange9 2 3 3 2 4" xfId="2266" xr:uid="{22B50807-B44C-42F5-9378-50D5F29B4224}"/>
    <cellStyle name="AggOrange9 2 3 3 3" xfId="1408" xr:uid="{345DB3F7-E723-476E-9EFF-375F79422DF2}"/>
    <cellStyle name="AggOrange9 2 3 3 4" xfId="1802" xr:uid="{C7184450-BEC2-4B8E-A42A-3E374C9A35C8}"/>
    <cellStyle name="AggOrange9 2 3 3 5" xfId="2060" xr:uid="{0B881069-2144-458C-A86D-6E531C2927C2}"/>
    <cellStyle name="AggOrange9 2 3 4" xfId="702" xr:uid="{B030A8F3-7584-460A-86F0-7ECC2F44457C}"/>
    <cellStyle name="AggOrange9 2 3 4 2" xfId="917" xr:uid="{84E166C3-367E-4246-9317-3AE5DAEA5298}"/>
    <cellStyle name="AggOrange9 2 3 4 2 2" xfId="1630" xr:uid="{EDF954FC-10C6-411C-BA5F-52A6FC0A2DDD}"/>
    <cellStyle name="AggOrange9 2 3 4 2 3" xfId="1902" xr:uid="{FF6D7CAF-3B12-4F0E-9128-A68B994DEFD2}"/>
    <cellStyle name="AggOrange9 2 3 4 2 4" xfId="2280" xr:uid="{F7D59422-37A3-4867-B2B0-A2A83A124EAF}"/>
    <cellStyle name="AggOrange9 2 3 4 3" xfId="1422" xr:uid="{DECB4C3E-1D1C-4690-8C1C-D0819CEEB5C8}"/>
    <cellStyle name="AggOrange9 2 3 4 4" xfId="1811" xr:uid="{47806421-6EAC-47BF-86E8-25CEBD34990C}"/>
    <cellStyle name="AggOrange9 2 3 4 5" xfId="2074" xr:uid="{B3D16786-59EF-41AB-8304-AAC9A31E7CCF}"/>
    <cellStyle name="AggOrange9 2 3 5" xfId="1100" xr:uid="{B3EF9F79-185B-4DC0-8A34-1CFD771BA5CF}"/>
    <cellStyle name="AggOrange9 2 3 6" xfId="1849" xr:uid="{22D8F865-23A2-429C-B3A5-C45C8A337D26}"/>
    <cellStyle name="AggOrange9 2 3 7" xfId="1848" xr:uid="{9F8AFF62-3178-44CF-AB7D-33A687E6D213}"/>
    <cellStyle name="AggOrange9 3" xfId="444" xr:uid="{74F47AF4-2A77-471C-A1FD-936A2D824436}"/>
    <cellStyle name="AggOrange9 3 2" xfId="633" xr:uid="{E44CF40E-AD93-4054-8CDD-4C378661048A}"/>
    <cellStyle name="AggOrange9 3 2 2" xfId="848" xr:uid="{38751980-B26D-4E90-AEBB-2B439DD5299C}"/>
    <cellStyle name="AggOrange9 3 2 2 2" xfId="1561" xr:uid="{56195AA4-E4FD-452C-9D0A-9353911F7558}"/>
    <cellStyle name="AggOrange9 3 2 2 3" xfId="1663" xr:uid="{F3DB7194-2E28-42A5-87C1-EDAF6B358C9F}"/>
    <cellStyle name="AggOrange9 3 2 2 4" xfId="2211" xr:uid="{77C8E6C8-1CF0-4BFD-9D17-2E469A75BA4C}"/>
    <cellStyle name="AggOrange9 3 2 3" xfId="1353" xr:uid="{9083DEEA-825B-49F7-8DE7-373F6A85B71D}"/>
    <cellStyle name="AggOrange9 3 2 4" xfId="1772" xr:uid="{8A39F5FD-B734-4D63-B3C3-D44F8F5772D9}"/>
    <cellStyle name="AggOrange9 3 2 5" xfId="2005" xr:uid="{8873416F-9972-4159-A38B-5FE3A66617D1}"/>
    <cellStyle name="AggOrange9 3 3" xfId="751" xr:uid="{999081D0-D608-4AE2-B01C-E34BAE4B4F19}"/>
    <cellStyle name="AggOrange9 3 3 2" xfId="1464" xr:uid="{0FA151EA-6589-457F-9EDE-015925FC5680}"/>
    <cellStyle name="AggOrange9 3 3 3" xfId="1749" xr:uid="{6C522107-886B-4D14-8BF6-F91BF37C995F}"/>
    <cellStyle name="AggOrange9 3 3 4" xfId="2114" xr:uid="{8A3B453E-D7DB-4AC1-B731-9319F07DB221}"/>
    <cellStyle name="AggOrange9 4" xfId="302" xr:uid="{FAE379E3-EF7D-42D1-8B65-0455725D9A35}"/>
    <cellStyle name="AggOrange9 4 2" xfId="641" xr:uid="{7E21A639-B0BF-4575-916F-AAA3F69070F2}"/>
    <cellStyle name="AggOrange9 4 2 2" xfId="856" xr:uid="{C993056D-341A-4DF4-B52E-609D1C31AD78}"/>
    <cellStyle name="AggOrange9 4 2 2 2" xfId="1569" xr:uid="{282A7A14-F3FC-475D-9E6A-50254A5709C8}"/>
    <cellStyle name="AggOrange9 4 2 2 3" xfId="1647" xr:uid="{A924CEB2-E5D0-4BA4-83CF-12545AF5F9F4}"/>
    <cellStyle name="AggOrange9 4 2 2 4" xfId="2219" xr:uid="{F2B73A50-EF3E-4ADC-884C-B98D8D7762C2}"/>
    <cellStyle name="AggOrange9 4 2 3" xfId="1361" xr:uid="{33CA3C78-30C8-4235-A67F-7FD15CA9600F}"/>
    <cellStyle name="AggOrange9 4 2 4" xfId="1214" xr:uid="{48DE10E5-FF91-4632-A832-F87E66DED1F0}"/>
    <cellStyle name="AggOrange9 4 2 5" xfId="2013" xr:uid="{626E3B05-32B9-4C4C-96A5-283A6ECF029A}"/>
    <cellStyle name="AggOrange9 4 3" xfId="586" xr:uid="{A60D463A-AEDB-4347-B735-268036560B7D}"/>
    <cellStyle name="AggOrange9 4 3 2" xfId="801" xr:uid="{12E45DE1-916E-49E8-B3BF-AEAA69847EA2}"/>
    <cellStyle name="AggOrange9 4 3 2 2" xfId="1514" xr:uid="{C919E0FE-E730-4FD8-8FB5-66B4CAA6D2B2}"/>
    <cellStyle name="AggOrange9 4 3 2 3" xfId="941" xr:uid="{D371CE5A-3AB7-422F-BD3B-620DBDB7FC70}"/>
    <cellStyle name="AggOrange9 4 3 2 4" xfId="2164" xr:uid="{F0BF41E3-9D79-45BC-BBBC-48A8BBD54182}"/>
    <cellStyle name="AggOrange9 4 3 3" xfId="1306" xr:uid="{923B689D-1FD2-4C74-93D0-03054AE99EBB}"/>
    <cellStyle name="AggOrange9 4 3 4" xfId="942" xr:uid="{0F3DCB90-29FE-47AC-9560-792FFCFDCAC4}"/>
    <cellStyle name="AggOrange9 4 3 5" xfId="1958" xr:uid="{FEFEBA99-1E07-4E76-85CB-9FC4375A7001}"/>
    <cellStyle name="AggOrange9 4 4" xfId="632" xr:uid="{1F95F68B-7B29-441A-986A-2DB552CC1539}"/>
    <cellStyle name="AggOrange9 4 4 2" xfId="847" xr:uid="{79348AC3-2107-4E44-8660-0D76F14820C6}"/>
    <cellStyle name="AggOrange9 4 4 2 2" xfId="1560" xr:uid="{F415D8DE-5E87-467E-BB2B-93D83B1DED1B}"/>
    <cellStyle name="AggOrange9 4 4 2 3" xfId="1773" xr:uid="{8BFDD4A5-039A-450F-BBF2-043618C7336D}"/>
    <cellStyle name="AggOrange9 4 4 2 4" xfId="2210" xr:uid="{84FF8B49-D2A9-4190-B7DB-3E84AFF5C3D2}"/>
    <cellStyle name="AggOrange9 4 4 3" xfId="1352" xr:uid="{9E151381-13F4-41C3-8522-BD76BFDA93DF}"/>
    <cellStyle name="AggOrange9 4 4 4" xfId="949" xr:uid="{43DD6F8D-30A7-4A96-9053-80B8E19FC4D6}"/>
    <cellStyle name="AggOrange9 4 4 5" xfId="2004" xr:uid="{BAF9643C-7317-456D-9967-F3F0F2D008B4}"/>
    <cellStyle name="AggOrange9 4 5" xfId="1099" xr:uid="{60E98770-1559-4A6A-9586-038D81CEA5B6}"/>
    <cellStyle name="AggOrange9 4 6" xfId="1064" xr:uid="{C1F34B0A-0BEF-46C9-8D0E-1E1E947E4A11}"/>
    <cellStyle name="AggOrange9 4 7" xfId="1790" xr:uid="{41D0B062-74ED-460A-B3C1-0AF3BEDD2638}"/>
    <cellStyle name="AggOrange9 5" xfId="105" xr:uid="{ECF81999-9171-4651-B7A0-43172B1BCB26}"/>
    <cellStyle name="AggOrangeLB_2x" xfId="49" xr:uid="{1027B8AC-4B7D-416B-AB21-393A66856131}"/>
    <cellStyle name="AggOrangeLBorder" xfId="51" xr:uid="{D8F43F8A-CEE5-4B36-994F-097E551BBE91}"/>
    <cellStyle name="AggOrangeLBorder 2" xfId="154" xr:uid="{D6A1FD44-8688-48E0-930A-1F943E8659E9}"/>
    <cellStyle name="AggOrangeLBorder 2 2" xfId="447" xr:uid="{99D0B710-9984-4FBE-A6CA-645D29FFAA5A}"/>
    <cellStyle name="AggOrangeLBorder 2 3" xfId="305" xr:uid="{56A53DFC-B86E-4E19-965E-7C0ABB26921B}"/>
    <cellStyle name="AggOrangeLBorder 2 3 2" xfId="644" xr:uid="{4D834B7F-60C1-4A85-9664-DEEC8753280F}"/>
    <cellStyle name="AggOrangeLBorder 2 3 2 2" xfId="859" xr:uid="{28A65710-62AF-4D70-9F9F-EF38595E4CBC}"/>
    <cellStyle name="AggOrangeLBorder 2 3 2 2 2" xfId="1572" xr:uid="{A3184CEA-BEB6-4CBE-A545-AFF868C1D0D7}"/>
    <cellStyle name="AggOrangeLBorder 2 3 2 2 3" xfId="1240" xr:uid="{F24CA7B3-3537-45E8-A965-F50996B57232}"/>
    <cellStyle name="AggOrangeLBorder 2 3 2 2 4" xfId="2222" xr:uid="{827ACD91-717A-47D0-9D31-4032FDB8376E}"/>
    <cellStyle name="AggOrangeLBorder 2 3 2 3" xfId="1364" xr:uid="{5AFE6286-8509-452C-9BC6-C6D0A5A05649}"/>
    <cellStyle name="AggOrangeLBorder 2 3 2 4" xfId="1847" xr:uid="{5A7B76A0-D371-434F-AE26-A4844CC8F018}"/>
    <cellStyle name="AggOrangeLBorder 2 3 2 5" xfId="2016" xr:uid="{5F37FB45-0E38-4CF8-A818-3588869302A4}"/>
    <cellStyle name="AggOrangeLBorder 2 3 3" xfId="584" xr:uid="{5A1C32A8-7F8A-48F3-82B6-D7B38D26A645}"/>
    <cellStyle name="AggOrangeLBorder 2 3 3 2" xfId="799" xr:uid="{188365C5-8B93-4D3A-9E2C-481F3F0BF817}"/>
    <cellStyle name="AggOrangeLBorder 2 3 3 2 2" xfId="1512" xr:uid="{1EE998DC-BF83-43E3-9EC4-AAC2CA66CB36}"/>
    <cellStyle name="AggOrangeLBorder 2 3 3 2 3" xfId="1171" xr:uid="{F9E8E80B-5A9E-4742-B112-B22C3141B647}"/>
    <cellStyle name="AggOrangeLBorder 2 3 3 2 4" xfId="2162" xr:uid="{ABAE1515-BB4B-4F72-ABCB-E3D83402AE41}"/>
    <cellStyle name="AggOrangeLBorder 2 3 3 3" xfId="1304" xr:uid="{8FCB1DF5-158A-479F-A1CC-8491156E3088}"/>
    <cellStyle name="AggOrangeLBorder 2 3 3 4" xfId="1839" xr:uid="{EBF40992-B590-4F54-A7E3-36E425BFE4AD}"/>
    <cellStyle name="AggOrangeLBorder 2 3 3 5" xfId="1956" xr:uid="{2AB653E4-208E-47C3-A3F1-11AD21A878B3}"/>
    <cellStyle name="AggOrangeLBorder 2 3 4" xfId="610" xr:uid="{D418BDEA-6D79-4177-9EE4-5A782280ABE9}"/>
    <cellStyle name="AggOrangeLBorder 2 3 4 2" xfId="825" xr:uid="{437F3A32-8060-4237-BCEF-C4B55FC36926}"/>
    <cellStyle name="AggOrangeLBorder 2 3 4 2 2" xfId="1538" xr:uid="{82DC5063-0449-48F8-95A6-6BAA18F0F50B}"/>
    <cellStyle name="AggOrangeLBorder 2 3 4 2 3" xfId="1066" xr:uid="{7F862D67-BD6D-4F7F-BED9-476C248B17DE}"/>
    <cellStyle name="AggOrangeLBorder 2 3 4 2 4" xfId="2188" xr:uid="{670CFA89-B7C8-4BCC-88AE-C1055C279D02}"/>
    <cellStyle name="AggOrangeLBorder 2 3 4 3" xfId="1330" xr:uid="{F91AC317-734C-4738-B5A1-E5AE818C8B1C}"/>
    <cellStyle name="AggOrangeLBorder 2 3 4 4" xfId="1746" xr:uid="{E0479174-88BA-40D8-8FAD-07A2236B686F}"/>
    <cellStyle name="AggOrangeLBorder 2 3 4 5" xfId="1982" xr:uid="{1A187FA6-803E-4E1A-B62E-9D4CCFC84FA2}"/>
    <cellStyle name="AggOrangeLBorder 2 3 5" xfId="730" xr:uid="{FF8FF8B0-C31B-4D47-92B4-9B1FC8A7A3AB}"/>
    <cellStyle name="AggOrangeLBorder 2 3 6" xfId="1102" xr:uid="{FA03FEB2-12A8-4417-B21B-07305C8985E5}"/>
    <cellStyle name="AggOrangeLBorder 2 3 7" xfId="1016" xr:uid="{84D32DF9-DF16-4289-8462-3CD7508D097F}"/>
    <cellStyle name="AggOrangeLBorder 2 3 8" xfId="1235" xr:uid="{6D138B0B-9839-4B97-A51D-15604CCCD0D7}"/>
    <cellStyle name="AggOrangeLBorder 3" xfId="446" xr:uid="{7DC6752A-1AA8-4395-B308-EA24A7A21AB3}"/>
    <cellStyle name="AggOrangeLBorder 4" xfId="304" xr:uid="{1C2E3C5D-0EF0-4BED-B4BD-29A828FEA6B6}"/>
    <cellStyle name="AggOrangeLBorder 4 2" xfId="643" xr:uid="{FD1DF709-FF81-4E1F-A37C-6944FDFDA193}"/>
    <cellStyle name="AggOrangeLBorder 4 2 2" xfId="858" xr:uid="{3FBE17B4-D897-4163-B885-EB910D9A311E}"/>
    <cellStyle name="AggOrangeLBorder 4 2 2 2" xfId="1571" xr:uid="{D10F667A-CC7D-4DA6-BCEA-BA4BA057788E}"/>
    <cellStyle name="AggOrangeLBorder 4 2 2 3" xfId="1207" xr:uid="{FBAC266C-358B-4009-AC9C-E726880A853A}"/>
    <cellStyle name="AggOrangeLBorder 4 2 2 4" xfId="2221" xr:uid="{CDC53022-5836-41CE-AAA7-31B282A70C62}"/>
    <cellStyle name="AggOrangeLBorder 4 2 3" xfId="1363" xr:uid="{46F3DDFF-CFA4-4196-BD90-BD9DF0321648}"/>
    <cellStyle name="AggOrangeLBorder 4 2 4" xfId="23" xr:uid="{4D71EC3B-96B2-43D7-B54D-FD23E6ADE8DF}"/>
    <cellStyle name="AggOrangeLBorder 4 2 5" xfId="2015" xr:uid="{3ED7B682-FA42-4684-9E3B-A52BDFFBF2E7}"/>
    <cellStyle name="AggOrangeLBorder 4 3" xfId="585" xr:uid="{965C8032-A529-40C1-9644-6390F5CFF1E2}"/>
    <cellStyle name="AggOrangeLBorder 4 3 2" xfId="800" xr:uid="{08907387-89BE-448B-801A-74F83664B684}"/>
    <cellStyle name="AggOrangeLBorder 4 3 2 2" xfId="1513" xr:uid="{056E9281-378D-449E-8BBE-B44CF067AFD4}"/>
    <cellStyle name="AggOrangeLBorder 4 3 2 3" xfId="1653" xr:uid="{278527A4-5B68-4FC1-8B44-0DA3DB5D1EDB}"/>
    <cellStyle name="AggOrangeLBorder 4 3 2 4" xfId="2163" xr:uid="{F8189368-07E6-4C69-95B6-2184943426B7}"/>
    <cellStyle name="AggOrangeLBorder 4 3 3" xfId="1305" xr:uid="{82C2F101-F7AB-49ED-8F7D-010211193F37}"/>
    <cellStyle name="AggOrangeLBorder 4 3 4" xfId="30" xr:uid="{4F9F11EC-865E-4343-85EF-34675007BB3A}"/>
    <cellStyle name="AggOrangeLBorder 4 3 5" xfId="1957" xr:uid="{CE016E5A-28FF-409C-B03C-54CD2ECF9219}"/>
    <cellStyle name="AggOrangeLBorder 4 4" xfId="606" xr:uid="{456F5ED3-C902-4E8C-A4F6-6EED50365100}"/>
    <cellStyle name="AggOrangeLBorder 4 4 2" xfId="821" xr:uid="{67541E11-4FE8-4A6F-8E33-161C603DC584}"/>
    <cellStyle name="AggOrangeLBorder 4 4 2 2" xfId="1534" xr:uid="{8B232DFF-88E6-4F00-93CE-A226B8E52527}"/>
    <cellStyle name="AggOrangeLBorder 4 4 2 3" xfId="1123" xr:uid="{11A09B5D-BC07-4FD6-8165-ED5CB059BD69}"/>
    <cellStyle name="AggOrangeLBorder 4 4 2 4" xfId="2184" xr:uid="{55F7BF0F-2425-4158-851B-CBC446D5129B}"/>
    <cellStyle name="AggOrangeLBorder 4 4 3" xfId="1326" xr:uid="{5D0C3E06-BF62-4381-91DD-8E9CBBA5E211}"/>
    <cellStyle name="AggOrangeLBorder 4 4 4" xfId="1834" xr:uid="{8739FA3D-6379-431C-885F-3F62D24A2AA7}"/>
    <cellStyle name="AggOrangeLBorder 4 4 5" xfId="1978" xr:uid="{03807402-F12D-4312-A1A8-C241B44E8721}"/>
    <cellStyle name="AggOrangeLBorder 4 5" xfId="729" xr:uid="{47A5DAC2-74C8-43C3-A167-FE8ACA405CA8}"/>
    <cellStyle name="AggOrangeLBorder 4 6" xfId="1101" xr:uid="{C658573F-426A-4F66-8630-310ED64CDDFC}"/>
    <cellStyle name="AggOrangeLBorder 4 7" xfId="1737" xr:uid="{2A6E9DAC-B3CD-4025-9B48-C5BE8AE1251C}"/>
    <cellStyle name="AggOrangeLBorder 4 8" xfId="1838" xr:uid="{A94B1489-514B-43F1-BBB0-BAA02DB0818A}"/>
    <cellStyle name="AggOrangeLBorder 5" xfId="113" xr:uid="{E6BE8849-BB7E-4097-8448-32C504BF105E}"/>
    <cellStyle name="AggOrangeRBorder" xfId="38" xr:uid="{94171136-B214-40BF-A51A-5D7982C571F2}"/>
    <cellStyle name="AggOrangeRBorder 2" xfId="155" xr:uid="{0CF3098F-756F-42C3-86A0-481F22244A16}"/>
    <cellStyle name="AggOrangeRBorder 2 2" xfId="449" xr:uid="{E6EDB362-C948-4260-BFF5-354AC2A8EE7E}"/>
    <cellStyle name="AggOrangeRBorder 2 2 2" xfId="561" xr:uid="{559183CA-6C85-4B59-85BE-9E6BF2ECEC8E}"/>
    <cellStyle name="AggOrangeRBorder 2 2 2 2" xfId="776" xr:uid="{9DBC4860-ADFE-4C40-8682-9D0A75F6FB5A}"/>
    <cellStyle name="AggOrangeRBorder 2 2 2 2 2" xfId="1489" xr:uid="{343585FF-288B-4BBC-8F2F-C1E0F0413FE9}"/>
    <cellStyle name="AggOrangeRBorder 2 2 2 2 3" xfId="1143" xr:uid="{8E4121C3-9B43-48AA-9624-897D76F02D38}"/>
    <cellStyle name="AggOrangeRBorder 2 2 2 2 4" xfId="2139" xr:uid="{FAE8159E-33E4-4EC2-B6A8-0366F30ED249}"/>
    <cellStyle name="AggOrangeRBorder 2 2 2 3" xfId="1281" xr:uid="{E0759544-477B-41B2-AA75-F4774F28609E}"/>
    <cellStyle name="AggOrangeRBorder 2 2 2 4" xfId="32" xr:uid="{38BAC079-AE19-4DD2-BFCA-FA80267A5120}"/>
    <cellStyle name="AggOrangeRBorder 2 2 2 5" xfId="1933" xr:uid="{295EE082-2E03-489E-9D8F-091CD1E6CEDF}"/>
    <cellStyle name="AggOrangeRBorder 2 3" xfId="307" xr:uid="{9059FA98-D752-4058-919D-29546A6B6676}"/>
    <cellStyle name="AggOrangeRBorder 2 3 2" xfId="646" xr:uid="{279996C1-B4D4-4D63-A857-6C88C8B754F8}"/>
    <cellStyle name="AggOrangeRBorder 2 3 2 2" xfId="861" xr:uid="{6FFED0C9-A955-461A-B8E2-12149EAB53DA}"/>
    <cellStyle name="AggOrangeRBorder 2 3 2 2 2" xfId="1574" xr:uid="{FBF0365B-E4F0-41D5-8EA9-F1CCF34EA87C}"/>
    <cellStyle name="AggOrangeRBorder 2 3 2 2 3" xfId="1017" xr:uid="{9FFA9615-788E-49E7-B8B6-79271ECAAF16}"/>
    <cellStyle name="AggOrangeRBorder 2 3 2 2 4" xfId="2224" xr:uid="{C35BB5F4-5DC2-4FBB-86F4-0F88C33026B8}"/>
    <cellStyle name="AggOrangeRBorder 2 3 2 3" xfId="1366" xr:uid="{258F9C50-41FF-4D26-8111-3C3DDC00FA4E}"/>
    <cellStyle name="AggOrangeRBorder 2 3 2 4" xfId="936" xr:uid="{6947EB51-8B2E-4880-A5BA-C9EA755BAD07}"/>
    <cellStyle name="AggOrangeRBorder 2 3 2 5" xfId="2018" xr:uid="{79B65573-0D94-4616-B822-3268B790F2F9}"/>
    <cellStyle name="AggOrangeRBorder 2 3 3" xfId="622" xr:uid="{316D65D5-93A3-4313-9016-0A6281BC88B9}"/>
    <cellStyle name="AggOrangeRBorder 2 3 3 2" xfId="837" xr:uid="{A6E43BB0-15F1-448A-BB3A-9ECAFE3200C0}"/>
    <cellStyle name="AggOrangeRBorder 2 3 3 2 2" xfId="1550" xr:uid="{86DF10B1-4396-4AA2-ACD4-271A9B13E421}"/>
    <cellStyle name="AggOrangeRBorder 2 3 3 2 3" xfId="1825" xr:uid="{B8822FA8-F363-4F6F-AB44-021D201B4472}"/>
    <cellStyle name="AggOrangeRBorder 2 3 3 2 4" xfId="2200" xr:uid="{A4C66FAA-6E54-43FB-9587-C256145114DA}"/>
    <cellStyle name="AggOrangeRBorder 2 3 3 3" xfId="1342" xr:uid="{CF9513E5-75AA-4AEF-B6F6-3A8F5EA1A108}"/>
    <cellStyle name="AggOrangeRBorder 2 3 3 4" xfId="1175" xr:uid="{7F49DF88-988F-4FB3-B176-687A077DD428}"/>
    <cellStyle name="AggOrangeRBorder 2 3 3 5" xfId="1994" xr:uid="{BB23BD2C-0EF9-47B9-979B-311A4AEC6E64}"/>
    <cellStyle name="AggOrangeRBorder 2 3 4" xfId="604" xr:uid="{CF37C82D-BC02-4AD7-8CE0-AAC70FE20CA5}"/>
    <cellStyle name="AggOrangeRBorder 2 3 4 2" xfId="819" xr:uid="{3C565CDF-C63D-4FFA-A630-7C7D471EC898}"/>
    <cellStyle name="AggOrangeRBorder 2 3 4 2 2" xfId="1532" xr:uid="{151E9CC3-94AD-4C14-838A-B94C2DB4B989}"/>
    <cellStyle name="AggOrangeRBorder 2 3 4 2 3" xfId="1130" xr:uid="{62047FEF-0E89-4F92-9E0A-4D99D9C43065}"/>
    <cellStyle name="AggOrangeRBorder 2 3 4 2 4" xfId="2182" xr:uid="{ACB3E252-6AA6-4DF2-BEBA-0F7949474B4F}"/>
    <cellStyle name="AggOrangeRBorder 2 3 4 3" xfId="1324" xr:uid="{3AE6C888-787C-4616-98C2-B7C5B4FB02B8}"/>
    <cellStyle name="AggOrangeRBorder 2 3 4 4" xfId="1056" xr:uid="{04F1CFC5-500B-4F0B-8235-877DA7E350EC}"/>
    <cellStyle name="AggOrangeRBorder 2 3 4 5" xfId="1976" xr:uid="{FF75B5B1-31B0-4A02-A977-F5277EBB8FBC}"/>
    <cellStyle name="AggOrangeRBorder 2 3 5" xfId="732" xr:uid="{BBA7BEF9-2B4F-48FB-BADB-34824253330C}"/>
    <cellStyle name="AggOrangeRBorder 2 3 6" xfId="1104" xr:uid="{B5B38CC1-856D-4E6E-B044-C0393A304DAD}"/>
    <cellStyle name="AggOrangeRBorder 2 3 7" xfId="984" xr:uid="{20AAAD20-7A94-4B8F-93F7-4AE4A6154E59}"/>
    <cellStyle name="AggOrangeRBorder 2 3 8" xfId="1846" xr:uid="{E565FB68-189B-4C29-8D45-9CF8638680B4}"/>
    <cellStyle name="AggOrangeRBorder 3" xfId="448" xr:uid="{6F69BEF4-75CC-486E-B455-72ABF2F4C226}"/>
    <cellStyle name="AggOrangeRBorder 3 2" xfId="66" xr:uid="{6195E1BC-7D61-4A67-B66B-D9E2FB7BEE56}"/>
    <cellStyle name="AggOrangeRBorder 3 2 2" xfId="680" xr:uid="{3CA9E48F-2350-477E-8418-B6949237D87D}"/>
    <cellStyle name="AggOrangeRBorder 3 2 2 2" xfId="1400" xr:uid="{5553FDCE-DEFF-44D4-82DA-B6C71BC2AC33}"/>
    <cellStyle name="AggOrangeRBorder 3 2 2 3" xfId="1087" xr:uid="{49F5C4C8-AEC8-4C31-BC39-2664C40759F6}"/>
    <cellStyle name="AggOrangeRBorder 3 2 2 4" xfId="2052" xr:uid="{EF3AB04A-65BA-402F-A14D-4142AA6C10EF}"/>
    <cellStyle name="AggOrangeRBorder 3 2 3" xfId="895" xr:uid="{83CAE2D6-502B-42AD-8B45-E4101B7E5F38}"/>
    <cellStyle name="AggOrangeRBorder 3 2 3 2" xfId="1608" xr:uid="{D09B9B7C-2ED2-4C1E-9C2C-1EA6A45DE786}"/>
    <cellStyle name="AggOrangeRBorder 3 2 3 3" xfId="1650" xr:uid="{47574BA9-7452-44C7-828E-D4C8D44C0EC9}"/>
    <cellStyle name="AggOrangeRBorder 3 2 3 4" xfId="2258" xr:uid="{87D716CD-52C3-4368-8A2C-509DDDFCA521}"/>
    <cellStyle name="AggOrangeRBorder 4" xfId="306" xr:uid="{C694437B-5320-4AC3-A1CF-27E195D4A39A}"/>
    <cellStyle name="AggOrangeRBorder 4 2" xfId="645" xr:uid="{B48F23FA-21F0-49D7-B894-5E293F71C2ED}"/>
    <cellStyle name="AggOrangeRBorder 4 2 2" xfId="860" xr:uid="{D2A150A0-C5D8-4F59-8249-F45E90FE2E8E}"/>
    <cellStyle name="AggOrangeRBorder 4 2 2 2" xfId="1573" xr:uid="{9D015DFB-F259-4E31-A8FB-29EDC1344471}"/>
    <cellStyle name="AggOrangeRBorder 4 2 2 3" xfId="1205" xr:uid="{92613A26-C0DD-454E-AC17-B250EA72A96D}"/>
    <cellStyle name="AggOrangeRBorder 4 2 2 4" xfId="2223" xr:uid="{DD9D133C-F267-4108-8626-792D26B1D55A}"/>
    <cellStyle name="AggOrangeRBorder 4 2 3" xfId="1365" xr:uid="{602B1FBE-FA4A-4B1C-B2BD-92484EB47EB1}"/>
    <cellStyle name="AggOrangeRBorder 4 2 4" xfId="1642" xr:uid="{E8AC3049-F304-474A-A1D1-7DEF1E195777}"/>
    <cellStyle name="AggOrangeRBorder 4 2 5" xfId="2017" xr:uid="{4CC3CDA2-0C1E-4D00-82C3-EA5DC2CE0EA3}"/>
    <cellStyle name="AggOrangeRBorder 4 3" xfId="678" xr:uid="{CF39B172-E6CC-4B46-8C8E-A70C256308D3}"/>
    <cellStyle name="AggOrangeRBorder 4 3 2" xfId="893" xr:uid="{804044DD-9890-43DF-BFBF-D21284A56BFB}"/>
    <cellStyle name="AggOrangeRBorder 4 3 2 2" xfId="1606" xr:uid="{8671F3A9-7542-4F49-936F-670B82F7B161}"/>
    <cellStyle name="AggOrangeRBorder 4 3 2 3" xfId="1651" xr:uid="{472AEF43-7356-4C7C-8CB3-44CF56D03C41}"/>
    <cellStyle name="AggOrangeRBorder 4 3 2 4" xfId="2256" xr:uid="{8C8F8806-D1A5-4EBD-9F6F-07ED431A5016}"/>
    <cellStyle name="AggOrangeRBorder 4 3 3" xfId="1398" xr:uid="{1EDABB46-AC3E-47ED-8C1C-E71122946C69}"/>
    <cellStyle name="AggOrangeRBorder 4 3 4" xfId="1809" xr:uid="{9E539613-AF05-4C47-8F54-28ABBEFD115B}"/>
    <cellStyle name="AggOrangeRBorder 4 3 5" xfId="2050" xr:uid="{8C2B94C3-7CA9-4CAA-94E8-67E66CFB3AA0}"/>
    <cellStyle name="AggOrangeRBorder 4 4" xfId="699" xr:uid="{BD50294A-447B-409C-ABBE-0039D7C1667C}"/>
    <cellStyle name="AggOrangeRBorder 4 4 2" xfId="914" xr:uid="{4199A0CE-E65D-4A92-B781-7D59F354A314}"/>
    <cellStyle name="AggOrangeRBorder 4 4 2 2" xfId="1627" xr:uid="{13C2D7F2-9608-4FE0-ACD6-2B6FBFCDBE51}"/>
    <cellStyle name="AggOrangeRBorder 4 4 2 3" xfId="1899" xr:uid="{DD3A5DE9-2DAD-452C-9A84-70A5421513F5}"/>
    <cellStyle name="AggOrangeRBorder 4 4 2 4" xfId="2277" xr:uid="{E0028E85-36FA-4E3A-8675-827BC9656C75}"/>
    <cellStyle name="AggOrangeRBorder 4 4 3" xfId="1419" xr:uid="{D15A459B-D235-4E82-ACF2-9F01B09DFCE2}"/>
    <cellStyle name="AggOrangeRBorder 4 4 4" xfId="1728" xr:uid="{51528890-16CC-4356-BC60-BEDAA17170B9}"/>
    <cellStyle name="AggOrangeRBorder 4 4 5" xfId="2071" xr:uid="{D6EE716D-7B57-47F1-B284-699B7F3F6053}"/>
    <cellStyle name="AggOrangeRBorder 4 5" xfId="731" xr:uid="{17E381B7-9D25-4114-8002-D990FC8493E0}"/>
    <cellStyle name="AggOrangeRBorder 4 6" xfId="1103" xr:uid="{54320646-F543-4680-9524-F9224F6D68FF}"/>
    <cellStyle name="AggOrangeRBorder 4 7" xfId="1198" xr:uid="{2BC91A93-706D-48CD-8E6C-FDCBCEBCE6D4}"/>
    <cellStyle name="AggOrangeRBorder 4 8" xfId="1805" xr:uid="{D4C99375-B8A5-4643-A774-FEB99AD3D3D7}"/>
    <cellStyle name="AggOrangeRBorder 5" xfId="108" xr:uid="{76CF6203-91A1-43CA-A3FD-FAD5D2D33DD5}"/>
    <cellStyle name="AggOrangeRBorder_CRFReport-template" xfId="52" xr:uid="{781FA1B3-D23D-4149-A9E4-95B2F67F1DA6}"/>
    <cellStyle name="Akzent1" xfId="156" xr:uid="{16E67ED8-4E12-436E-A6E8-0BDCF8307DB7}"/>
    <cellStyle name="Akzent2" xfId="157" xr:uid="{D814E4CF-744F-4BAD-B73A-EDE7713EE2EC}"/>
    <cellStyle name="Akzent3" xfId="158" xr:uid="{5BDFD785-9B60-460A-9712-011D0C2A9DF5}"/>
    <cellStyle name="Akzent4" xfId="159" xr:uid="{75BC9873-CC65-41FC-8062-94B8CA85D0ED}"/>
    <cellStyle name="Akzent5" xfId="160" xr:uid="{3D9DB266-2802-4C07-904A-26A5EDDE229E}"/>
    <cellStyle name="Akzent6" xfId="161" xr:uid="{75C36E29-2DA5-4B08-878A-C575B5517894}"/>
    <cellStyle name="Ausgabe" xfId="72" hidden="1" xr:uid="{FD0CE4B1-4F25-4FC2-9039-77C4EF5B8542}"/>
    <cellStyle name="Ausgabe" xfId="945" hidden="1" xr:uid="{C428F05D-C29A-4976-B2ED-25CC7DE27D50}"/>
    <cellStyle name="Ausgabe" xfId="1031" hidden="1" xr:uid="{C10C5EA9-9D24-44F2-8133-FC3F2378B5C0}"/>
    <cellStyle name="Ausgabe" xfId="1761" hidden="1" xr:uid="{0658D417-A912-4A2E-924C-66C5198589FB}"/>
    <cellStyle name="Ausgabe" xfId="1197" hidden="1" xr:uid="{1CEF1466-E766-49CE-AA97-92E08346BB17}"/>
    <cellStyle name="Ausgabe" xfId="979" hidden="1" xr:uid="{606112EE-F7CF-4E82-8A35-2D2923DE32AA}"/>
    <cellStyle name="Ausgabe" xfId="976" hidden="1" xr:uid="{1C778A0C-36DF-4D18-BA98-3C1FF712BE7F}"/>
    <cellStyle name="Ausgabe" xfId="2296" hidden="1" xr:uid="{8941D815-6BA3-4F24-84D6-9836C7FC2A70}"/>
    <cellStyle name="Ausgabe 2" xfId="427" xr:uid="{61A986D3-96A2-40C7-8C1E-3133B05EC09D}"/>
    <cellStyle name="Ausgabe 2 2" xfId="683" xr:uid="{5FDA0332-CB70-4378-B676-CC70CF34D0F1}"/>
    <cellStyle name="Ausgabe 2 2 2" xfId="898" xr:uid="{934FBE70-0EE7-428E-A9B5-D85437167E5D}"/>
    <cellStyle name="Ausgabe 2 2 2 2" xfId="1611" xr:uid="{496A175A-0B44-4FBC-AEEB-5822C67BF854}"/>
    <cellStyle name="Ausgabe 2 2 2 3" xfId="961" xr:uid="{70458FE3-2AC6-4623-A93C-EB2B31F12394}"/>
    <cellStyle name="Ausgabe 2 2 2 4" xfId="2261" xr:uid="{F5BF272D-9C38-4CAE-918B-ED225D22F118}"/>
    <cellStyle name="Ausgabe 2 2 3" xfId="1403" xr:uid="{E2611922-C36F-4D26-A40E-46041A4F7E99}"/>
    <cellStyle name="Ausgabe 2 2 4" xfId="1120" xr:uid="{E2B209BB-4792-45F5-ABA5-A5707BFDD96D}"/>
    <cellStyle name="Ausgabe 2 2 5" xfId="2055" xr:uid="{703B3032-1C62-4469-8D6E-32CCB140E25F}"/>
    <cellStyle name="Ausgabe 2 3" xfId="568" xr:uid="{D83BE545-63E7-417A-A77D-76500A517E58}"/>
    <cellStyle name="Ausgabe 2 3 2" xfId="783" xr:uid="{AAD21058-4D73-446F-B612-007221668A2C}"/>
    <cellStyle name="Ausgabe 2 3 2 2" xfId="1496" xr:uid="{00362B3F-8C84-4B65-B019-D91520A35BAA}"/>
    <cellStyle name="Ausgabe 2 3 2 3" xfId="1266" xr:uid="{D8D31FD4-BEFB-4455-8C99-D42B8BB2EB17}"/>
    <cellStyle name="Ausgabe 2 3 2 4" xfId="2146" xr:uid="{1F0B344F-DFCD-46CE-AAAA-5E8CF20CDD4B}"/>
    <cellStyle name="Ausgabe 2 3 3" xfId="1288" xr:uid="{CABFADD3-42B4-4829-978E-2563F3592C67}"/>
    <cellStyle name="Ausgabe 2 3 4" xfId="1730" xr:uid="{5CE59F8C-E0F7-42E6-9FBE-93727BDDB9FD}"/>
    <cellStyle name="Ausgabe 2 3 5" xfId="1940" xr:uid="{3EB8CB90-1233-468F-9FB7-CAAD0D1512DE}"/>
    <cellStyle name="Ausgabe 2 4" xfId="741" xr:uid="{5DAC2155-C3D4-4B27-8802-2E66A06C2EA2}"/>
    <cellStyle name="Ausgabe 2 4 2" xfId="1454" xr:uid="{5CF04721-4F78-4FA7-A415-C572A3171FE9}"/>
    <cellStyle name="Ausgabe 2 4 3" xfId="1052" xr:uid="{5ADB613D-23E1-4476-B8CC-900D6A08DFFC}"/>
    <cellStyle name="Ausgabe 2 4 4" xfId="2104" xr:uid="{41DC9706-B114-4EDE-96E2-756413219E72}"/>
    <cellStyle name="Ausgabe 2 5" xfId="1193" xr:uid="{5318009E-3C64-47DF-B90D-86753CC7009E}"/>
    <cellStyle name="Ausgabe 3" xfId="318" xr:uid="{88F66CE5-7763-4CA0-90DC-C782EF5407DB}"/>
    <cellStyle name="Ausgabe 3 2" xfId="655" xr:uid="{EC23CB1B-DA99-440E-8343-EC02FD433B35}"/>
    <cellStyle name="Ausgabe 3 2 2" xfId="870" xr:uid="{6FB7ECF8-8C9F-49EC-90ED-D3B5732146DA}"/>
    <cellStyle name="Ausgabe 3 2 2 2" xfId="1583" xr:uid="{FD1CA62C-4BED-4993-8AF5-BCB4047ED3F0}"/>
    <cellStyle name="Ausgabe 3 2 2 3" xfId="1724" xr:uid="{2C41F16A-C082-45B0-B744-6FA011A2404D}"/>
    <cellStyle name="Ausgabe 3 2 2 4" xfId="2233" xr:uid="{44EC6D2F-6503-459B-B068-C7575D61C8A2}"/>
    <cellStyle name="Ausgabe 3 2 3" xfId="1375" xr:uid="{D4F704E2-4B38-4226-BAB1-61FC78FE1669}"/>
    <cellStyle name="Ausgabe 3 2 4" xfId="1786" xr:uid="{42D9F5E4-2BCB-4735-A0D8-5BB0710584CB}"/>
    <cellStyle name="Ausgabe 3 2 5" xfId="2027" xr:uid="{B847881F-B82C-4E98-8406-FFDFD8696095}"/>
    <cellStyle name="Ausgabe 3 3" xfId="574" xr:uid="{48F117E9-F485-4EAD-8877-562D4194ECDD}"/>
    <cellStyle name="Ausgabe 3 3 2" xfId="789" xr:uid="{04DC72F1-903E-4E6D-AC52-E438D8683F96}"/>
    <cellStyle name="Ausgabe 3 3 2 2" xfId="1502" xr:uid="{484F6D3E-0B94-4697-A0BB-F7C4F8C2E1CF}"/>
    <cellStyle name="Ausgabe 3 3 2 3" xfId="1133" xr:uid="{EF8A0AC6-55CC-4B34-8559-441FB7809E2C}"/>
    <cellStyle name="Ausgabe 3 3 2 4" xfId="2152" xr:uid="{10687198-C881-4144-B904-89A9C8156240}"/>
    <cellStyle name="Ausgabe 3 3 3" xfId="1294" xr:uid="{98CE3634-DC7A-43D5-AFD8-C903E193C5D4}"/>
    <cellStyle name="Ausgabe 3 3 4" xfId="1779" xr:uid="{C581E619-1CEB-4F7B-91E5-4FB4E13CA7C6}"/>
    <cellStyle name="Ausgabe 3 3 5" xfId="1946" xr:uid="{FF976E02-7A1E-47F9-8A9D-CF60DD45D43A}"/>
    <cellStyle name="Ausgabe 3 4" xfId="738" xr:uid="{C20C282F-FE2C-4F37-941B-EA4409415A9E}"/>
    <cellStyle name="Ausgabe 3 4 2" xfId="1451" xr:uid="{7C3F5A3F-2288-4870-9C51-74FCCFC74878}"/>
    <cellStyle name="Ausgabe 3 4 3" xfId="1703" xr:uid="{1FAD0B90-D8FD-493A-A32D-BB71A7A15DEE}"/>
    <cellStyle name="Ausgabe 3 4 4" xfId="2102" xr:uid="{617A14AB-70C9-4761-86AF-7950619EBE17}"/>
    <cellStyle name="Ausgabe 3 5" xfId="1115" xr:uid="{EE38B667-7B76-45FF-B651-920BC28BE3CB}"/>
    <cellStyle name="Ausgabe 4" xfId="579" xr:uid="{D36C411C-1044-41DF-9819-07D0FA3F9560}"/>
    <cellStyle name="Ausgabe 4 2" xfId="794" xr:uid="{90638120-5F89-4E54-8FA9-F6F6E7D8ED45}"/>
    <cellStyle name="Ausgabe 4 2 2" xfId="1507" xr:uid="{8FBAA1AE-AF0F-4375-9077-61CD653CB11F}"/>
    <cellStyle name="Ausgabe 4 2 3" xfId="975" xr:uid="{5637F195-15B5-4A43-ADA0-2BA364F7373A}"/>
    <cellStyle name="Ausgabe 4 2 4" xfId="2157" xr:uid="{254840A2-D917-4624-BDDE-9C515A85AC47}"/>
    <cellStyle name="Ausgabe 4 3" xfId="1299" xr:uid="{0F1E8DB2-9258-4FD1-BA2C-3653594A48D7}"/>
    <cellStyle name="Ausgabe 4 4" xfId="1713" xr:uid="{DBDC1E07-4293-45A7-8120-393A53F54CF1}"/>
    <cellStyle name="Ausgabe 4 5" xfId="1951" xr:uid="{FC56FBD3-65A3-4BF1-8F67-D572155CC45C}"/>
    <cellStyle name="Ausgabe 5" xfId="698" xr:uid="{37DBD394-B92B-44FF-9EF4-FCA23A572B5B}"/>
    <cellStyle name="Ausgabe 5 2" xfId="913" xr:uid="{FBB2B356-A489-4642-BDC0-FE5B4DBCC215}"/>
    <cellStyle name="Ausgabe 5 2 2" xfId="1626" xr:uid="{A3234F82-8F23-4E02-A351-A7C99D22E32B}"/>
    <cellStyle name="Ausgabe 5 2 3" xfId="1898" xr:uid="{68B2D869-BDC9-4690-8115-1EAC63154360}"/>
    <cellStyle name="Ausgabe 5 2 4" xfId="2276" xr:uid="{83BDE257-6FB9-4EC1-B17E-73A1B7DFB90A}"/>
    <cellStyle name="Ausgabe 5 3" xfId="1418" xr:uid="{DA1679CA-EB66-4BCC-BA0E-38FEE251F111}"/>
    <cellStyle name="Ausgabe 5 4" xfId="1640" xr:uid="{766D8667-3E44-40BA-A64D-7187D11177CE}"/>
    <cellStyle name="Ausgabe 5 5" xfId="2070" xr:uid="{2C682439-CDAA-40DF-93CA-B416CC3667AF}"/>
    <cellStyle name="Ausgabe 6" xfId="714" xr:uid="{2D5CE56D-E652-40BB-9D88-01F3DBF28301}"/>
    <cellStyle name="Ausgabe 6 2" xfId="1434" xr:uid="{C9BE8B5B-D624-493B-A76D-65DEC5516530}"/>
    <cellStyle name="Ausgabe 6 3" xfId="1744" xr:uid="{7301DDA4-EA0A-4130-83F0-DC8041CD2D0E}"/>
    <cellStyle name="Ausgabe 6 4" xfId="2085" xr:uid="{1E38B990-4668-4EF2-B8C0-A14BAABECBBE}"/>
    <cellStyle name="Bad 2" xfId="162" xr:uid="{6BF646A7-C75F-4951-B1C6-03A079376204}"/>
    <cellStyle name="Bad 3" xfId="259" xr:uid="{A1564E79-C45C-4A0F-8B6F-38019E361D59}"/>
    <cellStyle name="Bad 4" xfId="399" xr:uid="{64C7B003-14B4-4026-9131-F29F544A07FA}"/>
    <cellStyle name="Berechnung" xfId="73" hidden="1" xr:uid="{B5FDA23B-A1B5-42A4-9385-68FC0D80A331}"/>
    <cellStyle name="Berechnung" xfId="946" hidden="1" xr:uid="{D9D46B9D-BCFC-4ED4-AD3E-8CA788D5B50C}"/>
    <cellStyle name="Berechnung" xfId="1030" hidden="1" xr:uid="{F3A04E6F-FB9A-48B6-ADF6-6B773DF2919A}"/>
    <cellStyle name="Berechnung" xfId="1853" hidden="1" xr:uid="{891883A0-670E-4824-82CB-7E0B347770F0}"/>
    <cellStyle name="Berechnung" xfId="1685" hidden="1" xr:uid="{3F0D1D91-0DEF-4799-BDED-CBA26C46ACC7}"/>
    <cellStyle name="Berechnung" xfId="1686" hidden="1" xr:uid="{0D678DAE-4825-423F-91FD-8C196EF3E72E}"/>
    <cellStyle name="Berechnung" xfId="1125" hidden="1" xr:uid="{13DC1065-7AC6-447A-97C6-B082EAD5146F}"/>
    <cellStyle name="Berechnung" xfId="2303" hidden="1" xr:uid="{719EF42A-3724-4EF2-B41A-0C1CE4051583}"/>
    <cellStyle name="Berechnung 2" xfId="428" xr:uid="{87DE542C-7DBD-4373-8598-1CEDF86E7086}"/>
    <cellStyle name="Berechnung 2 2" xfId="684" xr:uid="{B409D4D2-18E8-4CFD-98B1-CFED9BD7506A}"/>
    <cellStyle name="Berechnung 2 2 2" xfId="899" xr:uid="{FF524A9E-CD8F-4176-B962-63E814013FB7}"/>
    <cellStyle name="Berechnung 2 2 2 2" xfId="1612" xr:uid="{3C2062F7-3A95-483F-AF0D-8A4A1E101E66}"/>
    <cellStyle name="Berechnung 2 2 2 3" xfId="1652" xr:uid="{7DD356D2-C140-45CD-B708-97E95FA0000D}"/>
    <cellStyle name="Berechnung 2 2 2 4" xfId="2262" xr:uid="{B6A13055-05D5-4E6B-892D-D458BB54079C}"/>
    <cellStyle name="Berechnung 2 2 3" xfId="1404" xr:uid="{230450E2-7DD5-4E8E-A13E-1960488A6BC4}"/>
    <cellStyle name="Berechnung 2 2 4" xfId="1677" xr:uid="{B6E84843-1946-4F4D-890D-84B555525DC1}"/>
    <cellStyle name="Berechnung 2 2 5" xfId="2056" xr:uid="{90DBB0B5-9FFF-4389-9AB5-BFC3F676FF13}"/>
    <cellStyle name="Berechnung 2 3" xfId="549" xr:uid="{9F817684-5E88-44FB-9EF3-F3F91295843F}"/>
    <cellStyle name="Berechnung 2 3 2" xfId="764" xr:uid="{B4E52065-8538-4752-A8F4-3B104E61E30A}"/>
    <cellStyle name="Berechnung 2 3 2 2" xfId="1477" xr:uid="{722F141E-E318-4BE6-8E37-7EC0F373F992}"/>
    <cellStyle name="Berechnung 2 3 2 3" xfId="1754" xr:uid="{D67AF47C-7260-4820-A71E-70078C737576}"/>
    <cellStyle name="Berechnung 2 3 2 4" xfId="2127" xr:uid="{BC58228C-27AF-43FA-B568-0E415C074E36}"/>
    <cellStyle name="Berechnung 2 3 3" xfId="1269" xr:uid="{C87414CB-5DC2-4B2A-A928-E34E728D0494}"/>
    <cellStyle name="Berechnung 2 3 4" xfId="1135" xr:uid="{59449903-DE02-469A-85DF-2759DA4F5534}"/>
    <cellStyle name="Berechnung 2 3 5" xfId="1921" xr:uid="{F4F68916-4631-4A46-B8EF-657AB126DC18}"/>
    <cellStyle name="Berechnung 2 4" xfId="605" xr:uid="{AC3D8A96-14CC-4978-8569-4C4FB24D5E88}"/>
    <cellStyle name="Berechnung 2 4 2" xfId="820" xr:uid="{0666B3A7-13D9-462F-B496-D52EF66567B2}"/>
    <cellStyle name="Berechnung 2 4 2 2" xfId="1533" xr:uid="{509ADC78-76FF-4BF2-B56E-58F916FC5544}"/>
    <cellStyle name="Berechnung 2 4 2 3" xfId="1083" xr:uid="{80843125-EE8E-4D14-9FE0-9F0E7F5108A0}"/>
    <cellStyle name="Berechnung 2 4 2 4" xfId="2183" xr:uid="{F89F1455-CCB2-4821-A7CE-C94DBBB05688}"/>
    <cellStyle name="Berechnung 2 4 3" xfId="1325" xr:uid="{78B6BBEF-1657-44B7-8835-8628892C094E}"/>
    <cellStyle name="Berechnung 2 4 4" xfId="1712" xr:uid="{9C54FE37-FC30-40A5-9D80-05E382BE2C99}"/>
    <cellStyle name="Berechnung 2 4 5" xfId="1977" xr:uid="{88B2E2AA-BD61-468E-8BE5-0FF60EF4C79C}"/>
    <cellStyle name="Berechnung 2 5" xfId="742" xr:uid="{393C8595-B32A-4715-AA27-CA4AE18D4E49}"/>
    <cellStyle name="Berechnung 2 5 2" xfId="1455" xr:uid="{E38E5E71-3FF3-4482-8E9E-E1CB665EDB64}"/>
    <cellStyle name="Berechnung 2 5 3" xfId="1026" xr:uid="{22DADAA5-AF45-4111-A133-3F9A0B9E275D}"/>
    <cellStyle name="Berechnung 2 5 4" xfId="2105" xr:uid="{8C9F9263-7720-4593-B6E0-6F6165BE0C74}"/>
    <cellStyle name="Berechnung 2 6" xfId="1194" xr:uid="{DF229731-E236-4310-9FC0-267EEF42B10D}"/>
    <cellStyle name="Berechnung 2 7" xfId="1200" xr:uid="{FB59281D-9FDC-4E1C-9726-BA06928FFD8B}"/>
    <cellStyle name="Berechnung 2 8" xfId="981" xr:uid="{C12E4FB7-4BCF-4A5A-9462-1540DD0C7208}"/>
    <cellStyle name="Berechnung 3" xfId="308" xr:uid="{F9F32D00-A378-4F45-98FF-1B8B804952DC}"/>
    <cellStyle name="Berechnung 3 2" xfId="647" xr:uid="{2C987781-8954-4CBD-B73C-A9B656FB2656}"/>
    <cellStyle name="Berechnung 3 2 2" xfId="862" xr:uid="{015ADBED-E5DD-4F0F-904C-4AD6A4C2ECF7}"/>
    <cellStyle name="Berechnung 3 2 2 2" xfId="1575" xr:uid="{81894382-A0A9-4515-AE11-E6CB503D98D2}"/>
    <cellStyle name="Berechnung 3 2 2 3" xfId="1001" xr:uid="{FBA3919C-5730-41FA-BF26-9EC664D64528}"/>
    <cellStyle name="Berechnung 3 2 2 4" xfId="2225" xr:uid="{CBF0312E-5CEA-489C-BC65-4FA7C8C11EAA}"/>
    <cellStyle name="Berechnung 3 2 3" xfId="1367" xr:uid="{A961A2B4-4AFB-4C5E-8BBE-7D064F79DB26}"/>
    <cellStyle name="Berechnung 3 2 4" xfId="1817" xr:uid="{801D7229-110F-4BCD-B18E-49F8ECC216F4}"/>
    <cellStyle name="Berechnung 3 2 5" xfId="2019" xr:uid="{FD8C6D71-960A-4FA0-B183-31D6F6A4C9A7}"/>
    <cellStyle name="Berechnung 3 3" xfId="583" xr:uid="{D906ED01-7ECD-4774-BE94-B745A06E1517}"/>
    <cellStyle name="Berechnung 3 3 2" xfId="798" xr:uid="{A6908190-DFAF-4797-92AE-9B550DEE63C0}"/>
    <cellStyle name="Berechnung 3 3 2 2" xfId="1511" xr:uid="{BF463893-D092-4074-A77F-32118902B8EE}"/>
    <cellStyle name="Berechnung 3 3 2 3" xfId="980" xr:uid="{76DEB48A-78C7-4FC7-9AE9-64E18574C002}"/>
    <cellStyle name="Berechnung 3 3 2 4" xfId="2161" xr:uid="{6FC512E6-E877-477D-9C0F-C7067E9CCCCC}"/>
    <cellStyle name="Berechnung 3 3 3" xfId="1303" xr:uid="{62CBA0E2-D718-4DDC-88E5-162777F34F3E}"/>
    <cellStyle name="Berechnung 3 3 4" xfId="940" xr:uid="{3AA1EAD3-B8B7-4B53-9B1F-73FEB99879FA}"/>
    <cellStyle name="Berechnung 3 3 5" xfId="1955" xr:uid="{E6AB5D56-6D6A-4E81-9A1F-D20996219FFB}"/>
    <cellStyle name="Berechnung 3 4" xfId="595" xr:uid="{21D02FFB-ED37-4C05-9BE8-CF5A05C1A44B}"/>
    <cellStyle name="Berechnung 3 4 2" xfId="810" xr:uid="{A21F769B-44A4-4028-B0FF-583BC315097A}"/>
    <cellStyle name="Berechnung 3 4 2 2" xfId="1523" xr:uid="{8D5ABBB1-0558-4C1F-BE49-687F6BDB79F9}"/>
    <cellStyle name="Berechnung 3 4 2 3" xfId="1659" xr:uid="{4212C172-A670-4391-B6BF-10D73BEFB4D4}"/>
    <cellStyle name="Berechnung 3 4 2 4" xfId="2173" xr:uid="{27058A07-EBBE-488D-81BE-411B87EB3818}"/>
    <cellStyle name="Berechnung 3 4 3" xfId="1315" xr:uid="{23BDB290-218A-4806-9615-90A332C43886}"/>
    <cellStyle name="Berechnung 3 4 4" xfId="1169" xr:uid="{8F7F9925-4A4D-41B3-9723-001482653B4B}"/>
    <cellStyle name="Berechnung 3 4 5" xfId="1967" xr:uid="{27A88542-3A26-494E-B835-ABAC83C5620A}"/>
    <cellStyle name="Berechnung 3 5" xfId="733" xr:uid="{D5BE5CFD-33D0-412C-8D03-1C8FC91FE9A4}"/>
    <cellStyle name="Berechnung 3 5 2" xfId="1449" xr:uid="{CEC0D98F-609B-40B6-8FFC-A2E9BC8A352D}"/>
    <cellStyle name="Berechnung 3 5 3" xfId="1778" xr:uid="{970AC980-8EA2-4140-9B37-0C68C3CC3242}"/>
    <cellStyle name="Berechnung 3 5 4" xfId="2100" xr:uid="{9D1CB742-3AF1-41B8-B673-B22E6EF7CE74}"/>
    <cellStyle name="Berechnung 3 6" xfId="1105" xr:uid="{47FAED18-2CFC-4ECE-9BA9-BBD4568BCC44}"/>
    <cellStyle name="Berechnung 3 7" xfId="1762" xr:uid="{85E17428-D418-432E-B8F4-75B03D22B960}"/>
    <cellStyle name="Berechnung 3 8" xfId="1861" xr:uid="{7387F599-F6EA-4CD0-8A42-EB24A4452181}"/>
    <cellStyle name="Berechnung 4" xfId="580" xr:uid="{A580F0C3-A27E-4E1F-A5B3-D974C1F3B477}"/>
    <cellStyle name="Berechnung 4 2" xfId="795" xr:uid="{389689D4-4582-4386-9DF4-2B47FCCE6034}"/>
    <cellStyle name="Berechnung 4 2 2" xfId="1508" xr:uid="{25F6A635-2E28-4AEC-9E20-43E11D436823}"/>
    <cellStyle name="Berechnung 4 2 3" xfId="1232" xr:uid="{15699F82-9992-40D7-8D15-206A2B903B66}"/>
    <cellStyle name="Berechnung 4 2 4" xfId="2158" xr:uid="{80D017CE-B505-46F2-9400-949F04BC10FB}"/>
    <cellStyle name="Berechnung 4 3" xfId="1300" xr:uid="{7ECB4BA3-1748-4561-9719-D6ADD7D5B0F4}"/>
    <cellStyle name="Berechnung 4 4" xfId="1836" xr:uid="{64C8EB02-1F37-40F0-8CD1-F66EDCA34FAC}"/>
    <cellStyle name="Berechnung 4 5" xfId="1952" xr:uid="{E5C8BE69-D35B-4D39-8A48-CB047D4E1490}"/>
    <cellStyle name="Berechnung 5" xfId="697" xr:uid="{52A6A414-98AA-4EC6-84F4-4424152CA3F1}"/>
    <cellStyle name="Berechnung 5 2" xfId="912" xr:uid="{E2217CA5-F631-4FA7-BBA5-6235BD20606F}"/>
    <cellStyle name="Berechnung 5 2 2" xfId="1625" xr:uid="{5605BEDF-0D76-45AD-822B-3163F0B1904A}"/>
    <cellStyle name="Berechnung 5 2 3" xfId="1897" xr:uid="{90D5D9E8-9F3F-4CE3-9EC2-F5687686B559}"/>
    <cellStyle name="Berechnung 5 2 4" xfId="2275" xr:uid="{2E3D32CC-23D5-4B86-BDFC-5FD58E9ADD2D}"/>
    <cellStyle name="Berechnung 5 3" xfId="1417" xr:uid="{50ABB87E-E714-49C8-86D2-6BB28DF51CAB}"/>
    <cellStyle name="Berechnung 5 4" xfId="1830" xr:uid="{105DD7BE-5D4F-4186-B178-B55C1E2A1FE7}"/>
    <cellStyle name="Berechnung 5 5" xfId="2069" xr:uid="{366D2312-E7D1-405B-9912-EA1585BE7F43}"/>
    <cellStyle name="Berechnung 6" xfId="709" xr:uid="{603D44DE-B6A2-443B-B8C4-24731AF09C3F}"/>
    <cellStyle name="Berechnung 6 2" xfId="923" xr:uid="{F9586D37-D3AE-4623-A9C3-D89CB53EF960}"/>
    <cellStyle name="Berechnung 6 2 2" xfId="1636" xr:uid="{A1E8AFF7-82D1-4F38-A6A1-18C51C531244}"/>
    <cellStyle name="Berechnung 6 2 3" xfId="1908" xr:uid="{C8086844-E160-4664-B008-30957D7A4D3D}"/>
    <cellStyle name="Berechnung 6 2 4" xfId="2286" xr:uid="{D655F636-B174-4A92-8723-7C154D90267A}"/>
    <cellStyle name="Berechnung 6 3" xfId="1429" xr:uid="{24E6A597-39AE-47B2-B339-EC7F00382F3A}"/>
    <cellStyle name="Berechnung 6 4" xfId="1643" xr:uid="{DF2809EF-B130-425E-9BCD-BE873451FCFD}"/>
    <cellStyle name="Berechnung 6 5" xfId="2080" xr:uid="{38993D52-7600-4D08-866C-EF6A36EABBE3}"/>
    <cellStyle name="Berechnung 7" xfId="715" xr:uid="{C5E50E2A-1347-462F-9556-2C3DA11DDD53}"/>
    <cellStyle name="Berechnung 7 2" xfId="1435" xr:uid="{C110ABCB-F375-4ABA-BA47-B83A1AE2098D}"/>
    <cellStyle name="Berechnung 7 3" xfId="1048" xr:uid="{90778045-60FD-410C-B139-43425A70AE46}"/>
    <cellStyle name="Berechnung 7 4" xfId="2086" xr:uid="{63CA5BFA-BCDB-4481-8472-F7D42793ECDF}"/>
    <cellStyle name="Body: normal cell 2" xfId="5" xr:uid="{00000000-0005-0000-0000-000004000000}"/>
    <cellStyle name="Bold GHG Numbers (0.00)" xfId="163" xr:uid="{392AEE4F-B1A5-4664-9B72-3CEDD485D6E8}"/>
    <cellStyle name="Calculation 2" xfId="164" xr:uid="{2F7D5267-061D-43EC-89B1-6A886AA24BC5}"/>
    <cellStyle name="Calculation 2 2" xfId="582" xr:uid="{72E8385B-3338-4EFA-BCE9-9A1E88298B73}"/>
    <cellStyle name="Calculation 2 2 2" xfId="797" xr:uid="{F3DA3966-21AE-4CAA-BE61-7805BCB8DD8C}"/>
    <cellStyle name="Calculation 2 2 2 2" xfId="1510" xr:uid="{802A91E8-6D86-42F9-8260-50BF71FCF855}"/>
    <cellStyle name="Calculation 2 2 2 3" xfId="1657" xr:uid="{745AD99E-A3A8-4CFE-83FD-44AFAABA9D4D}"/>
    <cellStyle name="Calculation 2 2 2 4" xfId="2160" xr:uid="{9E60C214-EAEC-4116-8DFD-19D125D40303}"/>
    <cellStyle name="Calculation 2 2 3" xfId="1302" xr:uid="{84143625-B3A2-44EF-8A47-24277E5611AC}"/>
    <cellStyle name="Calculation 2 2 4" xfId="1225" xr:uid="{73DAB044-195F-4F39-A6EF-E9043CB05392}"/>
    <cellStyle name="Calculation 2 2 5" xfId="1954" xr:uid="{817585B9-F471-4EF8-B2D2-7B5DA9703E3A}"/>
    <cellStyle name="Calculation 2 3" xfId="666" xr:uid="{D940213F-8D0F-42CB-897D-E34600DEC576}"/>
    <cellStyle name="Calculation 2 3 2" xfId="881" xr:uid="{3952007C-26E8-436D-8866-F571AF56C7C1}"/>
    <cellStyle name="Calculation 2 3 2 2" xfId="1594" xr:uid="{9FA97EB5-949C-4D2A-9B74-BE9E88A842E9}"/>
    <cellStyle name="Calculation 2 3 2 3" xfId="1664" xr:uid="{803E1089-EB74-4B61-B4E4-B7087709484C}"/>
    <cellStyle name="Calculation 2 3 2 4" xfId="2244" xr:uid="{AB5A84EB-7C01-40BB-AD3E-AB0AD1F35C02}"/>
    <cellStyle name="Calculation 2 3 3" xfId="1386" xr:uid="{5D175C27-3720-499D-82BC-BDF5093902CD}"/>
    <cellStyle name="Calculation 2 3 4" xfId="31" xr:uid="{FAAF6B1E-B0B0-4444-AE65-28BDBFD688D8}"/>
    <cellStyle name="Calculation 2 3 5" xfId="2038" xr:uid="{603C84E4-D15C-46B3-B7F4-462B882E9AA8}"/>
    <cellStyle name="Calculation 2 4" xfId="572" xr:uid="{1593A257-3B2F-47AA-AF7C-4F88E6FFB3D7}"/>
    <cellStyle name="Calculation 2 4 2" xfId="787" xr:uid="{1EB05101-ABC9-4708-A9B7-F546DBFA193F}"/>
    <cellStyle name="Calculation 2 4 2 2" xfId="1500" xr:uid="{62765EB3-8613-419A-8C69-10A5A95AD074}"/>
    <cellStyle name="Calculation 2 4 2 3" xfId="1025" xr:uid="{C7104A9A-444E-4E81-8DD6-515FA83D319B}"/>
    <cellStyle name="Calculation 2 4 2 4" xfId="2150" xr:uid="{47419388-B88A-4561-AECA-9D2FF0E4C737}"/>
    <cellStyle name="Calculation 2 4 3" xfId="1292" xr:uid="{35C4E9B7-AE14-471A-B66E-FF424750AAAF}"/>
    <cellStyle name="Calculation 2 4 4" xfId="1199" xr:uid="{21387E31-4F90-4FC9-B90F-5321B6A4606C}"/>
    <cellStyle name="Calculation 2 4 5" xfId="1944" xr:uid="{FA54EBE0-BD96-4262-81FD-AD752953E768}"/>
    <cellStyle name="Calculation 2 5" xfId="716" xr:uid="{659B6432-F8EF-4491-A25F-9F523162FB51}"/>
    <cellStyle name="Calculation 2 5 2" xfId="1436" xr:uid="{AFD51807-06A0-4B45-B63E-9763C537E01C}"/>
    <cellStyle name="Calculation 2 5 3" xfId="1774" xr:uid="{08B94C0A-762C-49AE-BF67-60F3021638BE}"/>
    <cellStyle name="Calculation 2 5 4" xfId="2087" xr:uid="{BE01867C-200A-455E-96D9-8A68E2028E82}"/>
    <cellStyle name="Calculation 2 6" xfId="1007" xr:uid="{21009666-1081-4804-BAE8-5FD1F696A1AF}"/>
    <cellStyle name="Calculation 2 7" xfId="1812" xr:uid="{018599E4-6253-4160-9C3A-B774A5FD9A6F}"/>
    <cellStyle name="Calculation 2 8" xfId="983" xr:uid="{E5C34DF3-52B4-4073-B28C-00882C8CACA1}"/>
    <cellStyle name="Calculation 3" xfId="260" xr:uid="{198F9A6D-3549-4670-BB65-26FF7BA8D30D}"/>
    <cellStyle name="Calculation 3 2" xfId="621" xr:uid="{5CE415D5-C140-4FF6-B773-32E72D568037}"/>
    <cellStyle name="Calculation 3 2 2" xfId="836" xr:uid="{3C76F9FB-192D-48D3-AC56-A95F3E01314D}"/>
    <cellStyle name="Calculation 3 2 2 2" xfId="1549" xr:uid="{9C1968CB-BAC3-4565-9841-6FEBD7DAFA3A}"/>
    <cellStyle name="Calculation 3 2 2 3" xfId="1700" xr:uid="{88B1AA72-BEDD-4258-ACE0-8EDF2960214F}"/>
    <cellStyle name="Calculation 3 2 2 4" xfId="2199" xr:uid="{42C478B6-54B6-4FFD-9688-CB5F18EFCC57}"/>
    <cellStyle name="Calculation 3 2 3" xfId="1341" xr:uid="{128AE0AB-0D2C-4E9E-8EF1-0E20FE2D8310}"/>
    <cellStyle name="Calculation 3 2 4" xfId="1757" xr:uid="{7412E2CC-8F32-4E42-8CC0-AC8456F923FA}"/>
    <cellStyle name="Calculation 3 2 5" xfId="1993" xr:uid="{7C4A14F3-8FFB-4335-A276-73A76700925F}"/>
    <cellStyle name="Calculation 3 3" xfId="607" xr:uid="{4C8DFFA1-8F8F-494C-9515-D7A60EEE58D8}"/>
    <cellStyle name="Calculation 3 3 2" xfId="822" xr:uid="{BAE6983E-3F6F-44A9-8329-3A3FE9D9F301}"/>
    <cellStyle name="Calculation 3 3 2 2" xfId="1535" xr:uid="{CFF5F5BC-40B3-4DD5-8035-6293B18D283B}"/>
    <cellStyle name="Calculation 3 3 2 3" xfId="1005" xr:uid="{34E23764-5BA7-4549-A1E8-5BC94EB7C401}"/>
    <cellStyle name="Calculation 3 3 2 4" xfId="2185" xr:uid="{4C3DC07B-D8C1-424C-987C-93DA7D2BE5F6}"/>
    <cellStyle name="Calculation 3 3 3" xfId="1327" xr:uid="{7ECB5B6D-AF86-4AC4-B958-2306BC699673}"/>
    <cellStyle name="Calculation 3 3 4" xfId="1794" xr:uid="{9613C1CC-7A46-4D2C-92B4-BAB389A23FB1}"/>
    <cellStyle name="Calculation 3 3 5" xfId="1979" xr:uid="{CC4C01C0-90DC-448E-9FAD-540D18ABA8B9}"/>
    <cellStyle name="Calculation 3 4" xfId="691" xr:uid="{C5A59533-2356-43A8-820A-61A4204E0D6E}"/>
    <cellStyle name="Calculation 3 4 2" xfId="906" xr:uid="{F32F607B-76F7-4194-89DE-EBF9E7A215E3}"/>
    <cellStyle name="Calculation 3 4 2 2" xfId="1619" xr:uid="{2BB03506-FB80-4CCC-871A-06376CF4F9AA}"/>
    <cellStyle name="Calculation 3 4 2 3" xfId="1891" xr:uid="{5054CE20-7F55-439B-85B5-DBCEC356D99C}"/>
    <cellStyle name="Calculation 3 4 2 4" xfId="2269" xr:uid="{10D7899A-06F5-411F-BA78-3E7CB45B02A8}"/>
    <cellStyle name="Calculation 3 4 3" xfId="1411" xr:uid="{F4A4AEFA-5827-4018-A386-9D870C89F6D8}"/>
    <cellStyle name="Calculation 3 4 4" xfId="1763" xr:uid="{37E85BEB-1CA0-4798-9392-2AABDBCA61BF}"/>
    <cellStyle name="Calculation 3 4 5" xfId="2063" xr:uid="{E283673F-7436-497D-A7B7-8A6A37D6D99A}"/>
    <cellStyle name="Calculation 3 5" xfId="724" xr:uid="{09E3F567-4234-4670-B812-492EA4089C92}"/>
    <cellStyle name="Calculation 3 5 2" xfId="1444" xr:uid="{0DA43C9E-114D-47ED-B0C1-73A7C4520835}"/>
    <cellStyle name="Calculation 3 5 3" xfId="1676" xr:uid="{843800EC-4B2D-4BBD-8EE6-3573F8B93D7D}"/>
    <cellStyle name="Calculation 3 5 4" xfId="2095" xr:uid="{28FC7BBD-29C5-48D3-80FC-57732E0C1BC5}"/>
    <cellStyle name="Calculation 3 6" xfId="1070" xr:uid="{752618A9-7C8D-4191-BAD5-686CE8D94B68}"/>
    <cellStyle name="Calculation 3 7" xfId="1867" xr:uid="{EA9EA80A-E78A-465D-A183-44FFAEC44480}"/>
    <cellStyle name="Calculation 3 8" xfId="84" xr:uid="{02A7F69B-23A5-495C-BD3F-0658CFD6EB1E}"/>
    <cellStyle name="Check Cell 2" xfId="165" xr:uid="{ADBD6BF8-6CA2-4BC9-A5B2-4AFF12274FA3}"/>
    <cellStyle name="Check Cell 3" xfId="261" xr:uid="{FB5F7655-8742-49F5-A945-DB40D957D7C7}"/>
    <cellStyle name="Check Cell 4" xfId="405" xr:uid="{3FEEA710-BF24-48FC-8736-005E19335219}"/>
    <cellStyle name="Comma" xfId="2306" builtinId="3"/>
    <cellStyle name="Comma 2" xfId="166" xr:uid="{F1DC162F-15E3-46C6-B530-E89CA83594A4}"/>
    <cellStyle name="Comma 2 2" xfId="167" xr:uid="{9C420A43-7E99-4036-9F43-DAD3E86DCD84}"/>
    <cellStyle name="Comma 2 2 2" xfId="450" xr:uid="{70C2EF39-63E1-4852-B15B-A3293DD4DE26}"/>
    <cellStyle name="Comma 3" xfId="168" xr:uid="{5B29C205-315B-4438-A315-86F28C34CC2B}"/>
    <cellStyle name="Comma 6" xfId="6" xr:uid="{00000000-0005-0000-0000-000005000000}"/>
    <cellStyle name="Constants" xfId="8" xr:uid="{00000000-0005-0000-0000-000006000000}"/>
    <cellStyle name="ContentsHyperlink" xfId="277" xr:uid="{A7785E0A-F4A8-451A-B226-354ED5ADBE5D}"/>
    <cellStyle name="CustomCellsOrange" xfId="169" xr:uid="{DCB40854-44EF-45B6-9488-E6B9625F5C74}"/>
    <cellStyle name="CustomCellsOrange 2" xfId="451" xr:uid="{C30787BA-DF2B-4A3D-86BE-350EA233E032}"/>
    <cellStyle name="CustomCellsOrange 2 2" xfId="474" xr:uid="{A1593F25-3A2B-4BCE-B195-116336AF67FF}"/>
    <cellStyle name="CustomCellsOrange 2 2 2" xfId="544" xr:uid="{9BE37A14-23BA-4117-BD66-AC9236AD8CCF}"/>
    <cellStyle name="CustomCellsOrange 2 2 2 2" xfId="710" xr:uid="{36B235AB-B499-4214-A8B3-EEEBB6B3B064}"/>
    <cellStyle name="CustomCellsOrange 2 2 2 2 2" xfId="924" xr:uid="{F483C00A-284C-430E-802D-73F6EB67C667}"/>
    <cellStyle name="CustomCellsOrange 2 2 2 2 2 2" xfId="1637" xr:uid="{B2385DC3-E685-4914-93B5-6A7FAA09102F}"/>
    <cellStyle name="CustomCellsOrange 2 2 2 2 2 3" xfId="1909" xr:uid="{FD4B4416-B8BD-4F23-9A6E-FA7EACC8B1A8}"/>
    <cellStyle name="CustomCellsOrange 2 2 2 2 2 4" xfId="2287" xr:uid="{CDCB8EB7-492F-44A3-96DB-DA7915A9905C}"/>
    <cellStyle name="CustomCellsOrange 2 2 2 2 3" xfId="1430" xr:uid="{11B3A23F-ECE3-4398-9E5B-F4D4CA51405A}"/>
    <cellStyle name="CustomCellsOrange 2 2 2 2 4" xfId="1265" xr:uid="{AB2ACF3A-DE3D-4F12-9153-F181AAE1F1C5}"/>
    <cellStyle name="CustomCellsOrange 2 2 2 2 5" xfId="2081" xr:uid="{246F53D8-BDA4-40DD-B8B8-53D387BC4C5B}"/>
    <cellStyle name="CustomCellsOrange 2 2 3" xfId="693" xr:uid="{03C2B062-60D1-40C0-B56F-2C39C3C7C77B}"/>
    <cellStyle name="CustomCellsOrange 2 2 3 2" xfId="908" xr:uid="{9384D55A-F94A-4527-AB56-BDAD4B8FB517}"/>
    <cellStyle name="CustomCellsOrange 2 2 3 2 2" xfId="1621" xr:uid="{69BEE11F-BA24-4F76-92D9-0885D85F40EF}"/>
    <cellStyle name="CustomCellsOrange 2 2 3 2 3" xfId="1893" xr:uid="{6AAEFA4F-D5F6-43A3-9F70-F66F61873922}"/>
    <cellStyle name="CustomCellsOrange 2 2 3 2 4" xfId="2271" xr:uid="{F46F45B8-7471-44F6-B7E2-F60C518EB414}"/>
    <cellStyle name="CustomCellsOrange 2 2 3 3" xfId="1413" xr:uid="{55DE88E6-F0BC-4A27-ACA0-81244E53DBDE}"/>
    <cellStyle name="CustomCellsOrange 2 2 3 4" xfId="1759" xr:uid="{79665B93-5293-4C4A-910C-A6216B696E6C}"/>
    <cellStyle name="CustomCellsOrange 2 2 3 5" xfId="2065" xr:uid="{9C3710C1-DC5E-4318-A1FC-FBA1D3EA0AA1}"/>
    <cellStyle name="CustomCellsOrange 2 2 4" xfId="611" xr:uid="{5C03E980-9BA7-47A0-B77A-5F66A1456ACC}"/>
    <cellStyle name="CustomCellsOrange 2 2 4 2" xfId="826" xr:uid="{0F5C747A-0755-4DC6-90CE-2969D2131389}"/>
    <cellStyle name="CustomCellsOrange 2 2 4 2 2" xfId="1539" xr:uid="{372A5979-2F89-4F70-B35A-C1394CB53FFB}"/>
    <cellStyle name="CustomCellsOrange 2 2 4 2 3" xfId="1669" xr:uid="{560DA2D9-C91E-4539-AA11-348B6B934308}"/>
    <cellStyle name="CustomCellsOrange 2 2 4 2 4" xfId="2189" xr:uid="{A562E128-502D-40C4-9287-91CA8167A6A8}"/>
    <cellStyle name="CustomCellsOrange 2 2 4 3" xfId="1331" xr:uid="{38E29065-CAB0-46F6-B338-25FE8D542946}"/>
    <cellStyle name="CustomCellsOrange 2 2 4 4" xfId="1702" xr:uid="{6C34DF0A-E18F-4FDF-A79E-BDFC79074816}"/>
    <cellStyle name="CustomCellsOrange 2 2 4 5" xfId="1983" xr:uid="{21A904B6-00E4-4AAC-A0D0-EC765FDFF1CF}"/>
    <cellStyle name="CustomCellsOrange 2 2 5" xfId="712" xr:uid="{344C5CFD-3C8F-4C8B-B895-23D57115F034}"/>
    <cellStyle name="CustomCellsOrange 2 2 5 2" xfId="926" xr:uid="{EACB5CF7-FA74-4AF5-9EEC-68453CE742B7}"/>
    <cellStyle name="CustomCellsOrange 2 2 5 2 2" xfId="1639" xr:uid="{60A9CDE7-F9D9-4D58-B9C0-0954A872BE41}"/>
    <cellStyle name="CustomCellsOrange 2 2 5 2 3" xfId="1911" xr:uid="{E28CD483-3A94-44A6-A9FF-ACA2CF02BC24}"/>
    <cellStyle name="CustomCellsOrange 2 2 5 2 4" xfId="2289" xr:uid="{0A0E7BCE-7881-4AE9-8CDE-485BA57B4654}"/>
    <cellStyle name="CustomCellsOrange 2 2 5 3" xfId="1432" xr:uid="{DDC05A8D-A728-4736-BA56-9CE140CB9C9D}"/>
    <cellStyle name="CustomCellsOrange 2 2 5 4" xfId="1770" xr:uid="{BB85FEAA-C171-4693-ACBD-BA8332538858}"/>
    <cellStyle name="CustomCellsOrange 2 2 5 5" xfId="2083" xr:uid="{E8F101E5-2DFC-44F2-B7E3-B3270493E073}"/>
    <cellStyle name="CustomCellsOrange 2 2 6" xfId="1226" xr:uid="{2F578B6E-2DF3-4DD8-A57F-BA6FE79FCC76}"/>
    <cellStyle name="CustomCellsOrange 2 2 7" xfId="1051" xr:uid="{F9FF5830-3F54-4EA0-8E72-8EC2C3C71EA0}"/>
    <cellStyle name="CustomCellsOrange 2 2 8" xfId="988" xr:uid="{8A91521F-D246-4ACD-AD5D-242570A581B8}"/>
    <cellStyle name="CustomCellsOrange 3" xfId="309" xr:uid="{411C816E-047C-4B4C-BB12-E408A3F652AA}"/>
    <cellStyle name="CustomCellsOrange 3 2" xfId="648" xr:uid="{BA522192-9952-4D75-91FF-A591C0E25512}"/>
    <cellStyle name="CustomCellsOrange 3 2 2" xfId="863" xr:uid="{4C8CCE8D-2ACC-4BCB-8073-9E4CA2445AAF}"/>
    <cellStyle name="CustomCellsOrange 3 2 2 2" xfId="1576" xr:uid="{2E4661B0-D52B-48BA-9B38-445910D27ECA}"/>
    <cellStyle name="CustomCellsOrange 3 2 2 3" xfId="1065" xr:uid="{CE33E548-A7EF-46D7-8CC6-FD570E6BA194}"/>
    <cellStyle name="CustomCellsOrange 3 2 2 4" xfId="2226" xr:uid="{AA201C0D-BE79-4A36-8BB5-9E291C7EBE41}"/>
    <cellStyle name="CustomCellsOrange 3 2 3" xfId="1368" xr:uid="{06BF508D-A378-451C-A03C-8E4BB861D91D}"/>
    <cellStyle name="CustomCellsOrange 3 2 4" xfId="1190" xr:uid="{1C1C27AB-F407-480F-A8F7-D4EA5AABCA2F}"/>
    <cellStyle name="CustomCellsOrange 3 2 5" xfId="2020" xr:uid="{EEC4B1F0-EF5E-4206-BF98-14866F6E4FA5}"/>
    <cellStyle name="CustomCellsOrange 3 3" xfId="581" xr:uid="{E47B54A2-0402-4577-AD90-C72F39F56CB3}"/>
    <cellStyle name="CustomCellsOrange 3 3 2" xfId="796" xr:uid="{1CEAE20B-87C8-478A-AF82-99D9A2EB6635}"/>
    <cellStyle name="CustomCellsOrange 3 3 2 2" xfId="1509" xr:uid="{8521DB22-EF7F-4F47-B683-AAFE446C81EE}"/>
    <cellStyle name="CustomCellsOrange 3 3 2 3" xfId="1055" xr:uid="{2C776393-2760-4D6E-B398-5432D45B78B3}"/>
    <cellStyle name="CustomCellsOrange 3 3 2 4" xfId="2159" xr:uid="{BF4580E0-5FC3-4443-9332-DA98BF29257E}"/>
    <cellStyle name="CustomCellsOrange 3 3 3" xfId="1301" xr:uid="{A34286FD-AD24-41C4-8AB6-8ADEEF30DBC5}"/>
    <cellStyle name="CustomCellsOrange 3 3 4" xfId="1012" xr:uid="{59099FDA-750E-468E-A650-E42AB76F6D8A}"/>
    <cellStyle name="CustomCellsOrange 3 3 5" xfId="1953" xr:uid="{F5A5DF85-18B4-4A18-9653-A3D8D844316B}"/>
    <cellStyle name="CustomCellsOrange 3 4" xfId="594" xr:uid="{136778C3-093E-4F20-8E41-1047CE26B5CC}"/>
    <cellStyle name="CustomCellsOrange 3 4 2" xfId="809" xr:uid="{02093D78-7BBB-464E-AFC0-429CEECF2D06}"/>
    <cellStyle name="CustomCellsOrange 3 4 2 2" xfId="1522" xr:uid="{331C1127-879B-4D74-8794-2E6D71678F4A}"/>
    <cellStyle name="CustomCellsOrange 3 4 2 3" xfId="1044" xr:uid="{81C8AEBC-A812-40FC-B608-1D3A0D610029}"/>
    <cellStyle name="CustomCellsOrange 3 4 2 4" xfId="2172" xr:uid="{42739A41-E9D2-4033-B743-8C33B612F463}"/>
    <cellStyle name="CustomCellsOrange 3 4 3" xfId="1314" xr:uid="{877AE66B-D51D-4AEF-8948-643CE2E6A2E3}"/>
    <cellStyle name="CustomCellsOrange 3 4 4" xfId="1736" xr:uid="{BFC21101-654F-4F19-B317-E14BECAB40D8}"/>
    <cellStyle name="CustomCellsOrange 3 4 5" xfId="1966" xr:uid="{0A2CBC4B-D949-4C01-B6B0-3769B3B36EC2}"/>
    <cellStyle name="CustomCellsOrange 3 5" xfId="734" xr:uid="{43C95B11-EEDC-407C-8B68-E9310B716A84}"/>
    <cellStyle name="CustomCellsOrange 3 6" xfId="1106" xr:uid="{751AE82F-7EA1-4CBF-976E-BDDB401B1B90}"/>
    <cellStyle name="CustomCellsOrange 3 7" xfId="1835" xr:uid="{4B5A2614-CD81-45E9-86B8-DF904E31E0E5}"/>
    <cellStyle name="CustomCellsOrange 3 8" xfId="1256" xr:uid="{AA2731B3-BA6E-432F-9B84-6A4709968FD5}"/>
    <cellStyle name="CustomizationCells" xfId="18" xr:uid="{00000000-0005-0000-0000-000007000000}"/>
    <cellStyle name="CustomizationCells 2" xfId="452" xr:uid="{76C7FC44-804E-4829-95D7-60B4029CF496}"/>
    <cellStyle name="CustomizationCells 2 2" xfId="475" xr:uid="{FD9F8CD3-A928-4D48-B69D-7F6324E6796A}"/>
    <cellStyle name="CustomizationCells 2 2 2" xfId="545" xr:uid="{77A10C67-7A23-487A-AE30-F6CD071ACEB1}"/>
    <cellStyle name="CustomizationCells 2 2 2 2" xfId="711" xr:uid="{CD23153D-EE83-4ACC-9A22-C93243BF55F4}"/>
    <cellStyle name="CustomizationCells 2 2 2 2 2" xfId="925" xr:uid="{099E4BAB-E385-40EB-B92A-70C7CED43975}"/>
    <cellStyle name="CustomizationCells 2 2 2 2 2 2" xfId="1638" xr:uid="{30705B04-227C-44AB-B05A-C72303CB6ADD}"/>
    <cellStyle name="CustomizationCells 2 2 2 2 2 3" xfId="1910" xr:uid="{FB0B32D6-9EEB-4B40-A70F-A067B135D18F}"/>
    <cellStyle name="CustomizationCells 2 2 2 2 2 4" xfId="2288" xr:uid="{66DE6F77-B920-4D3C-991F-78904ACFACBE}"/>
    <cellStyle name="CustomizationCells 2 2 2 2 3" xfId="1431" xr:uid="{452359DA-6367-4A37-BF82-B57DB69E4F15}"/>
    <cellStyle name="CustomizationCells 2 2 2 2 4" xfId="1222" xr:uid="{5017526D-2052-4B5A-98FC-DE86C3AEBB71}"/>
    <cellStyle name="CustomizationCells 2 2 2 2 5" xfId="2082" xr:uid="{166B99D6-961E-4BA0-B95F-12D6E9B72B66}"/>
    <cellStyle name="CustomizationCells 2 2 3" xfId="694" xr:uid="{884A754D-435E-41EB-A4FB-1EC35D240608}"/>
    <cellStyle name="CustomizationCells 2 2 3 2" xfId="909" xr:uid="{0FB768A6-0F13-4B9E-B44C-672D0B2242AD}"/>
    <cellStyle name="CustomizationCells 2 2 3 2 2" xfId="1622" xr:uid="{740622D6-BA1B-41A1-AEA5-2F082F22B2A3}"/>
    <cellStyle name="CustomizationCells 2 2 3 2 3" xfId="1894" xr:uid="{6183C958-5983-4358-B95C-91E1DA61EB5D}"/>
    <cellStyle name="CustomizationCells 2 2 3 2 4" xfId="2272" xr:uid="{8351CEF9-FBC1-4609-A8A9-9CCC292C9B07}"/>
    <cellStyle name="CustomizationCells 2 2 3 3" xfId="1414" xr:uid="{7A5741D6-CBA3-44C1-868D-158BA06D606F}"/>
    <cellStyle name="CustomizationCells 2 2 3 4" xfId="1149" xr:uid="{9C835068-28FA-46E1-A7C3-6B456E72C033}"/>
    <cellStyle name="CustomizationCells 2 2 3 5" xfId="2066" xr:uid="{5D6040D1-2749-4F04-8C5A-AF3C96B87E43}"/>
    <cellStyle name="CustomizationCells 2 2 4" xfId="557" xr:uid="{4D8E8180-6959-44F3-B383-0ACDC7672DB2}"/>
    <cellStyle name="CustomizationCells 2 2 4 2" xfId="772" xr:uid="{A0E15D98-3A29-4BD4-A771-FB38A03E0BE8}"/>
    <cellStyle name="CustomizationCells 2 2 4 2 2" xfId="1485" xr:uid="{CD3E8AEC-1C10-4ED2-85AC-229129D91696}"/>
    <cellStyle name="CustomizationCells 2 2 4 2 3" xfId="1032" xr:uid="{94984A09-BF13-4AA4-A85D-3B580C0BD78B}"/>
    <cellStyle name="CustomizationCells 2 2 4 2 4" xfId="2135" xr:uid="{7C0B0596-2A97-4E18-AE85-DCECC2928077}"/>
    <cellStyle name="CustomizationCells 2 2 4 3" xfId="1277" xr:uid="{AD4AB5ED-5350-48FE-9D79-10D6781E27E9}"/>
    <cellStyle name="CustomizationCells 2 2 4 4" xfId="1021" xr:uid="{EC0E5E35-78AF-428C-975B-3BF10DCA9FD8}"/>
    <cellStyle name="CustomizationCells 2 2 4 5" xfId="1929" xr:uid="{F657DCD7-704C-4292-BE18-639D9F37A90F}"/>
    <cellStyle name="CustomizationCells 2 2 5" xfId="713" xr:uid="{4B94BCE0-47BB-40A7-8C4E-B2716A2CAC95}"/>
    <cellStyle name="CustomizationCells 2 2 5 2" xfId="927" xr:uid="{9FFC34B4-C6F1-4476-A355-4C3B5249EE09}"/>
    <cellStyle name="CustomizationCells 2 2 5 3" xfId="1433" xr:uid="{2DDA9891-53EA-45C3-81C7-8A25CE394629}"/>
    <cellStyle name="CustomizationCells 2 2 5 4" xfId="1687" xr:uid="{8F4B4369-7A43-4A2B-914A-B58D110870DA}"/>
    <cellStyle name="CustomizationCells 2 2 5 5" xfId="2084" xr:uid="{A9F95BAC-5492-4DE2-A2C2-D7A49C6A80A2}"/>
    <cellStyle name="CustomizationCells 2 2 6" xfId="1227" xr:uid="{1FA2EF5B-BDB2-4CF4-B40F-1A4537614B3F}"/>
    <cellStyle name="CustomizationCells 2 2 7" xfId="1699" xr:uid="{34A925FC-7445-442B-A2EB-05402A658500}"/>
    <cellStyle name="CustomizationCells 2 2 8" xfId="1784" xr:uid="{D475A28F-99E5-4D2A-A5BC-4D8A8CA797EB}"/>
    <cellStyle name="CustomizationCells 3" xfId="310" xr:uid="{6BAB25F7-D23D-4B07-A424-59F23005346E}"/>
    <cellStyle name="CustomizationCells 3 2" xfId="649" xr:uid="{062041AE-F085-4411-8ADD-655B25F66F3E}"/>
    <cellStyle name="CustomizationCells 3 2 2" xfId="864" xr:uid="{870310B6-E2C8-4B66-A93E-3F22A5853571}"/>
    <cellStyle name="CustomizationCells 3 2 2 2" xfId="1577" xr:uid="{DF881EBE-3D04-42EA-BCE9-4AB20658BEA8}"/>
    <cellStyle name="CustomizationCells 3 2 2 3" xfId="1068" xr:uid="{80EA2534-1F02-421A-83E4-0265269BE447}"/>
    <cellStyle name="CustomizationCells 3 2 2 4" xfId="2227" xr:uid="{AA9E26DD-C6E0-412C-884A-7FEA9C846738}"/>
    <cellStyle name="CustomizationCells 3 2 3" xfId="1369" xr:uid="{073A8689-86EA-4A56-9EB2-318980A1B024}"/>
    <cellStyle name="CustomizationCells 3 2 4" xfId="28" xr:uid="{8295119A-6EE7-47AF-BEDE-3C16B5089EA7}"/>
    <cellStyle name="CustomizationCells 3 2 5" xfId="2021" xr:uid="{6548E8FA-2AC2-43F7-A2DA-5406FF57AFBB}"/>
    <cellStyle name="CustomizationCells 3 3" xfId="676" xr:uid="{5DC16D22-ABBA-4BB9-AAD5-111B0B6DB344}"/>
    <cellStyle name="CustomizationCells 3 3 2" xfId="891" xr:uid="{7C14E5BD-7401-4695-9C6F-E911AD77ED84}"/>
    <cellStyle name="CustomizationCells 3 3 2 2" xfId="1604" xr:uid="{CAFA3364-3243-4796-8FDE-D0B400C48D3C}"/>
    <cellStyle name="CustomizationCells 3 3 2 3" xfId="928" xr:uid="{AA906F1F-6881-4229-8DAC-8EC315CB8060}"/>
    <cellStyle name="CustomizationCells 3 3 2 4" xfId="2254" xr:uid="{EFA3A520-4A9F-4168-8131-08A6B126AA9F}"/>
    <cellStyle name="CustomizationCells 3 3 3" xfId="1396" xr:uid="{52BA3711-D659-4A65-8A38-4465E7880943}"/>
    <cellStyle name="CustomizationCells 3 3 4" xfId="1692" xr:uid="{AB187B44-1F67-4AF9-8015-659E5BDD8A5A}"/>
    <cellStyle name="CustomizationCells 3 3 5" xfId="2048" xr:uid="{AA42CF44-3FC6-4F8E-8E27-E4699AC218AD}"/>
    <cellStyle name="CustomizationCells 3 4" xfId="596" xr:uid="{5400784D-98BC-46B2-A814-06F6092F6773}"/>
    <cellStyle name="CustomizationCells 3 4 2" xfId="811" xr:uid="{F4C705DA-A966-4D3C-B74A-388B3F9CD418}"/>
    <cellStyle name="CustomizationCells 3 4 2 2" xfId="1524" xr:uid="{7206D4E0-9DD5-4812-A9B0-34C2EFC6B0AE}"/>
    <cellStyle name="CustomizationCells 3 4 2 3" xfId="1042" xr:uid="{A88A6320-5E55-43FE-84D1-CD6393060E7A}"/>
    <cellStyle name="CustomizationCells 3 4 2 4" xfId="2174" xr:uid="{6F8159BA-6C3C-42B0-A6AF-33509DA78DEC}"/>
    <cellStyle name="CustomizationCells 3 4 3" xfId="1316" xr:uid="{5AAF8008-B46F-4E55-8756-68ECF318C818}"/>
    <cellStyle name="CustomizationCells 3 4 4" xfId="1086" xr:uid="{F86D0906-0ADD-4063-B9F4-FF344D050594}"/>
    <cellStyle name="CustomizationCells 3 4 5" xfId="1968" xr:uid="{9559E94D-108A-4626-8D7F-6356641E17B6}"/>
    <cellStyle name="CustomizationCells 3 5" xfId="735" xr:uid="{E843A5F8-1FBA-463B-B3FC-5EA5148EDC88}"/>
    <cellStyle name="CustomizationCells 3 6" xfId="1107" xr:uid="{A2AEDDE9-C24F-4B0E-95A1-1AA80936BC37}"/>
    <cellStyle name="CustomizationCells 3 7" xfId="1769" xr:uid="{CA7E4C1B-3A9E-4D85-9E9E-A87833AD5B5E}"/>
    <cellStyle name="CustomizationCells 3 8" xfId="1734" xr:uid="{3F34BCBF-4D17-4460-A2E5-F1DD28615959}"/>
    <cellStyle name="CustomizationCells 4" xfId="107" xr:uid="{313B86C6-BF96-483C-BB83-08DD249A8177}"/>
    <cellStyle name="CustomizationGreenCells" xfId="170" xr:uid="{2A1B8315-FF81-4509-8298-2DD11E2D40F1}"/>
    <cellStyle name="CustomizationGreenCells 2" xfId="453" xr:uid="{3FFBB354-6323-4CA9-93E3-3AD2C2FB5352}"/>
    <cellStyle name="CustomizationGreenCells 3" xfId="311" xr:uid="{64C2A0D3-97C4-40E1-BCCC-53FAE7D716A3}"/>
    <cellStyle name="CustomizationGreenCells 3 2" xfId="650" xr:uid="{C69B7D8D-C4FE-45FD-A068-25E9B870E8D6}"/>
    <cellStyle name="CustomizationGreenCells 3 2 2" xfId="865" xr:uid="{2AA3FA68-CED5-43A6-A379-11CD34D94197}"/>
    <cellStyle name="CustomizationGreenCells 3 2 2 2" xfId="1578" xr:uid="{5D7793A1-7B31-437E-8043-FC27B703B312}"/>
    <cellStyle name="CustomizationGreenCells 3 2 2 3" xfId="1824" xr:uid="{4A9AD5EE-BE8F-4307-8F33-4BBB5AAE6C1C}"/>
    <cellStyle name="CustomizationGreenCells 3 2 2 4" xfId="2228" xr:uid="{552B0FAD-4474-4E03-B64A-AF669B3F3E35}"/>
    <cellStyle name="CustomizationGreenCells 3 2 3" xfId="1370" xr:uid="{76FEA897-BF2D-42E8-9F9C-0BAE71929702}"/>
    <cellStyle name="CustomizationGreenCells 3 2 4" xfId="997" xr:uid="{173FC676-1A06-4CD2-AB2E-19EAA126587E}"/>
    <cellStyle name="CustomizationGreenCells 3 2 5" xfId="2022" xr:uid="{2FDE4CB0-7611-4A38-8471-F4573ED16663}"/>
    <cellStyle name="CustomizationGreenCells 3 3" xfId="620" xr:uid="{05CB072C-1D50-44A8-8CA5-B63EB86F02B6}"/>
    <cellStyle name="CustomizationGreenCells 3 3 2" xfId="835" xr:uid="{3BF55559-6CD5-493C-A749-EB701C57325D}"/>
    <cellStyle name="CustomizationGreenCells 3 3 2 2" xfId="1548" xr:uid="{8139E202-BC76-4F99-BEA2-E2684424EB06}"/>
    <cellStyle name="CustomizationGreenCells 3 3 2 3" xfId="1819" xr:uid="{D97040C8-2B97-4D2C-86CD-441790D9DF27}"/>
    <cellStyle name="CustomizationGreenCells 3 3 2 4" xfId="2198" xr:uid="{6B5CC220-91BE-4BF6-BC99-EB3AFFB64A1E}"/>
    <cellStyle name="CustomizationGreenCells 3 3 3" xfId="1340" xr:uid="{53491117-5BBC-4EBF-AB74-861FE846078F}"/>
    <cellStyle name="CustomizationGreenCells 3 3 4" xfId="1011" xr:uid="{227057FC-B3D4-42E6-8910-A5DB7A709750}"/>
    <cellStyle name="CustomizationGreenCells 3 3 5" xfId="1992" xr:uid="{39CEA75A-AE14-4782-9049-67F487D93223}"/>
    <cellStyle name="CustomizationGreenCells 3 4" xfId="553" xr:uid="{E07817C3-19E5-4551-B817-02E27F9D2E19}"/>
    <cellStyle name="CustomizationGreenCells 3 4 2" xfId="768" xr:uid="{AF56710D-282A-41E7-806C-615A9D057388}"/>
    <cellStyle name="CustomizationGreenCells 3 4 2 2" xfId="1481" xr:uid="{3C81B3CA-BB5D-45E6-A9B9-1C101D3DEBB1}"/>
    <cellStyle name="CustomizationGreenCells 3 4 2 3" xfId="1076" xr:uid="{C96FFC2C-C126-4706-AFCA-CFA9B158C629}"/>
    <cellStyle name="CustomizationGreenCells 3 4 2 4" xfId="2131" xr:uid="{CACBB44F-92A4-482C-98F8-110B7BA3A44B}"/>
    <cellStyle name="CustomizationGreenCells 3 4 3" xfId="1273" xr:uid="{646C3DEB-81A0-4C06-99DD-8CBB20917642}"/>
    <cellStyle name="CustomizationGreenCells 3 4 4" xfId="1168" xr:uid="{75D1AED7-145B-4BAA-A1E8-D20447B040D4}"/>
    <cellStyle name="CustomizationGreenCells 3 4 5" xfId="1925" xr:uid="{FDF19DD1-EB17-4447-B2E4-1E04727817EE}"/>
    <cellStyle name="CustomizationGreenCells 3 5" xfId="736" xr:uid="{EBCE0618-E77E-4FC6-B88D-7D3474641E8D}"/>
    <cellStyle name="CustomizationGreenCells 3 6" xfId="1108" xr:uid="{9432A9B4-90ED-4776-88E4-4FDB7D3DFC5B}"/>
    <cellStyle name="CustomizationGreenCells 3 7" xfId="1678" xr:uid="{A011262C-4199-4569-B142-64188E158C49}"/>
    <cellStyle name="CustomizationGreenCells 3 8" xfId="1879" xr:uid="{78573644-D06D-45BF-B2E5-B9B3D6976F4E}"/>
    <cellStyle name="DocBox_EmptyRow" xfId="34" xr:uid="{0D28A976-5D12-4EA6-A0E0-D4C80C07956C}"/>
    <cellStyle name="Eingabe" xfId="21" xr:uid="{9DE85779-A836-4C02-BC1B-BD54F7CF547E}"/>
    <cellStyle name="Eingabe 2" xfId="408" xr:uid="{28AF6488-63DC-483D-85B1-F86880598907}"/>
    <cellStyle name="Eingabe 3" xfId="454" xr:uid="{8CD1970E-55BD-4AFD-8E1E-96E55F06B986}"/>
    <cellStyle name="Eingabe 3 2" xfId="690" xr:uid="{085DF4AB-19A7-4CD4-A833-8B8E1447D54E}"/>
    <cellStyle name="Eingabe 3 2 2" xfId="905" xr:uid="{F77E0EF0-37E2-4588-901E-930B2E1EE269}"/>
    <cellStyle name="Eingabe 3 2 2 2" xfId="1618" xr:uid="{4FE3297B-FBBF-476D-9317-EEDE4AE2BEC4}"/>
    <cellStyle name="Eingabe 3 2 2 3" xfId="1890" xr:uid="{10259214-03EF-49EE-9852-255997FD176A}"/>
    <cellStyle name="Eingabe 3 2 2 4" xfId="2268" xr:uid="{1CA1A7A8-3E26-45C8-997B-B280BD98468E}"/>
    <cellStyle name="Eingabe 3 2 3" xfId="1410" xr:uid="{DB2531CD-F52C-4D13-8816-02C098D16AA7}"/>
    <cellStyle name="Eingabe 3 2 4" xfId="1820" xr:uid="{5C2943D4-6274-429D-BDF7-61657E5E82A3}"/>
    <cellStyle name="Eingabe 3 2 5" xfId="2062" xr:uid="{01BADC80-47CD-44E2-8630-8717305EA41E}"/>
    <cellStyle name="Eingabe 3 3" xfId="679" xr:uid="{09DDE72A-62ED-45A0-BB56-F93E3BB1FA81}"/>
    <cellStyle name="Eingabe 3 3 2" xfId="894" xr:uid="{10ABFD32-841A-4B6D-8B57-25176C875944}"/>
    <cellStyle name="Eingabe 3 3 2 2" xfId="1607" xr:uid="{29EF5051-77C2-4F51-A81E-1F151A62793F}"/>
    <cellStyle name="Eingabe 3 3 2 3" xfId="1178" xr:uid="{8F9C0645-5432-4AF3-ABD2-82A76B2059F7}"/>
    <cellStyle name="Eingabe 3 3 2 4" xfId="2257" xr:uid="{2663E84D-2D8C-4897-8E20-62A6AE4A0953}"/>
    <cellStyle name="Eingabe 3 3 3" xfId="1399" xr:uid="{4F14EBB2-717D-4B08-8448-4C7E3D313D63}"/>
    <cellStyle name="Eingabe 3 3 4" xfId="1060" xr:uid="{318884CC-94E0-4427-B8CA-F0B26F64C21B}"/>
    <cellStyle name="Eingabe 3 3 5" xfId="2051" xr:uid="{B13621B6-E4B6-4DC4-ABDE-F2B54B942D5B}"/>
    <cellStyle name="Eingabe 3 4" xfId="570" xr:uid="{5E654C06-72F2-4F8F-AE43-CE950DE869AB}"/>
    <cellStyle name="Eingabe 3 4 2" xfId="785" xr:uid="{E933BDAE-C373-4EB7-9AB9-95C2FCE813F4}"/>
    <cellStyle name="Eingabe 3 4 2 2" xfId="1498" xr:uid="{7F998F58-BDCB-4B74-A820-5430A13EC47D}"/>
    <cellStyle name="Eingabe 3 4 2 3" xfId="999" xr:uid="{F25B8C94-568E-4151-8A3C-5A4A8E5EC6DA}"/>
    <cellStyle name="Eingabe 3 4 2 4" xfId="2148" xr:uid="{DF3FCAE5-9121-4830-8A45-1B845264182D}"/>
    <cellStyle name="Eingabe 3 4 3" xfId="1290" xr:uid="{D18AD6B1-175B-44AA-B86B-EBE06B89D2CB}"/>
    <cellStyle name="Eingabe 3 4 4" xfId="1851" xr:uid="{5766B0E9-477E-45C9-9E35-50D17DC855B3}"/>
    <cellStyle name="Eingabe 3 4 5" xfId="1942" xr:uid="{187BB9FC-177E-4109-8D17-DA24941EF378}"/>
    <cellStyle name="Eingabe 3 5" xfId="753" xr:uid="{7D7F7524-E7B4-4195-9E4C-D6403A418D68}"/>
    <cellStyle name="Eingabe 3 5 2" xfId="1466" xr:uid="{C9C42825-579B-4660-B7BE-8F333BDAEA81}"/>
    <cellStyle name="Eingabe 3 5 3" xfId="1765" xr:uid="{DB99A11B-DB2A-40CB-BA07-B250D64A0E73}"/>
    <cellStyle name="Eingabe 3 5 4" xfId="2116" xr:uid="{2C4FB7AC-E24C-4D5E-AA99-A0694D3F6C36}"/>
    <cellStyle name="Eingabe 3 6" xfId="1213" xr:uid="{FE0D8030-E33A-4F5E-AC4D-AC9643B6F617}"/>
    <cellStyle name="Eingabe 3 7" xfId="1152" xr:uid="{9286F28E-46F9-4BAA-A0FF-DB13E2FE72F7}"/>
    <cellStyle name="Eingabe 3 8" xfId="1072" xr:uid="{0CBC878F-3DB8-41B9-9B78-EC4F52A7DE71}"/>
    <cellStyle name="Eingabe 4" xfId="313" xr:uid="{C98137A0-A831-4A18-B430-DA1FB80B2443}"/>
    <cellStyle name="Eingabe 4 2" xfId="651" xr:uid="{6DF699FE-35D1-4C0F-A29C-9F39A21D54A4}"/>
    <cellStyle name="Eingabe 4 2 2" xfId="866" xr:uid="{2CB6E958-480F-4538-9771-5E16EB3D6D9D}"/>
    <cellStyle name="Eingabe 4 2 2 2" xfId="1579" xr:uid="{F16F2A8A-B30A-4E1D-AB55-18C28E3D09DF}"/>
    <cellStyle name="Eingabe 4 2 2 3" xfId="1158" xr:uid="{0D7833F1-8264-41ED-947F-1D14E9B3063F}"/>
    <cellStyle name="Eingabe 4 2 2 4" xfId="2229" xr:uid="{E02AF14A-6BB3-4D01-9277-57DE17AE139A}"/>
    <cellStyle name="Eingabe 4 2 3" xfId="1371" xr:uid="{827EA7BD-8B4A-4B71-8EE2-B32A668DEF5A}"/>
    <cellStyle name="Eingabe 4 2 4" xfId="1167" xr:uid="{1FD30ED9-C7ED-42C8-A956-83ECE6BDC0DD}"/>
    <cellStyle name="Eingabe 4 2 5" xfId="2023" xr:uid="{6DAEF92F-BE4B-4268-BC64-7FED5E8F05F3}"/>
    <cellStyle name="Eingabe 4 3" xfId="578" xr:uid="{A8495642-2E81-4D2D-8CCF-BFC247E176A0}"/>
    <cellStyle name="Eingabe 4 3 2" xfId="793" xr:uid="{853ECD08-9F5E-4E36-A04A-A9750EC619CB}"/>
    <cellStyle name="Eingabe 4 3 2 2" xfId="1506" xr:uid="{5877B1C9-D095-495D-9D91-28BCDEEB5E49}"/>
    <cellStyle name="Eingabe 4 3 2 3" xfId="1229" xr:uid="{8EC7AFD1-9BCE-4324-A47F-667BDF00A5A3}"/>
    <cellStyle name="Eingabe 4 3 2 4" xfId="2156" xr:uid="{FAADBA1F-F004-4CD4-BBC3-B394F9E72163}"/>
    <cellStyle name="Eingabe 4 3 3" xfId="1298" xr:uid="{5A20F023-9522-404A-B199-5ABCD96EA49F}"/>
    <cellStyle name="Eingabe 4 3 4" xfId="1243" xr:uid="{52D98483-89E9-4B9B-8FCA-861C95E27B81}"/>
    <cellStyle name="Eingabe 4 3 5" xfId="1950" xr:uid="{BAE5E2D5-73C4-4D37-B672-C75DAAD9F9C6}"/>
    <cellStyle name="Eingabe 4 4" xfId="554" xr:uid="{CE284C6D-030A-4A2E-9A99-54280DAC0632}"/>
    <cellStyle name="Eingabe 4 4 2" xfId="769" xr:uid="{3FCE348A-0819-422A-B77C-C8302F44322E}"/>
    <cellStyle name="Eingabe 4 4 2 2" xfId="1482" xr:uid="{48AFA673-5D02-44E1-A1E5-EEB6FE37097D}"/>
    <cellStyle name="Eingabe 4 4 2 3" xfId="1006" xr:uid="{379AF0BC-F891-4532-B1F9-1A07D827BF99}"/>
    <cellStyle name="Eingabe 4 4 2 4" xfId="2132" xr:uid="{5A49D6CE-3B82-4F0A-BF70-D8E82B36F564}"/>
    <cellStyle name="Eingabe 4 4 3" xfId="1274" xr:uid="{EC5A0BE7-9A36-461E-9225-A9F115AC47B1}"/>
    <cellStyle name="Eingabe 4 4 4" xfId="1691" xr:uid="{576C1E3D-3692-4727-AC38-0351D5D1FED1}"/>
    <cellStyle name="Eingabe 4 4 5" xfId="1926" xr:uid="{BE0442C7-009F-4BF9-88EF-87ECE90147EE}"/>
    <cellStyle name="Eingabe 4 5" xfId="737" xr:uid="{18788A41-3430-4A15-BBBB-098F031C7E97}"/>
    <cellStyle name="Eingabe 4 5 2" xfId="1450" xr:uid="{0A2423D6-3E07-43CB-8A57-E4BB2D55EE92}"/>
    <cellStyle name="Eingabe 4 5 3" xfId="1085" xr:uid="{25627ABB-D7D8-4E1B-960A-886B59EC7AD5}"/>
    <cellStyle name="Eingabe 4 5 4" xfId="2101" xr:uid="{387224DE-6EA0-485C-A2FE-6FEB66117790}"/>
    <cellStyle name="Eingabe 4 6" xfId="1110" xr:uid="{6BF60D33-0B13-4D7E-AB87-C78F43F0FBF8}"/>
    <cellStyle name="Eingabe 4 7" xfId="1782" xr:uid="{34FB3411-A353-4BC1-8395-0DD9246DAB7B}"/>
    <cellStyle name="Eingabe 4 8" xfId="1751" xr:uid="{5D155F46-3E08-4AB7-BDB6-D2E1FF64101E}"/>
    <cellStyle name="Eingabe 5" xfId="588" xr:uid="{374862E1-5704-4F8A-A86D-698C0DA3FE2A}"/>
    <cellStyle name="Eingabe 5 2" xfId="803" xr:uid="{3AA6AEDE-EA9D-45D3-9D64-068F3521FB02}"/>
    <cellStyle name="Eingabe 5 2 2" xfId="1516" xr:uid="{18072324-EFF5-423E-BA93-98F727FF79B8}"/>
    <cellStyle name="Eingabe 5 2 3" xfId="939" xr:uid="{15D68B26-409F-4B41-AB83-87F3B2643D3E}"/>
    <cellStyle name="Eingabe 5 2 4" xfId="2166" xr:uid="{B4529181-41BE-4BB3-8B4C-18498017342D}"/>
    <cellStyle name="Eingabe 5 3" xfId="1308" xr:uid="{423F1BCA-08DE-4803-AEC2-2DF3A75C4114}"/>
    <cellStyle name="Eingabe 5 4" xfId="1881" xr:uid="{D61B0CC8-25D1-49B4-87C8-23BFD14EE359}"/>
    <cellStyle name="Eingabe 5 5" xfId="1960" xr:uid="{9CBE786C-77F7-4A00-998A-25FD6CE6677A}"/>
    <cellStyle name="Eingabe 6" xfId="665" xr:uid="{2982B5FA-F559-4EE8-861B-2C387870F4FD}"/>
    <cellStyle name="Eingabe 6 2" xfId="880" xr:uid="{D4476F75-ECF5-46C9-9C13-3EB3A89AA5FA}"/>
    <cellStyle name="Eingabe 6 2 2" xfId="1593" xr:uid="{EEE07682-D5AA-4E60-A368-58B7348240A2}"/>
    <cellStyle name="Eingabe 6 2 3" xfId="1710" xr:uid="{1CA3D44E-668F-446A-A8A7-9FEE025823FC}"/>
    <cellStyle name="Eingabe 6 2 4" xfId="2243" xr:uid="{C79D9390-21DA-4C1F-9BCB-873265211144}"/>
    <cellStyle name="Eingabe 6 3" xfId="1385" xr:uid="{E75EFE68-5DE1-4377-8038-09601EF6DA02}"/>
    <cellStyle name="Eingabe 6 4" xfId="1816" xr:uid="{4601E964-7947-463B-9C92-A916D6A02FF0}"/>
    <cellStyle name="Eingabe 6 5" xfId="2037" xr:uid="{635CA3CA-B0F1-482D-819D-F8DA2326D210}"/>
    <cellStyle name="Eingabe 7" xfId="708" xr:uid="{B19E7F73-C614-4FFF-92C4-21F9F45F1AD4}"/>
    <cellStyle name="Eingabe 7 2" xfId="922" xr:uid="{AE18667B-61A8-4FB3-88A5-54B588AC6C4F}"/>
    <cellStyle name="Eingabe 7 2 2" xfId="1635" xr:uid="{8CE233A5-A2C1-4302-9745-69D6919AD46C}"/>
    <cellStyle name="Eingabe 7 2 3" xfId="1907" xr:uid="{90B9981E-6A44-4A17-A3B7-ECC0C047DA1C}"/>
    <cellStyle name="Eingabe 7 2 4" xfId="2285" xr:uid="{FF8AD740-D784-4644-B47E-A96312BFAA7D}"/>
    <cellStyle name="Eingabe 7 3" xfId="1428" xr:uid="{AC30CE3C-3636-4DF8-87FF-E6076EAFD4F4}"/>
    <cellStyle name="Eingabe 7 4" xfId="1708" xr:uid="{CB475E4F-0C1C-43D0-9BC0-D3AC3C90CA22}"/>
    <cellStyle name="Eingabe 7 5" xfId="2079" xr:uid="{2CEB465E-8627-46D4-98D6-E9A4BA009012}"/>
    <cellStyle name="Eingabe 8" xfId="717" xr:uid="{4E63BFDE-C5ED-4F00-A964-4290E1E3B006}"/>
    <cellStyle name="Eingabe 8 2" xfId="1437" xr:uid="{D7A4A04B-ECF4-42AA-AD60-C61C7E51272A}"/>
    <cellStyle name="Eingabe 8 3" xfId="1883" xr:uid="{92AE5031-EB7E-4BD9-A7E2-6ABBFC7F1307}"/>
    <cellStyle name="Eingabe 8 4" xfId="2088" xr:uid="{470D3B89-BF20-49A5-94FB-671515803CA2}"/>
    <cellStyle name="Empty_B_border" xfId="17" xr:uid="{00000000-0005-0000-0000-000008000000}"/>
    <cellStyle name="Ergebnis" xfId="79" hidden="1" xr:uid="{73AAFC60-D6B5-4522-ADAC-DFDECDDC30D4}"/>
    <cellStyle name="Ergebnis" xfId="951" hidden="1" xr:uid="{510353F4-F558-4E31-B0BD-0C68468B789A}"/>
    <cellStyle name="Ergebnis" xfId="1028" hidden="1" xr:uid="{31B5BFA0-F354-446A-B4F0-FB73E2EF2472}"/>
    <cellStyle name="Ergebnis" xfId="978" hidden="1" xr:uid="{C871021C-5425-4588-9C92-EA141788CEA3}"/>
    <cellStyle name="Ergebnis" xfId="1793" hidden="1" xr:uid="{D40BA7AA-7FDB-4D66-B90A-AD48F94735DF}"/>
    <cellStyle name="Ergebnis" xfId="1668" hidden="1" xr:uid="{02A3DE8A-9FA8-4D73-A256-54AF52E92502}"/>
    <cellStyle name="Ergebnis" xfId="1670" hidden="1" xr:uid="{8ED3D9B7-1B77-4A4F-A683-45032FBEAA7C}"/>
    <cellStyle name="Ergebnis" xfId="1705" hidden="1" xr:uid="{8748DE0C-56EE-4FDA-9E3E-21AEF13B5A12}"/>
    <cellStyle name="Ergebnis 2" xfId="429" xr:uid="{5CE89CE0-B636-4CE0-BD4D-80C78564E435}"/>
    <cellStyle name="Ergebnis 2 2" xfId="685" xr:uid="{1C155688-1E9A-4EDF-94AF-531AEC1E8B36}"/>
    <cellStyle name="Ergebnis 2 2 2" xfId="900" xr:uid="{9E8D699F-0687-48C8-B6CE-DAFF72D55C0B}"/>
    <cellStyle name="Ergebnis 2 2 2 2" xfId="1613" xr:uid="{4B0FCFC3-9151-4E51-9261-13CBBFE67E2C}"/>
    <cellStyle name="Ergebnis 2 2 2 3" xfId="1034" xr:uid="{B1C0A1EA-49E2-4197-8CD3-17A19DF0F2A1}"/>
    <cellStyle name="Ergebnis 2 2 2 4" xfId="2263" xr:uid="{AC7B1BB6-7F5D-469C-BD96-AD9482FC9431}"/>
    <cellStyle name="Ergebnis 2 2 3" xfId="1405" xr:uid="{19CD3CBF-FA84-40A9-AA84-5A019718E8C2}"/>
    <cellStyle name="Ergebnis 2 2 4" xfId="1722" xr:uid="{ABB0BD15-55D4-4ED0-A455-66A53558B0CB}"/>
    <cellStyle name="Ergebnis 2 2 5" xfId="2057" xr:uid="{A90FB495-D998-4715-BEAD-5E5BB24E870E}"/>
    <cellStyle name="Ergebnis 2 3" xfId="617" xr:uid="{CF21E51F-3943-4C50-AAB0-DC64B41DC999}"/>
    <cellStyle name="Ergebnis 2 3 2" xfId="832" xr:uid="{87F5239D-0EE3-44B8-8E41-794B45EA2B1C}"/>
    <cellStyle name="Ergebnis 2 3 2 2" xfId="1545" xr:uid="{974D5EBB-F971-4350-AA85-3BC2946A61DB}"/>
    <cellStyle name="Ergebnis 2 3 2 3" xfId="1228" xr:uid="{7D457B99-73B6-4616-81E3-E9F2B3B8515D}"/>
    <cellStyle name="Ergebnis 2 3 2 4" xfId="2195" xr:uid="{5E8E4D38-C3DB-4331-8632-D8A1BB48EDF8}"/>
    <cellStyle name="Ergebnis 2 3 3" xfId="1337" xr:uid="{DD135B25-D389-477B-B683-F43B123793C6}"/>
    <cellStyle name="Ergebnis 2 3 4" xfId="74" xr:uid="{649992E0-7B9A-4A90-870E-B6425AE26D23}"/>
    <cellStyle name="Ergebnis 2 3 5" xfId="1989" xr:uid="{78E502EA-7DDF-4AAF-B2E1-A5C2E6261885}"/>
    <cellStyle name="Ergebnis 2 4" xfId="608" xr:uid="{19D99EF5-CA1E-491E-B069-B2CD870C6318}"/>
    <cellStyle name="Ergebnis 2 4 2" xfId="823" xr:uid="{31C1392D-E3BF-444A-9E88-C0672CBB098A}"/>
    <cellStyle name="Ergebnis 2 4 2 2" xfId="1536" xr:uid="{C34896B7-1C00-48B5-92A8-7CE01B549304}"/>
    <cellStyle name="Ergebnis 2 4 2 3" xfId="1179" xr:uid="{8DC4E302-B2AD-4A39-B804-15555550DAC8}"/>
    <cellStyle name="Ergebnis 2 4 2 4" xfId="2186" xr:uid="{E7B2A8A0-AA4A-40B3-AEEB-29241D758891}"/>
    <cellStyle name="Ergebnis 2 4 3" xfId="1328" xr:uid="{5C6ED9AD-FBA4-4FD6-AEB4-24A530658052}"/>
    <cellStyle name="Ergebnis 2 4 4" xfId="1004" xr:uid="{46E3998F-550B-4F2E-B793-E2F92D1D2F97}"/>
    <cellStyle name="Ergebnis 2 4 5" xfId="1980" xr:uid="{250E0471-43E7-4715-8270-315C34C51126}"/>
    <cellStyle name="Ergebnis 2 5" xfId="743" xr:uid="{23F522DF-F4C5-47EF-B927-A58CCE00E5A0}"/>
    <cellStyle name="Ergebnis 2 5 2" xfId="1456" xr:uid="{7187EB83-C0D5-429E-AB20-3E37BD1819A1}"/>
    <cellStyle name="Ergebnis 2 5 3" xfId="1723" xr:uid="{D4C7AAAA-5528-4758-A559-B9A3B88142EE}"/>
    <cellStyle name="Ergebnis 2 5 4" xfId="2106" xr:uid="{371900C4-66D2-4829-8262-EB7D86679680}"/>
    <cellStyle name="Ergebnis 2 6" xfId="1195" xr:uid="{574EA804-1F32-423B-AEB8-23F5ED02F130}"/>
    <cellStyle name="Ergebnis 2 7" xfId="1806" xr:uid="{51677788-094F-476A-BA39-BE55F41E42A7}"/>
    <cellStyle name="Ergebnis 2 8" xfId="1719" xr:uid="{D3ECB467-5C83-4154-9243-EACE48B265ED}"/>
    <cellStyle name="Ergebnis 3" xfId="322" xr:uid="{16D4ADB4-F77F-4936-A27E-D98B3DEA66EA}"/>
    <cellStyle name="Ergebnis 3 2" xfId="659" xr:uid="{D73AA3EA-AC50-4D01-91AF-BD59B67BDFBE}"/>
    <cellStyle name="Ergebnis 3 2 2" xfId="874" xr:uid="{A01342B2-D916-49C6-9F63-6513B014968B}"/>
    <cellStyle name="Ergebnis 3 2 2 2" xfId="1587" xr:uid="{65F1921B-2E3F-4168-886B-94E371D482FF}"/>
    <cellStyle name="Ergebnis 3 2 2 3" xfId="1745" xr:uid="{BC85EAB0-4B97-4C49-A97C-05C1F9DD01A8}"/>
    <cellStyle name="Ergebnis 3 2 2 4" xfId="2237" xr:uid="{45FC6327-A09C-4114-A0D7-FEB988C02092}"/>
    <cellStyle name="Ergebnis 3 2 3" xfId="1379" xr:uid="{9C39CA0D-4B09-427D-A5A6-3BC4B47BCDF3}"/>
    <cellStyle name="Ergebnis 3 2 4" xfId="1868" xr:uid="{9B6ECEFB-5F26-4416-9450-7B6F23E81F05}"/>
    <cellStyle name="Ergebnis 3 2 5" xfId="2031" xr:uid="{4F762F77-BE3A-4808-84FA-654E63F6DB03}"/>
    <cellStyle name="Ergebnis 3 3" xfId="573" xr:uid="{7C87161F-E992-4F65-9A7D-B065294628B4}"/>
    <cellStyle name="Ergebnis 3 3 2" xfId="788" xr:uid="{E4C22350-6EDF-4EA6-BEAC-82911D85F7FC}"/>
    <cellStyle name="Ergebnis 3 3 2 2" xfId="1501" xr:uid="{317089CF-AD8B-42E9-B031-8A392240999A}"/>
    <cellStyle name="Ergebnis 3 3 2 3" xfId="1656" xr:uid="{E5063A4D-039A-4190-AE96-255E5625FF4F}"/>
    <cellStyle name="Ergebnis 3 3 2 4" xfId="2151" xr:uid="{86BD62F9-E428-456F-B7FE-E714CED68514}"/>
    <cellStyle name="Ergebnis 3 3 3" xfId="1293" xr:uid="{EAA51786-8E63-45FF-9569-D121CDC0B0B2}"/>
    <cellStyle name="Ergebnis 3 3 4" xfId="70" xr:uid="{7114C9CB-2F64-4E80-8A69-047B08138918}"/>
    <cellStyle name="Ergebnis 3 3 5" xfId="1945" xr:uid="{E018CF23-DE32-41E3-BCA5-DB990975B427}"/>
    <cellStyle name="Ergebnis 3 4" xfId="600" xr:uid="{AAB95C46-6F4E-47E9-959D-3D3F0D5699B3}"/>
    <cellStyle name="Ergebnis 3 4 2" xfId="815" xr:uid="{60484B75-102A-4107-931F-4CD615B8541F}"/>
    <cellStyle name="Ergebnis 3 4 2 2" xfId="1528" xr:uid="{C341EFF9-AEE9-43F0-8115-2BDC6C51A40A}"/>
    <cellStyle name="Ergebnis 3 4 2 3" xfId="92" xr:uid="{711ABDA4-59D1-43DE-809A-FBB077609849}"/>
    <cellStyle name="Ergebnis 3 4 2 4" xfId="2178" xr:uid="{8675E505-9F8E-4445-A9EB-38B5728753D2}"/>
    <cellStyle name="Ergebnis 3 4 3" xfId="1320" xr:uid="{71C041C5-E398-4021-8DA3-58AB161E0ABD}"/>
    <cellStyle name="Ergebnis 3 4 4" xfId="1781" xr:uid="{3FB99CD1-7F58-445D-AA7E-DB8C3969219E}"/>
    <cellStyle name="Ergebnis 3 4 5" xfId="1972" xr:uid="{8CEDB57B-84E1-4AF7-ACAC-C0C1A387E2EE}"/>
    <cellStyle name="Ergebnis 3 5" xfId="739" xr:uid="{B8D751BE-FBF4-49C9-9544-D37D7A1DAD15}"/>
    <cellStyle name="Ergebnis 3 5 2" xfId="1452" xr:uid="{27906B50-E025-4DDB-BC39-97D45276D4C6}"/>
    <cellStyle name="Ergebnis 3 5 3" xfId="1857" xr:uid="{866586B1-2AE8-47A5-BD4F-780F2C3B8D08}"/>
    <cellStyle name="Ergebnis 3 5 4" xfId="2103" xr:uid="{155B708A-DB02-4B8E-898F-ADF38C01164C}"/>
    <cellStyle name="Ergebnis 3 6" xfId="1119" xr:uid="{C58E25DA-E2D8-47C5-BBCC-0C8DADC795A8}"/>
    <cellStyle name="Ergebnis 3 7" xfId="1177" xr:uid="{621104AE-DE24-4299-90C9-19A0AF2EAC5A}"/>
    <cellStyle name="Ergebnis 3 8" xfId="1768" xr:uid="{9DDA4292-ECEB-4E71-88B5-B5632895194C}"/>
    <cellStyle name="Ergebnis 4" xfId="589" xr:uid="{2B8299D9-BDA1-4A29-B557-91FBA64EF5CF}"/>
    <cellStyle name="Ergebnis 4 2" xfId="804" xr:uid="{1D96F4AA-7357-4F2E-880F-4302BF6164E8}"/>
    <cellStyle name="Ergebnis 4 2 2" xfId="1517" xr:uid="{E4D385E7-06F8-4AD4-B79A-45F893D250DA}"/>
    <cellStyle name="Ergebnis 4 2 3" xfId="932" xr:uid="{9457D040-686B-4EB5-89C3-D494A5F9D547}"/>
    <cellStyle name="Ergebnis 4 2 4" xfId="2167" xr:uid="{D95436DD-51F1-43F3-A226-6C91382F2CE9}"/>
    <cellStyle name="Ergebnis 4 3" xfId="1309" xr:uid="{28A923EA-0124-4EC4-9E09-78892F4B7868}"/>
    <cellStyle name="Ergebnis 4 4" xfId="1264" xr:uid="{21837CB3-F2C5-4C46-918E-D8723DF96B3B}"/>
    <cellStyle name="Ergebnis 4 5" xfId="1961" xr:uid="{7FE147B6-FBE9-4A8C-B49E-040624865CA5}"/>
    <cellStyle name="Ergebnis 5" xfId="663" xr:uid="{FB035144-7848-4F4B-A73A-1B15B21479E7}"/>
    <cellStyle name="Ergebnis 5 2" xfId="878" xr:uid="{540012B9-F13E-4E5C-A1B6-9B531B357696}"/>
    <cellStyle name="Ergebnis 5 2 2" xfId="1591" xr:uid="{786A05DA-5EFD-496A-B803-9AC7AEE41423}"/>
    <cellStyle name="Ergebnis 5 2 3" xfId="1033" xr:uid="{AF245C6C-501C-4815-98B4-70657087203F}"/>
    <cellStyle name="Ergebnis 5 2 4" xfId="2241" xr:uid="{C01CC964-075A-40D0-8D52-5C90DA3CB3EF}"/>
    <cellStyle name="Ergebnis 5 3" xfId="1383" xr:uid="{62CFA118-573A-4529-98A4-F80665B2590B}"/>
    <cellStyle name="Ergebnis 5 4" xfId="1242" xr:uid="{45E0F288-432D-40FB-A001-C1F6943E5B03}"/>
    <cellStyle name="Ergebnis 5 5" xfId="2035" xr:uid="{62A9914B-67AF-4412-A396-2A48FC60C0CA}"/>
    <cellStyle name="Ergebnis 6" xfId="670" xr:uid="{D18085AF-EADE-4387-84D4-C41B54AB260F}"/>
    <cellStyle name="Ergebnis 6 2" xfId="885" xr:uid="{A19E7AAF-E87A-4837-BD8A-810DB1F6FD6A}"/>
    <cellStyle name="Ergebnis 6 2 2" xfId="1598" xr:uid="{2166B6EF-0C06-4A04-8607-F017B6A3AC68}"/>
    <cellStyle name="Ergebnis 6 2 3" xfId="1665" xr:uid="{A46AC2BE-B73E-47F5-8212-E7B174DD3525}"/>
    <cellStyle name="Ergebnis 6 2 4" xfId="2248" xr:uid="{95FDE857-2E43-49D7-AE10-9FA06C7B964B}"/>
    <cellStyle name="Ergebnis 6 3" xfId="1390" xr:uid="{6E31BC44-E14F-4023-B2BF-69366D01A3C6}"/>
    <cellStyle name="Ergebnis 6 4" xfId="1854" xr:uid="{94779A45-FBC6-406B-AAFF-CDA5C0708E85}"/>
    <cellStyle name="Ergebnis 6 5" xfId="2042" xr:uid="{5A19AF33-9676-45D1-A3CC-34ACFA538928}"/>
    <cellStyle name="Ergebnis 7" xfId="718" xr:uid="{C09FA523-CD76-481B-B7DA-570B2F25BCD0}"/>
    <cellStyle name="Ergebnis 7 2" xfId="1438" xr:uid="{DEE9FAB0-D66D-49CE-9AF2-38CCAFA02937}"/>
    <cellStyle name="Ergebnis 7 3" xfId="1864" xr:uid="{32DD2EA3-C450-4E1C-B7C6-CF0447ED85B9}"/>
    <cellStyle name="Ergebnis 7 4" xfId="2089" xr:uid="{FFCAC205-1C90-4B82-8F2C-1DB3C9B1568A}"/>
    <cellStyle name="Erklärender Text" xfId="78" hidden="1" xr:uid="{D06A121A-F757-498C-8ABF-E786DA6084E1}"/>
    <cellStyle name="Erklärender Text" xfId="950" hidden="1" xr:uid="{12185E70-BEE5-46F8-9706-CD9D0051D035}"/>
    <cellStyle name="Erklärender Text" xfId="1029" hidden="1" xr:uid="{38B61009-6F68-459F-99DC-0D24B425C18B}"/>
    <cellStyle name="Erklärender Text" xfId="1681" hidden="1" xr:uid="{731D7E77-B492-4542-BCE5-7F727DA75DAC}"/>
    <cellStyle name="Erklärender Text" xfId="1690" hidden="1" xr:uid="{F884AF55-A937-4B4E-A801-DE730B0301A4}"/>
    <cellStyle name="Erklärender Text" xfId="938" hidden="1" xr:uid="{DADC0219-EBD1-43EF-B727-1BDCFC87BD69}"/>
    <cellStyle name="Erklärender Text" xfId="1079" hidden="1" xr:uid="{E7C435FE-D994-4E99-8B1F-BFBA373D3986}"/>
    <cellStyle name="Erklärender Text" xfId="2291" hidden="1" xr:uid="{BE7A4123-3CBB-43AA-A6C5-1A5A6E702116}"/>
    <cellStyle name="Erklärender Text 2" xfId="430" xr:uid="{EB718588-8454-4B3F-9245-7B93BC7007E3}"/>
    <cellStyle name="Erklärender Text 3" xfId="312" xr:uid="{8C157F9E-2155-448E-BED9-54C306EF83AE}"/>
    <cellStyle name="Explanatory Text 2" xfId="171" xr:uid="{89E28A28-5CFA-4AEC-9B04-871188E63203}"/>
    <cellStyle name="Explanatory Text 3" xfId="262" xr:uid="{184BE08C-15EC-4C86-A4A7-2A89B03FB00F}"/>
    <cellStyle name="Good 2" xfId="172" xr:uid="{2AD4E467-79B9-446A-8F87-05879AB729DE}"/>
    <cellStyle name="Good 3" xfId="263" xr:uid="{D53D41D6-62DF-4D95-AAFF-5D9B8938EBA4}"/>
    <cellStyle name="Good 4" xfId="392" xr:uid="{7C9CDD6F-0FAB-451E-81E8-CD0322B00728}"/>
    <cellStyle name="Gut" xfId="173" xr:uid="{8617E703-7DDD-4912-8384-4B8CC6CE91A5}"/>
    <cellStyle name="Header: bottom row 2" xfId="4" xr:uid="{00000000-0005-0000-0000-000009000000}"/>
    <cellStyle name="Heading 1 2" xfId="174" xr:uid="{7EC2690A-A2BC-4894-8208-A702FF3C95A5}"/>
    <cellStyle name="Heading 1 3" xfId="264" xr:uid="{64BED4F0-EE44-4D2C-810F-9634E282ED52}"/>
    <cellStyle name="Heading 1 4" xfId="400" xr:uid="{2518869F-18BF-4170-A5F2-366302FEBD69}"/>
    <cellStyle name="Heading 2 2" xfId="175" xr:uid="{B172897F-41EB-4982-94C0-621CFDFA6D10}"/>
    <cellStyle name="Heading 2 3" xfId="265" xr:uid="{11BEB330-86D4-41F3-9A16-F759DC752F4B}"/>
    <cellStyle name="Heading 2 4" xfId="401" xr:uid="{CDCB395C-F97F-47B4-B367-111A471AC0DE}"/>
    <cellStyle name="Heading 3 2" xfId="176" xr:uid="{C6F51469-D410-4D8E-921E-04303BC54AFF}"/>
    <cellStyle name="Heading 3 3" xfId="266" xr:uid="{596852D3-BD7E-4CBE-9552-AA06BAEAB95F}"/>
    <cellStyle name="Heading 3 4" xfId="402" xr:uid="{C155AA53-4691-445B-AF3E-C62BADC14F57}"/>
    <cellStyle name="Heading 4 2" xfId="177" xr:uid="{3518C5DD-E446-4E7A-B075-827B9B9BDA51}"/>
    <cellStyle name="Heading 4 3" xfId="267" xr:uid="{514AEB3F-1411-4AA1-8F63-0F8372DB551E}"/>
    <cellStyle name="Heading 4 4" xfId="403" xr:uid="{8A8914F5-C7D8-44EE-A8CC-A4F5E800ACD4}"/>
    <cellStyle name="Headline" xfId="7" xr:uid="{00000000-0005-0000-0000-00000A000000}"/>
    <cellStyle name="Hyperlink" xfId="2" builtinId="8"/>
    <cellStyle name="Input 2" xfId="178" xr:uid="{B858E2A0-DB6E-4299-A398-45B809C3BD6E}"/>
    <cellStyle name="Input 2 2" xfId="592" xr:uid="{7D130AD2-8C2C-4CB4-AFA3-A72BA7FF1538}"/>
    <cellStyle name="Input 2 2 2" xfId="807" xr:uid="{B9D0ADD0-AAF9-46A6-9962-01FBA42833E3}"/>
    <cellStyle name="Input 2 2 2 2" xfId="1520" xr:uid="{3137941A-8FDD-47B6-9BF0-954773BA24D4}"/>
    <cellStyle name="Input 2 2 2 3" xfId="1045" xr:uid="{31353151-0D19-4A0A-B07C-50079A7F8877}"/>
    <cellStyle name="Input 2 2 2 4" xfId="2170" xr:uid="{6C0A7E5C-3E74-4CFE-874E-F5CBDB9C5C14}"/>
    <cellStyle name="Input 2 2 3" xfId="1312" xr:uid="{BC43014B-465E-4FA4-B9E0-DB9A62F4D55F}"/>
    <cellStyle name="Input 2 2 4" xfId="1058" xr:uid="{7638BFB5-0306-4510-8E9A-A13ADD74DC25}"/>
    <cellStyle name="Input 2 2 5" xfId="1964" xr:uid="{0823D86E-E118-43D8-8CB0-35B2C04FF897}"/>
    <cellStyle name="Input 2 3" xfId="696" xr:uid="{C31B4328-6CA3-49D0-B63D-271F55FF1625}"/>
    <cellStyle name="Input 2 3 2" xfId="911" xr:uid="{0DFEE8FF-3B08-4BD9-8FBA-2BF68F100F34}"/>
    <cellStyle name="Input 2 3 2 2" xfId="1624" xr:uid="{74E90777-4A20-4A6E-8FA5-65789D31824F}"/>
    <cellStyle name="Input 2 3 2 3" xfId="1896" xr:uid="{661C988A-2A32-4254-B802-05D61A725F9E}"/>
    <cellStyle name="Input 2 3 2 4" xfId="2274" xr:uid="{68658386-7322-4FE3-ABA5-C92423DF34DD}"/>
    <cellStyle name="Input 2 3 3" xfId="1416" xr:uid="{84CC3887-6E9E-4CBF-B606-F447886B3F57}"/>
    <cellStyle name="Input 2 3 4" xfId="96" xr:uid="{CCCF52DD-123B-4361-883D-F9945660F407}"/>
    <cellStyle name="Input 2 3 5" xfId="2068" xr:uid="{7E891304-D5A0-4868-8A09-3EFF8FD4E8F7}"/>
    <cellStyle name="Input 2 4" xfId="707" xr:uid="{23DB1652-B481-4A18-8D8A-8E1E8016E2AC}"/>
    <cellStyle name="Input 2 4 2" xfId="921" xr:uid="{6FD057EE-E430-4DB3-A34E-B7EB1F269209}"/>
    <cellStyle name="Input 2 4 2 2" xfId="1634" xr:uid="{EA341D1D-F409-4D23-B795-B2C7589A44C4}"/>
    <cellStyle name="Input 2 4 2 3" xfId="1906" xr:uid="{A2EAB52B-2BA0-4156-B983-DC01DFE24A35}"/>
    <cellStyle name="Input 2 4 2 4" xfId="2284" xr:uid="{244DBBD0-89FA-48FB-9537-D4B966B0D389}"/>
    <cellStyle name="Input 2 4 3" xfId="1427" xr:uid="{F7FBA761-9CE8-4C64-AA53-B099C74F6D6F}"/>
    <cellStyle name="Input 2 4 4" xfId="1191" xr:uid="{9CE8748B-A431-43E7-899C-42823151C242}"/>
    <cellStyle name="Input 2 4 5" xfId="2078" xr:uid="{2F9947F1-20DE-475A-8EA9-3FEB7F9778A7}"/>
    <cellStyle name="Input 2 5" xfId="719" xr:uid="{BD0B1103-0B81-434C-BB99-76C16D3A1ED1}"/>
    <cellStyle name="Input 2 5 2" xfId="1439" xr:uid="{2C98CDBA-57CD-49C3-A024-07A930918E8B}"/>
    <cellStyle name="Input 2 5 3" xfId="931" xr:uid="{ED860899-6A32-49EA-AA99-CD7FE7625D89}"/>
    <cellStyle name="Input 2 5 4" xfId="2090" xr:uid="{9140E603-A07D-4880-BC9F-DE386DF38A4C}"/>
    <cellStyle name="Input 2 6" xfId="1018" xr:uid="{2186ED14-8725-4B27-A612-DAB372AA33D4}"/>
    <cellStyle name="Input 2 7" xfId="1887" xr:uid="{0A5B061A-E170-4334-A302-CA1ECF8487C0}"/>
    <cellStyle name="Input 2 8" xfId="1248" xr:uid="{883B3825-A1BE-4947-804A-BBE9BF10A42D}"/>
    <cellStyle name="Input 3" xfId="268" xr:uid="{E45E6F55-4FAA-4C93-9BBD-60C3E7F04E00}"/>
    <cellStyle name="Input 3 2" xfId="624" xr:uid="{6ADD242E-9295-43FA-ADA0-D7C37D25CFB2}"/>
    <cellStyle name="Input 3 2 2" xfId="839" xr:uid="{60020833-AAB9-48FD-AA5B-3CC46C310198}"/>
    <cellStyle name="Input 3 2 2 2" xfId="1552" xr:uid="{A6AD7BA2-C3F9-45BE-8527-B835855AAFBA}"/>
    <cellStyle name="Input 3 2 2 3" xfId="69" xr:uid="{08D496C0-7455-4FC8-AD0E-B021A67D19CC}"/>
    <cellStyle name="Input 3 2 2 4" xfId="2202" xr:uid="{C6136075-0D55-4154-998B-9D9C00883F3A}"/>
    <cellStyle name="Input 3 2 3" xfId="1344" xr:uid="{829C1499-7AF9-4FE9-B7C0-2280E2A487B3}"/>
    <cellStyle name="Input 3 2 4" xfId="1845" xr:uid="{A8C9AD26-F834-4296-A8A8-000F45F19D5D}"/>
    <cellStyle name="Input 3 2 5" xfId="1996" xr:uid="{D7AF2C50-846A-4E6F-99B0-B3451E0AA9A6}"/>
    <cellStyle name="Input 3 3" xfId="623" xr:uid="{BC13BCA0-D55B-43F5-AF43-AA36827ED898}"/>
    <cellStyle name="Input 3 3 2" xfId="838" xr:uid="{053ADA8A-C4F3-477E-9560-048625EEE0A6}"/>
    <cellStyle name="Input 3 3 2 2" xfId="1551" xr:uid="{17CB215E-1950-4108-A269-C81F2659EBDB}"/>
    <cellStyle name="Input 3 3 2 3" xfId="1743" xr:uid="{B47930AE-B9FE-47AB-B2B6-22E7CE9C8A74}"/>
    <cellStyle name="Input 3 3 2 4" xfId="2201" xr:uid="{E6125AAC-4444-4B61-83B9-6AD51762271E}"/>
    <cellStyle name="Input 3 3 3" xfId="1343" xr:uid="{3563FBF2-73D8-4B4D-B762-B1A44C70C806}"/>
    <cellStyle name="Input 3 3 4" xfId="1831" xr:uid="{BE18BDA5-D5AC-479F-9599-50A76132B237}"/>
    <cellStyle name="Input 3 3 5" xfId="1995" xr:uid="{1C54DAD6-311E-4716-8969-492394EB3673}"/>
    <cellStyle name="Input 3 4" xfId="567" xr:uid="{6C62072A-B55E-441E-9D1E-C04C865BDAC9}"/>
    <cellStyle name="Input 3 4 2" xfId="782" xr:uid="{31B12959-258A-4822-8FC4-400FF7A2F1F8}"/>
    <cellStyle name="Input 3 4 2 2" xfId="1495" xr:uid="{00E7A654-C166-4BC6-8F23-E70DA0950F63}"/>
    <cellStyle name="Input 3 4 2 3" xfId="1147" xr:uid="{F0BE2761-903E-4158-82C4-0DC424DD363E}"/>
    <cellStyle name="Input 3 4 2 4" xfId="2145" xr:uid="{55FCF3D6-C7A6-47DF-B51E-DEB45291945A}"/>
    <cellStyle name="Input 3 4 3" xfId="1287" xr:uid="{1EA8F864-CF09-4EE5-AAE6-9047F956F9D6}"/>
    <cellStyle name="Input 3 4 4" xfId="1675" xr:uid="{29B63816-0EA1-4AE6-A563-E556253F3730}"/>
    <cellStyle name="Input 3 4 5" xfId="1939" xr:uid="{E7F595E0-1AC5-4B80-99EF-AEB8C52BD506}"/>
    <cellStyle name="Input 3 5" xfId="725" xr:uid="{C610ACF0-38A5-4857-824A-A74BFE1C81F2}"/>
    <cellStyle name="Input 3 5 2" xfId="1445" xr:uid="{15CCA8A9-7F56-4408-AA53-BD288363D8F9}"/>
    <cellStyle name="Input 3 5 3" xfId="977" xr:uid="{1CA63B62-A749-4F57-8E13-4453094E6712}"/>
    <cellStyle name="Input 3 5 4" xfId="2096" xr:uid="{5D79227A-3858-4F90-B06B-4BF076B34E2C}"/>
    <cellStyle name="Input 3 6" xfId="1074" xr:uid="{4F9E391A-61DD-4B9E-860B-F7137362D00B}"/>
    <cellStyle name="Input 3 7" xfId="1426" xr:uid="{EFDAC16F-D5E6-416E-8A15-3EA627B50D15}"/>
    <cellStyle name="Input 3 8" xfId="1667" xr:uid="{E3D5929F-87C5-4D74-B930-966D1561EB68}"/>
    <cellStyle name="Input 4" xfId="379" xr:uid="{BF1678FC-2DA4-47C6-A131-BAC8DC26773D}"/>
    <cellStyle name="InputCells" xfId="29" xr:uid="{23D3EAC3-B314-418D-977C-BA3A9C5863EC}"/>
    <cellStyle name="InputCells 2" xfId="179" xr:uid="{820F3396-D5AC-4392-B07F-58E34918CB8E}"/>
    <cellStyle name="InputCells 3" xfId="230" xr:uid="{BABDD1ED-EC70-4F53-A67A-C1258708E00D}"/>
    <cellStyle name="InputCells 4" xfId="382" xr:uid="{870D9CDE-41B8-4AB5-9B16-71BD34B7602D}"/>
    <cellStyle name="InputCells_Bborder_1" xfId="180" xr:uid="{99E782A4-3417-4BF7-A700-0D49FAC29153}"/>
    <cellStyle name="InputCells12" xfId="39" xr:uid="{B9300ABF-6E18-4F5F-A164-4D30F4B01910}"/>
    <cellStyle name="InputCells12 2" xfId="181" xr:uid="{B0751725-78D4-44DE-BCE0-27A47C27E692}"/>
    <cellStyle name="InputCells12 2 2" xfId="456" xr:uid="{9CDEDA4A-73AA-46E4-9FCC-30A273BE3EF2}"/>
    <cellStyle name="InputCells12 2 2 2" xfId="630" xr:uid="{986E264E-71D6-4A55-9BF6-5E7BAB74EB0C}"/>
    <cellStyle name="InputCells12 2 2 2 2" xfId="845" xr:uid="{4E9D57CB-1B92-4E90-B5DC-3A210FD6101D}"/>
    <cellStyle name="InputCells12 2 2 2 2 2" xfId="1558" xr:uid="{994F8FF1-FB90-45FF-A403-63BE9C0FE70A}"/>
    <cellStyle name="InputCells12 2 2 2 2 3" xfId="1804" xr:uid="{D0404BC5-786E-4CED-A6CA-159931981638}"/>
    <cellStyle name="InputCells12 2 2 2 2 4" xfId="2208" xr:uid="{0851113D-2BA6-44A9-982C-3EEBBBCE5C9E}"/>
    <cellStyle name="InputCells12 2 2 2 3" xfId="1350" xr:uid="{BE64D6BD-BCF0-40E9-B0C0-B5C2E59C98D4}"/>
    <cellStyle name="InputCells12 2 2 2 4" xfId="1187" xr:uid="{AA69B967-7096-45D0-8C63-2E18347178BC}"/>
    <cellStyle name="InputCells12 2 2 2 5" xfId="2002" xr:uid="{ED71999B-1FC2-4005-8050-3AB83B502532}"/>
    <cellStyle name="InputCells12 2 2 3" xfId="755" xr:uid="{5AD6C090-6FC4-46E8-85A2-5B952592B652}"/>
    <cellStyle name="InputCells12 2 2 3 2" xfId="1468" xr:uid="{761BE10E-1732-49C3-99E9-35515C50F3A9}"/>
    <cellStyle name="InputCells12 2 2 3 3" xfId="1884" xr:uid="{A02E4F7E-AF71-45D5-AA7B-42EA0C8278FF}"/>
    <cellStyle name="InputCells12 2 2 3 4" xfId="2118" xr:uid="{CD7CA579-8638-45D8-83DA-5DB347A5CD05}"/>
    <cellStyle name="InputCells12 2 3" xfId="315" xr:uid="{DA005756-C28F-4717-91DF-1B53EE783CE8}"/>
    <cellStyle name="InputCells12 2 3 2" xfId="653" xr:uid="{2161313A-CF47-471A-AE78-A6423865ED89}"/>
    <cellStyle name="InputCells12 2 3 2 2" xfId="868" xr:uid="{1C35EB2D-6011-4272-9F78-AF5BF5D24ECD}"/>
    <cellStyle name="InputCells12 2 3 2 2 2" xfId="1581" xr:uid="{91683BDE-04E5-4F97-BD1D-2733DD686D5C}"/>
    <cellStyle name="InputCells12 2 3 2 2 3" xfId="1142" xr:uid="{12761400-4521-4F3D-8D22-3E35C811B04A}"/>
    <cellStyle name="InputCells12 2 3 2 2 4" xfId="2231" xr:uid="{B035DBF7-C5F6-4E25-A57C-9A511D97C930}"/>
    <cellStyle name="InputCells12 2 3 2 3" xfId="1373" xr:uid="{5D5DB4CD-C07B-48AA-8552-F22B80891538}"/>
    <cellStyle name="InputCells12 2 3 2 4" xfId="1732" xr:uid="{0C791DE9-DFC6-4D2C-A931-396398187AEA}"/>
    <cellStyle name="InputCells12 2 3 2 5" xfId="2025" xr:uid="{141FC211-E093-494B-84B4-4A550575343E}"/>
    <cellStyle name="InputCells12 2 3 3" xfId="576" xr:uid="{CFCDA457-2B6B-4D37-B224-49EB2DD2E47B}"/>
    <cellStyle name="InputCells12 2 3 3 2" xfId="791" xr:uid="{10DEB975-E0A2-49C6-91E8-8A495F547758}"/>
    <cellStyle name="InputCells12 2 3 3 2 2" xfId="1504" xr:uid="{94EAE9C6-84A7-494F-B869-DEE57F897146}"/>
    <cellStyle name="InputCells12 2 3 3 2 3" xfId="1655" xr:uid="{C18065C9-467B-4F7F-99B5-A67A91C9D3FB}"/>
    <cellStyle name="InputCells12 2 3 3 2 4" xfId="2154" xr:uid="{DD719F70-98F0-4F21-A9EE-7BF5C04627CD}"/>
    <cellStyle name="InputCells12 2 3 3 3" xfId="1296" xr:uid="{EAAE4837-2183-4E3F-8E6C-F4E26FE83C1B}"/>
    <cellStyle name="InputCells12 2 3 3 4" xfId="1046" xr:uid="{1227DE55-9A0E-4479-8CF7-B985261AE921}"/>
    <cellStyle name="InputCells12 2 3 3 5" xfId="1948" xr:uid="{E62600E9-3757-4C47-AC3F-05C78B26B10D}"/>
    <cellStyle name="InputCells12 2 3 4" xfId="692" xr:uid="{5C0E444C-8C74-4A7D-8568-76B8AA75E267}"/>
    <cellStyle name="InputCells12 2 3 4 2" xfId="907" xr:uid="{E9730963-904C-4D4D-BEC7-D6657C48CAD0}"/>
    <cellStyle name="InputCells12 2 3 4 2 2" xfId="1620" xr:uid="{B28345C8-1FC9-4BF0-AF8A-8BFF89B9D696}"/>
    <cellStyle name="InputCells12 2 3 4 2 3" xfId="1892" xr:uid="{26E87FC3-68DD-4161-910F-CB22AB411514}"/>
    <cellStyle name="InputCells12 2 3 4 2 4" xfId="2270" xr:uid="{F104763D-8FCF-41A6-9CD5-CC8F8A7F5973}"/>
    <cellStyle name="InputCells12 2 3 4 3" xfId="1412" xr:uid="{459E9BDE-D194-41AB-BFD6-67AE66A1F4BD}"/>
    <cellStyle name="InputCells12 2 3 4 4" xfId="1188" xr:uid="{356D0D47-C54C-4229-B7A1-07483A3BA333}"/>
    <cellStyle name="InputCells12 2 3 4 5" xfId="2064" xr:uid="{D88D44C4-17F0-4E78-B847-F7ADDEAA308F}"/>
    <cellStyle name="InputCells12 2 3 5" xfId="1112" xr:uid="{766CA799-C91F-4DD0-8FA5-4D16D09274D9}"/>
    <cellStyle name="InputCells12 2 3 6" xfId="1237" xr:uid="{F250C9C9-2DF5-4334-BF0D-B22911CE22FC}"/>
    <cellStyle name="InputCells12 2 3 7" xfId="943" xr:uid="{25853F75-F23A-4FDC-A04D-92D562651212}"/>
    <cellStyle name="InputCells12 3" xfId="455" xr:uid="{B12DB979-8EEB-4E03-963E-51A256B0BA91}"/>
    <cellStyle name="InputCells12 3 2" xfId="560" xr:uid="{D1DA3F02-0716-40A3-9AF2-DA91361E83E2}"/>
    <cellStyle name="InputCells12 3 2 2" xfId="775" xr:uid="{0E5105DB-9832-4CD0-A47F-11C942DF7753}"/>
    <cellStyle name="InputCells12 3 2 2 2" xfId="1488" xr:uid="{458731F3-3E68-43DA-861C-22DB3BDE5B6F}"/>
    <cellStyle name="InputCells12 3 2 2 3" xfId="1233" xr:uid="{CA185AAB-EB7A-4A56-B722-D83C53BB42C9}"/>
    <cellStyle name="InputCells12 3 2 2 4" xfId="2138" xr:uid="{5A5C0486-41F8-49E1-886F-E1B44F865D64}"/>
    <cellStyle name="InputCells12 3 2 3" xfId="1280" xr:uid="{6B68BCC4-C052-4271-8DCB-8CE688A7DFEC}"/>
    <cellStyle name="InputCells12 3 2 4" xfId="1823" xr:uid="{EB709901-63C9-4655-ABA0-B185C744C84B}"/>
    <cellStyle name="InputCells12 3 2 5" xfId="1932" xr:uid="{74DC1542-FFC0-4F84-9AD7-F9AE003FC87F}"/>
    <cellStyle name="InputCells12 3 3" xfId="754" xr:uid="{3A023354-1868-44CF-8BB2-65009CC59402}"/>
    <cellStyle name="InputCells12 3 3 2" xfId="1467" xr:uid="{2CBB2D13-3E38-4778-B416-6EDD85DBE6C8}"/>
    <cellStyle name="InputCells12 3 3 3" xfId="1695" xr:uid="{9C1B6815-9604-43AE-8973-B764123C8D28}"/>
    <cellStyle name="InputCells12 3 3 4" xfId="2117" xr:uid="{DBC3D622-0199-487E-A243-0487373FD900}"/>
    <cellStyle name="InputCells12 4" xfId="314" xr:uid="{8F8C794D-1BA1-49AB-A12F-CBD5EF51A08F}"/>
    <cellStyle name="InputCells12 4 2" xfId="652" xr:uid="{F1E5D81F-891D-48BB-A057-61EAD70C65A6}"/>
    <cellStyle name="InputCells12 4 2 2" xfId="867" xr:uid="{4048AE9C-42D5-491B-87A7-05681F32F21C}"/>
    <cellStyle name="InputCells12 4 2 2 2" xfId="1580" xr:uid="{0BC0F3EF-267A-44E1-AD3B-82397211FA20}"/>
    <cellStyle name="InputCells12 4 2 2 3" xfId="1865" xr:uid="{66E3EDFD-47EF-4738-BF53-2D5B47051E70}"/>
    <cellStyle name="InputCells12 4 2 2 4" xfId="2230" xr:uid="{01B8DD9C-D9E5-4896-84EA-18511695670E}"/>
    <cellStyle name="InputCells12 4 2 3" xfId="1372" xr:uid="{F76D6C92-71F3-4B48-8EDE-11DEAE161AD8}"/>
    <cellStyle name="InputCells12 4 2 4" xfId="1192" xr:uid="{001775D5-ADE3-4011-B650-D0E8D38691C4}"/>
    <cellStyle name="InputCells12 4 2 5" xfId="2024" xr:uid="{71E58ADF-160A-4C36-9070-EA1C766360F7}"/>
    <cellStyle name="InputCells12 4 3" xfId="577" xr:uid="{360788CA-3269-49F8-BF8E-1B1436EE702B}"/>
    <cellStyle name="InputCells12 4 3 2" xfId="792" xr:uid="{4292DA0C-16DF-4D52-88F8-410C15083380}"/>
    <cellStyle name="InputCells12 4 3 2 2" xfId="1505" xr:uid="{86CC9989-4B17-4616-AFBE-B89F695D774B}"/>
    <cellStyle name="InputCells12 4 3 2 3" xfId="1230" xr:uid="{EFA74852-BE59-4156-A0F6-03631B072B47}"/>
    <cellStyle name="InputCells12 4 3 2 4" xfId="2155" xr:uid="{694DEEFA-0862-452E-8FA0-0F64467C39CB}"/>
    <cellStyle name="InputCells12 4 3 3" xfId="1297" xr:uid="{C89DCDDF-AC6C-4E3B-AD71-9E133D83B116}"/>
    <cellStyle name="InputCells12 4 3 4" xfId="1010" xr:uid="{6876FF77-CA37-4492-B22D-1358E062F089}"/>
    <cellStyle name="InputCells12 4 3 5" xfId="1949" xr:uid="{0E853ACD-F8F4-4D60-A4D3-CC27C1DC66CF}"/>
    <cellStyle name="InputCells12 4 4" xfId="551" xr:uid="{126C655F-BA6F-4FAD-9FF1-B510219CB677}"/>
    <cellStyle name="InputCells12 4 4 2" xfId="766" xr:uid="{E215D245-6CA6-48AC-A66B-03AAC6054581}"/>
    <cellStyle name="InputCells12 4 4 2 2" xfId="1479" xr:uid="{452C577A-C973-4FC7-92C3-FD8B8DB5BF99}"/>
    <cellStyle name="InputCells12 4 4 2 3" xfId="1218" xr:uid="{4CBC2CA6-8323-46C2-9D3A-B936C69FC1D1}"/>
    <cellStyle name="InputCells12 4 4 2 4" xfId="2129" xr:uid="{51D2955E-B202-42D6-BD30-31203F11250A}"/>
    <cellStyle name="InputCells12 4 4 3" xfId="1271" xr:uid="{3E82043F-C517-4615-91FC-7A485F67C483}"/>
    <cellStyle name="InputCells12 4 4 4" xfId="1654" xr:uid="{A467A0FE-3109-4836-A4C1-D3E340EC3EBD}"/>
    <cellStyle name="InputCells12 4 4 5" xfId="1923" xr:uid="{1847250B-3D73-479A-9C77-B63F8DE71DFE}"/>
    <cellStyle name="InputCells12 4 5" xfId="1111" xr:uid="{DE6A5516-8999-47CF-9828-6B195B73C26A}"/>
    <cellStyle name="InputCells12 4 6" xfId="1803" xr:uid="{B351F016-5141-4220-8CCB-07E138DA273E}"/>
    <cellStyle name="InputCells12 4 7" xfId="37" xr:uid="{18F04F6F-5D04-409E-85D7-4063E4111B43}"/>
    <cellStyle name="InputCells12 5" xfId="109" xr:uid="{974CCAFE-F20B-4D5A-9FD5-492576EB52FE}"/>
    <cellStyle name="InputCells12_BBorder" xfId="47" xr:uid="{157AFE81-D09A-4A57-833D-BAB43BB5245C}"/>
    <cellStyle name="IntCells" xfId="182" xr:uid="{01374847-8BE6-499A-8957-215073EB3648}"/>
    <cellStyle name="KP_thin_border_dark_grey" xfId="57" xr:uid="{1C6B230C-A467-4670-A8E6-700E0ECFE173}"/>
    <cellStyle name="Linked Cell 2" xfId="183" xr:uid="{B4223A48-BAD8-47A0-92F2-2631D6C271CC}"/>
    <cellStyle name="Linked Cell 3" xfId="269" xr:uid="{74AED103-6E32-4CB8-AA4E-A315A4DB15AF}"/>
    <cellStyle name="Linked Cell 4" xfId="404" xr:uid="{507A98A9-0030-4A9F-9C15-DF3F14CCD57B}"/>
    <cellStyle name="Neutral 2" xfId="184" xr:uid="{A8448A03-8901-462E-B102-865F60EDCD4B}"/>
    <cellStyle name="Neutral 3" xfId="270" xr:uid="{01AF4AFF-EB0F-4EBC-BA18-60C8F0ED27EC}"/>
    <cellStyle name="Normaali 2" xfId="185" xr:uid="{645765D6-D253-4A83-BDA3-C36DD9A17E9C}"/>
    <cellStyle name="Normaali 2 2" xfId="186" xr:uid="{E4027BB3-A95A-4E8F-B168-BCED9CD983A3}"/>
    <cellStyle name="Normal" xfId="0" builtinId="0" customBuiltin="1"/>
    <cellStyle name="Normal 10" xfId="407" xr:uid="{C9F0061A-8273-4F86-9B8C-6E8A87DBA68F}"/>
    <cellStyle name="Normal 10 2" xfId="476" xr:uid="{90E4F774-5FF6-4759-B447-C459F1CD0D99}"/>
    <cellStyle name="Normal 11" xfId="435" xr:uid="{D7C271AC-4A59-4EAD-BC3A-F11096BF3FFC}"/>
    <cellStyle name="Normal 11 2" xfId="477" xr:uid="{F67423BA-D407-4AD6-9ED7-EFFB65B0008A}"/>
    <cellStyle name="Normal 12" xfId="546" xr:uid="{3128F217-57E8-4C6B-BBE7-9B4839734600}"/>
    <cellStyle name="Normal 12 2" xfId="706" xr:uid="{E0FC66FB-8D88-4D6D-BBA1-4DCB8A0A765D}"/>
    <cellStyle name="Normal 13" xfId="20" xr:uid="{5286BDF5-7A53-4F08-983B-9F69C35F51C2}"/>
    <cellStyle name="Normal 2" xfId="3" xr:uid="{00000000-0005-0000-0000-00000D000000}"/>
    <cellStyle name="Normal 2 2" xfId="187" xr:uid="{904DE2B0-A260-4B23-9C92-B42FF44C7846}"/>
    <cellStyle name="Normal 2 2 2" xfId="188" xr:uid="{29CD96AA-41B9-4F37-B208-89CEA2170381}"/>
    <cellStyle name="Normal 2 3" xfId="189" xr:uid="{059EDC3C-BFA2-4D27-8B6A-5C38CCA7ABFE}"/>
    <cellStyle name="Normal 2 3 2" xfId="457" xr:uid="{E81ED349-4ED3-443C-8FF2-3EA4B9A87DBA}"/>
    <cellStyle name="Normal 2 4" xfId="61" xr:uid="{0AAC7947-BE94-4567-8F90-E440A1FAC1A5}"/>
    <cellStyle name="Normal 2 5" xfId="24" xr:uid="{141919B2-2E53-44E4-BA36-2C8E7CD99A11}"/>
    <cellStyle name="Normal 3" xfId="19" xr:uid="{00000000-0005-0000-0000-00000E000000}"/>
    <cellStyle name="Normal 3 2" xfId="190" xr:uid="{D9EB580C-39B8-4F06-87EA-8227BDB4DC93}"/>
    <cellStyle name="Normal 3 2 2" xfId="62" xr:uid="{38A1776C-4B92-4D93-886D-65D5CD88DBDF}"/>
    <cellStyle name="Normal 3 3" xfId="231" xr:uid="{4624C03E-8DE4-4AF8-AE05-05EDB50F1957}"/>
    <cellStyle name="Normal 3 4" xfId="393" xr:uid="{2C058147-1CC7-47D4-8B3A-14E50203B106}"/>
    <cellStyle name="Normal 3 5" xfId="58" xr:uid="{D1352E84-D5E4-4474-A9E9-D114AC0B28D7}"/>
    <cellStyle name="Normal 4" xfId="191" xr:uid="{41600A2E-8EDD-447A-A139-BF586D178456}"/>
    <cellStyle name="Normal 4 2" xfId="192" xr:uid="{153B386E-743E-43F1-B7FE-BFFDDD42654C}"/>
    <cellStyle name="Normal 4 2 2" xfId="193" xr:uid="{5506659A-93FA-44FF-99DC-A01320974CA3}"/>
    <cellStyle name="Normal 4 2 3" xfId="458" xr:uid="{BDF4FE1A-2B4C-41AE-8105-1492A3534DAD}"/>
    <cellStyle name="Normal 4 3" xfId="232" xr:uid="{4F91C3AF-BD0B-4C09-8486-BE2B5DBC6862}"/>
    <cellStyle name="Normal 4 3 2" xfId="459" xr:uid="{B5D95825-10B0-426A-B243-41D132A7831C}"/>
    <cellStyle name="Normal 5" xfId="194" xr:uid="{2A27691D-B138-4C59-98F0-E86296E75ABD}"/>
    <cellStyle name="Normal 5 2" xfId="325" xr:uid="{C2742F8A-F2B5-4B72-9387-011B2DD358AE}"/>
    <cellStyle name="Normal 5 2 2" xfId="332" xr:uid="{350331F6-9DB7-4852-AAFD-DEAE9B4FFA8F}"/>
    <cellStyle name="Normal 5 2 2 2" xfId="338" xr:uid="{8EFD41F7-01EC-4DD7-8DDB-4BD512B5362D}"/>
    <cellStyle name="Normal 5 2 2 2 2" xfId="353" xr:uid="{DF914105-8E08-4FD1-9615-44CB79F1D848}"/>
    <cellStyle name="Normal 5 2 2 2 2 2" xfId="482" xr:uid="{9724F555-D784-440D-AEA0-01CB9667A73C}"/>
    <cellStyle name="Normal 5 2 2 2 3" xfId="481" xr:uid="{F60BBD0E-FC44-4AE5-B62E-8CF366991BEB}"/>
    <cellStyle name="Normal 5 2 2 3" xfId="352" xr:uid="{7C9D0870-E1BF-4F34-B358-B84ED09C91DF}"/>
    <cellStyle name="Normal 5 2 2 3 2" xfId="483" xr:uid="{EA2AA38A-A866-48CA-93DF-2FF413F73F21}"/>
    <cellStyle name="Normal 5 2 2 4" xfId="480" xr:uid="{40D64E32-C1BF-4DC3-BA18-00703C8ACA04}"/>
    <cellStyle name="Normal 5 2 3" xfId="337" xr:uid="{AA1110A9-9365-439D-B9B4-6E9AC32499CC}"/>
    <cellStyle name="Normal 5 2 3 2" xfId="354" xr:uid="{16D8B633-33F1-4B7B-8875-EB0A6986FCED}"/>
    <cellStyle name="Normal 5 2 3 2 2" xfId="485" xr:uid="{AC25004C-FEB0-46B6-9D8D-F740CC19F84E}"/>
    <cellStyle name="Normal 5 2 3 3" xfId="484" xr:uid="{75E3E50D-5A2D-47D1-B31C-80321CB04FBD}"/>
    <cellStyle name="Normal 5 2 4" xfId="351" xr:uid="{5F4656E9-B24F-412A-8AB0-D1CC15773ECE}"/>
    <cellStyle name="Normal 5 2 4 2" xfId="486" xr:uid="{10AAC166-00B4-4545-BC6D-DB00EDBEB6C2}"/>
    <cellStyle name="Normal 5 2 5" xfId="460" xr:uid="{E0A21CA1-1C2A-4CE0-A7B7-D1C1D2CAFFD0}"/>
    <cellStyle name="Normal 5 2 5 2" xfId="487" xr:uid="{7F171D51-F4D7-42B8-947A-A93DE856A2F2}"/>
    <cellStyle name="Normal 5 2 6" xfId="479" xr:uid="{C5871523-3334-4E82-B6A5-CF76A022823B}"/>
    <cellStyle name="Normal 5 3" xfId="329" xr:uid="{52C51CA3-86A1-4C47-8AF3-9C7651ED7952}"/>
    <cellStyle name="Normal 5 3 2" xfId="339" xr:uid="{424065FB-6856-437F-BA4B-F974ED56FF78}"/>
    <cellStyle name="Normal 5 3 2 2" xfId="356" xr:uid="{6B76F1CD-E39D-4FAB-A8FA-3174B2AE8F19}"/>
    <cellStyle name="Normal 5 3 2 2 2" xfId="490" xr:uid="{AC66D150-CAC6-4928-8917-F2F71A845C1A}"/>
    <cellStyle name="Normal 5 3 2 3" xfId="489" xr:uid="{510BD2F5-1A3C-4FE9-B46F-0A29288C9F24}"/>
    <cellStyle name="Normal 5 3 3" xfId="355" xr:uid="{24272E6D-E500-479D-A797-4819DB6D4974}"/>
    <cellStyle name="Normal 5 3 3 2" xfId="491" xr:uid="{0C9043B6-0F53-443C-9543-F8202412EF8C}"/>
    <cellStyle name="Normal 5 3 4" xfId="488" xr:uid="{BB6714A8-AD0C-4569-AAC6-3CCAC473E418}"/>
    <cellStyle name="Normal 5 4" xfId="336" xr:uid="{35807DB0-918D-4E74-A835-8A3511C8CEC0}"/>
    <cellStyle name="Normal 5 4 2" xfId="357" xr:uid="{AE33D416-C483-4632-9AB5-1E9C70146452}"/>
    <cellStyle name="Normal 5 4 2 2" xfId="493" xr:uid="{F9129580-2703-4569-8832-F63F0F053346}"/>
    <cellStyle name="Normal 5 4 3" xfId="492" xr:uid="{4F11EE93-4C8C-4722-8035-4AA391D8BCD5}"/>
    <cellStyle name="Normal 5 5" xfId="350" xr:uid="{6786BC1E-1455-40A5-97D0-3F54E6BA537D}"/>
    <cellStyle name="Normal 5 5 2" xfId="494" xr:uid="{8525BBB9-A6CA-45BB-A7F6-037F1A75AB04}"/>
    <cellStyle name="Normal 5 6" xfId="394" xr:uid="{B590EA6B-DD12-45C5-B516-81E383565FBB}"/>
    <cellStyle name="Normal 5 7" xfId="478" xr:uid="{475C9D31-9E94-4DD8-81FD-CC89BFEAFFF6}"/>
    <cellStyle name="Normal 5 8" xfId="316" xr:uid="{01432787-077E-493D-BA97-A69E1BBB1CC9}"/>
    <cellStyle name="Normal 6" xfId="195" xr:uid="{74C16697-8220-47DA-9188-58B4A98FEC3C}"/>
    <cellStyle name="Normal 6 10" xfId="461" xr:uid="{584B8D64-4634-4F93-B88D-D474F066575D}"/>
    <cellStyle name="Normal 6 10 2" xfId="496" xr:uid="{AC0D34DF-E0C4-41C5-AB15-1300988BE349}"/>
    <cellStyle name="Normal 6 11" xfId="495" xr:uid="{3A2A6A38-1AA3-48E5-ACF0-CF0AD363C96F}"/>
    <cellStyle name="Normal 6 2" xfId="326" xr:uid="{291B51E6-BA2A-42E7-A45F-939EAD3B1EC9}"/>
    <cellStyle name="Normal 6 2 2" xfId="333" xr:uid="{D3B997F1-6D2E-4336-8C6F-4405E3C4151C}"/>
    <cellStyle name="Normal 6 2 2 2" xfId="342" xr:uid="{6BCBD2D2-3B28-491E-B36E-59EDF70FEFD7}"/>
    <cellStyle name="Normal 6 2 2 2 2" xfId="361" xr:uid="{155B96CC-9E12-4CD1-9FF3-43ABD15C5B4A}"/>
    <cellStyle name="Normal 6 2 2 2 2 2" xfId="500" xr:uid="{AC5BFC6E-3B65-4D24-BFCE-996F3739CD24}"/>
    <cellStyle name="Normal 6 2 2 2 3" xfId="499" xr:uid="{40C8B826-AC28-4D97-AB30-609250CFAB62}"/>
    <cellStyle name="Normal 6 2 2 3" xfId="360" xr:uid="{A06C7EB0-F4FB-4C68-B782-0F983503FAA0}"/>
    <cellStyle name="Normal 6 2 2 3 2" xfId="501" xr:uid="{96CF31BA-9C02-4CCD-9952-D06EB8422824}"/>
    <cellStyle name="Normal 6 2 2 4" xfId="498" xr:uid="{96503A98-FA06-4309-87FF-1CCC8ABB5B89}"/>
    <cellStyle name="Normal 6 2 3" xfId="341" xr:uid="{ED249622-2912-4E20-86A8-537DBCC1DDF3}"/>
    <cellStyle name="Normal 6 2 3 2" xfId="362" xr:uid="{B6ADEDF3-0A9B-44AC-978C-BE12F48B59A6}"/>
    <cellStyle name="Normal 6 2 3 2 2" xfId="503" xr:uid="{101AF594-B68A-4D24-985E-6608B8A0841B}"/>
    <cellStyle name="Normal 6 2 3 3" xfId="502" xr:uid="{18DED862-82D7-4107-A927-3AA28763B665}"/>
    <cellStyle name="Normal 6 2 4" xfId="359" xr:uid="{B12A5A68-4547-4DE8-BC23-2C9B8588B93E}"/>
    <cellStyle name="Normal 6 2 4 2" xfId="504" xr:uid="{9DE5B1A4-F004-431C-9E48-BB76AB2A7780}"/>
    <cellStyle name="Normal 6 2 5" xfId="462" xr:uid="{832E20EF-75D1-4E76-AE9A-8C5615B00C8C}"/>
    <cellStyle name="Normal 6 2 5 2" xfId="505" xr:uid="{2578C940-9BBF-4070-AB23-EC0E9D597F56}"/>
    <cellStyle name="Normal 6 2 6" xfId="497" xr:uid="{07CB5249-6332-4965-98A7-F50F15256EE3}"/>
    <cellStyle name="Normal 6 3" xfId="328" xr:uid="{0DD44977-F689-408C-9DB9-EFE452A9F9E6}"/>
    <cellStyle name="Normal 6 3 2" xfId="335" xr:uid="{5297EB9E-4279-4C1D-8A45-8602276FA0D5}"/>
    <cellStyle name="Normal 6 3 2 2" xfId="344" xr:uid="{D373BAC7-8EEB-4E85-AFE9-0CA033BE987E}"/>
    <cellStyle name="Normal 6 3 2 2 2" xfId="365" xr:uid="{26628B60-3E37-4B7F-954F-8DF170B6A5FB}"/>
    <cellStyle name="Normal 6 3 2 2 2 2" xfId="509" xr:uid="{FDE98C7B-4246-46C2-AA07-8C9A4E3A1B50}"/>
    <cellStyle name="Normal 6 3 2 2 3" xfId="508" xr:uid="{8A823C7D-7991-4ECD-9D0A-C95B331DF16C}"/>
    <cellStyle name="Normal 6 3 2 3" xfId="364" xr:uid="{3C3350DF-CFEB-43B3-B2BE-92D38DFB8A8C}"/>
    <cellStyle name="Normal 6 3 2 3 2" xfId="510" xr:uid="{420A7F7E-505B-4AA7-924A-328CA7D78224}"/>
    <cellStyle name="Normal 6 3 2 4" xfId="507" xr:uid="{84446E88-1427-4D8E-A75F-7834A03FCCF2}"/>
    <cellStyle name="Normal 6 3 3" xfId="343" xr:uid="{03952B5B-7EAC-4EB5-9DE1-A5C61EB1790D}"/>
    <cellStyle name="Normal 6 3 3 2" xfId="366" xr:uid="{FAA1A59C-0E95-487F-A819-46B70B45A140}"/>
    <cellStyle name="Normal 6 3 3 2 2" xfId="512" xr:uid="{46712059-DCE4-45BE-9CCA-1B9689EC98B5}"/>
    <cellStyle name="Normal 6 3 3 3" xfId="511" xr:uid="{EA019976-4D61-4887-BD4C-AE32961B1BD9}"/>
    <cellStyle name="Normal 6 3 4" xfId="363" xr:uid="{462DC147-F652-4769-AB6D-6317046FF139}"/>
    <cellStyle name="Normal 6 3 4 2" xfId="513" xr:uid="{2FE0EEE6-A4A3-4483-BD07-DF19DD09F1EA}"/>
    <cellStyle name="Normal 6 3 5" xfId="506" xr:uid="{AA3C4D4C-E5C6-4D80-A25E-FC112FF274F0}"/>
    <cellStyle name="Normal 6 4" xfId="330" xr:uid="{AF816B91-FF92-47B6-9821-E763D6EE03B6}"/>
    <cellStyle name="Normal 6 4 2" xfId="345" xr:uid="{E4A3FABF-C0F2-4617-8A2D-A0A7A3AA8577}"/>
    <cellStyle name="Normal 6 4 2 2" xfId="368" xr:uid="{DA8C3572-7FFE-4FFC-B478-0A608B2EA36A}"/>
    <cellStyle name="Normal 6 4 2 2 2" xfId="516" xr:uid="{DDAA469E-4F7F-4B1B-A3D0-1E40C1A03F5C}"/>
    <cellStyle name="Normal 6 4 2 3" xfId="515" xr:uid="{0A0EB32C-9796-4F37-A16A-37FC5144D4AB}"/>
    <cellStyle name="Normal 6 4 3" xfId="367" xr:uid="{9C02624F-CE3F-4F38-A35D-033FB56C4037}"/>
    <cellStyle name="Normal 6 4 3 2" xfId="517" xr:uid="{0E38B21D-6DF5-4338-B06D-5655A497F7E6}"/>
    <cellStyle name="Normal 6 4 4" xfId="514" xr:uid="{9BF7FFF0-3EB4-4091-9E00-CA9FA1E549FB}"/>
    <cellStyle name="Normal 6 5" xfId="340" xr:uid="{39BCA476-EAA3-40D7-B399-B12CA4709684}"/>
    <cellStyle name="Normal 6 5 2" xfId="369" xr:uid="{77AD6912-197E-4323-8B85-006BDB0F2A69}"/>
    <cellStyle name="Normal 6 5 2 2" xfId="519" xr:uid="{B4FC728E-A6A6-4544-9FE9-05E170F75800}"/>
    <cellStyle name="Normal 6 5 3" xfId="518" xr:uid="{E83F8610-E98C-438E-94F1-268563430D1C}"/>
    <cellStyle name="Normal 6 6" xfId="358" xr:uid="{F47BB582-81A8-41F2-85E0-644AF670AC7E}"/>
    <cellStyle name="Normal 6 6 2" xfId="520" xr:uid="{AAE49162-A0EB-4613-82A5-80E2E7244EF6}"/>
    <cellStyle name="Normal 6 7" xfId="395" xr:uid="{9FF7AF40-6BC8-4651-98F8-A13E09D789E4}"/>
    <cellStyle name="Normal 6 7 2" xfId="521" xr:uid="{077E1489-F306-40F6-B566-E6A4900335E8}"/>
    <cellStyle name="Normal 6 8" xfId="431" xr:uid="{5DB46C59-3781-4539-AA80-7789BC7A722D}"/>
    <cellStyle name="Normal 6 8 2" xfId="522" xr:uid="{1FC88BCE-ACA6-461E-B9A4-593226CDEAB1}"/>
    <cellStyle name="Normal 6 9" xfId="434" xr:uid="{F173A7BC-B3B4-4993-83C3-574E15738251}"/>
    <cellStyle name="Normal 6 9 2" xfId="523" xr:uid="{75A2EE0A-9BEB-465C-894B-EFB32F5EA7F6}"/>
    <cellStyle name="Normal 7" xfId="56" xr:uid="{C70DF671-5550-469A-900F-EC2AC48CC131}"/>
    <cellStyle name="Normal 7 2" xfId="327" xr:uid="{67CC3256-6704-4262-8111-AD942BB34D8D}"/>
    <cellStyle name="Normal 7 2 2" xfId="334" xr:uid="{DAE7C092-52EB-435E-A3B8-7F60CD2CA847}"/>
    <cellStyle name="Normal 7 2 2 2" xfId="348" xr:uid="{03CA72C9-BC06-4205-9CCD-6812065FF27C}"/>
    <cellStyle name="Normal 7 2 2 2 2" xfId="373" xr:uid="{A7F707D5-CAC2-4BFD-B4C9-845762F9DFBE}"/>
    <cellStyle name="Normal 7 2 2 2 2 2" xfId="528" xr:uid="{203F19ED-AA2A-4375-876F-A9C67A3B0E81}"/>
    <cellStyle name="Normal 7 2 2 2 3" xfId="527" xr:uid="{F53862C9-F708-41F3-80F4-FFF155AD6DC8}"/>
    <cellStyle name="Normal 7 2 2 3" xfId="372" xr:uid="{0461ED90-3354-479B-A36E-A470E342BC2C}"/>
    <cellStyle name="Normal 7 2 2 3 2" xfId="529" xr:uid="{14A5EA1C-D735-453D-9005-B412177A00FE}"/>
    <cellStyle name="Normal 7 2 2 4" xfId="526" xr:uid="{F66FFCAF-5FFC-43CD-9D87-573FEB256CAA}"/>
    <cellStyle name="Normal 7 2 3" xfId="347" xr:uid="{8D63EF92-514B-492D-B592-D8E4580870EB}"/>
    <cellStyle name="Normal 7 2 3 2" xfId="374" xr:uid="{4C96A61F-377A-48D5-8925-3718EF96232B}"/>
    <cellStyle name="Normal 7 2 3 2 2" xfId="531" xr:uid="{09706D63-F72B-49D1-945E-72A7D31CC13E}"/>
    <cellStyle name="Normal 7 2 3 3" xfId="530" xr:uid="{509AE553-6997-4E31-B6D6-629027FD8511}"/>
    <cellStyle name="Normal 7 2 4" xfId="371" xr:uid="{E27B4B98-324F-4EC7-AAF6-2F08F660E2C0}"/>
    <cellStyle name="Normal 7 2 4 2" xfId="532" xr:uid="{6AAF3D36-16EE-439B-AEC0-F7373DCB8521}"/>
    <cellStyle name="Normal 7 2 5" xfId="463" xr:uid="{C0E9D699-8198-4B53-86E0-DB91E03F11E4}"/>
    <cellStyle name="Normal 7 2 5 2" xfId="533" xr:uid="{3B9A6999-F68A-4D2B-AB62-F1C1F17994FC}"/>
    <cellStyle name="Normal 7 2 6" xfId="525" xr:uid="{72BF2DA2-35A8-4A3D-A40C-F2997DCEC459}"/>
    <cellStyle name="Normal 7 3" xfId="331" xr:uid="{50A3FA7B-8AA2-4D86-8208-96F490E7CAF7}"/>
    <cellStyle name="Normal 7 3 2" xfId="349" xr:uid="{9CE77A14-2B65-4251-A9F8-846375D1169D}"/>
    <cellStyle name="Normal 7 3 2 2" xfId="376" xr:uid="{D53B2274-080F-4F4D-9A19-0C4132B328D2}"/>
    <cellStyle name="Normal 7 3 2 2 2" xfId="536" xr:uid="{A5659ED0-7E65-45A3-9607-0C87A006FE07}"/>
    <cellStyle name="Normal 7 3 2 3" xfId="535" xr:uid="{3925FBA5-C494-48A2-B2B7-D3E5385D79CB}"/>
    <cellStyle name="Normal 7 3 3" xfId="375" xr:uid="{B020E678-952B-4AF3-A5E4-5AA5B673BD3E}"/>
    <cellStyle name="Normal 7 3 3 2" xfId="537" xr:uid="{3F60A299-B6B7-4147-BBA7-1E2BB68BE33F}"/>
    <cellStyle name="Normal 7 3 4" xfId="534" xr:uid="{3F4526F5-9CFA-459D-B311-2FD1BC2F0A02}"/>
    <cellStyle name="Normal 7 4" xfId="346" xr:uid="{31269D53-FA35-4CDC-BB45-4A66B9AAAC49}"/>
    <cellStyle name="Normal 7 4 2" xfId="377" xr:uid="{A944037E-2AAC-4546-A07B-1C62B2E69142}"/>
    <cellStyle name="Normal 7 4 2 2" xfId="539" xr:uid="{C9B25A50-DDAD-4AF5-9759-26BE37410F3D}"/>
    <cellStyle name="Normal 7 4 3" xfId="538" xr:uid="{53C0982A-C032-4E82-BCE6-C7FF30BF6428}"/>
    <cellStyle name="Normal 7 5" xfId="370" xr:uid="{E534B099-97A2-459F-AC3B-685E662C32A9}"/>
    <cellStyle name="Normal 7 5 2" xfId="540" xr:uid="{35D029D9-9EF6-4D15-A33B-676D6FF7A1A1}"/>
    <cellStyle name="Normal 7 6" xfId="383" xr:uid="{7FC79651-053F-4277-8FB4-F773C2CBFFD1}"/>
    <cellStyle name="Normal 7 7" xfId="524" xr:uid="{0CE32725-2553-4924-8A10-11C6AFC6DD4D}"/>
    <cellStyle name="Normal 7 8" xfId="324" xr:uid="{E6684B8E-BDA5-404F-BE20-6F5372A7294E}"/>
    <cellStyle name="Normal 8" xfId="271" xr:uid="{C3B35B9C-FE8C-43E6-B580-410EB3D4B860}"/>
    <cellStyle name="Normal 8 2" xfId="465" xr:uid="{72C674F7-84A8-4F28-882F-720600AA1843}"/>
    <cellStyle name="Normal 8 3" xfId="464" xr:uid="{D562FEC9-CDF7-4AAD-A8D9-582D77CE4EF1}"/>
    <cellStyle name="Normal 9" xfId="378" xr:uid="{B36B29E2-1793-4EE3-856A-323560699E99}"/>
    <cellStyle name="Normal 9 2" xfId="541" xr:uid="{4A3FC5E6-802E-4B7A-9A60-293363B5090E}"/>
    <cellStyle name="Normal GHG Numbers (0.00)" xfId="196" xr:uid="{76A6AB93-6930-40F6-A134-B0F53273B37B}"/>
    <cellStyle name="Normal GHG Numbers (0.00) 2" xfId="197" xr:uid="{B9BE4F64-8853-4628-9739-C2C942ADF937}"/>
    <cellStyle name="Normal GHG Numbers (0.00) 3" xfId="59" xr:uid="{4E5387E7-6DB0-4C32-8305-16869421979A}"/>
    <cellStyle name="Normal GHG Numbers (0.00) 3 2" xfId="466" xr:uid="{C02F5217-D946-41A4-A3BD-B52A424AD7E2}"/>
    <cellStyle name="Normal GHG Numbers (0.00) 3 2 2" xfId="615" xr:uid="{60F1690E-79A3-4478-A4DB-DD89C7657C0A}"/>
    <cellStyle name="Normal GHG Numbers (0.00) 3 2 2 2" xfId="830" xr:uid="{4FD50CC3-A2C7-4FA7-8831-BDCA2701BF38}"/>
    <cellStyle name="Normal GHG Numbers (0.00) 3 2 2 2 2" xfId="1543" xr:uid="{6E1BE582-D6DF-4368-BB0B-7950E736EF8F}"/>
    <cellStyle name="Normal GHG Numbers (0.00) 3 2 2 2 3" xfId="1069" xr:uid="{F62475C0-BCC9-4405-80F1-4C1466D10A8D}"/>
    <cellStyle name="Normal GHG Numbers (0.00) 3 2 2 2 4" xfId="2193" xr:uid="{9952FC4D-DAD7-4796-BFBD-184EB7EE1D18}"/>
    <cellStyle name="Normal GHG Numbers (0.00) 3 2 2 3" xfId="1335" xr:uid="{400BC8DB-518A-4C98-B957-8C8E2309160F}"/>
    <cellStyle name="Normal GHG Numbers (0.00) 3 2 2 4" xfId="1109" xr:uid="{225457B7-E254-4C67-B631-5169C39A5A12}"/>
    <cellStyle name="Normal GHG Numbers (0.00) 3 2 2 5" xfId="1987" xr:uid="{8C4F7674-0A52-4B49-ACAF-D0BD7CCA739C}"/>
    <cellStyle name="Normal GHG Numbers (0.00) 3 2 3" xfId="756" xr:uid="{1BDAC876-2676-4548-A785-9BB2D1E00C06}"/>
    <cellStyle name="Normal GHG Numbers (0.00) 3 2 3 2" xfId="1469" xr:uid="{1B66A374-FB0E-4976-832A-A750D8B354D9}"/>
    <cellStyle name="Normal GHG Numbers (0.00) 3 2 3 3" xfId="1758" xr:uid="{7F57D123-8A04-40AE-8CD7-D0E216E23599}"/>
    <cellStyle name="Normal GHG Numbers (0.00) 3 2 3 4" xfId="2119" xr:uid="{DDBCD2DF-B706-456F-B695-3682C2C4D1D2}"/>
    <cellStyle name="Normal GHG Numbers (0.00) 3 3" xfId="396" xr:uid="{BF2C9705-2B34-4854-85C3-3727DBE8B758}"/>
    <cellStyle name="Normal GHG Numbers (0.00) 3 3 2" xfId="674" xr:uid="{AFC39E04-2E71-4362-AA1B-399A6EEF792B}"/>
    <cellStyle name="Normal GHG Numbers (0.00) 3 3 2 2" xfId="889" xr:uid="{94E38728-4F17-4F85-AB96-17AE2D098131}"/>
    <cellStyle name="Normal GHG Numbers (0.00) 3 3 2 2 2" xfId="1602" xr:uid="{D41291B5-97F7-45BA-8BA0-A5D61C1ABE2F}"/>
    <cellStyle name="Normal GHG Numbers (0.00) 3 3 2 2 3" xfId="1666" xr:uid="{0FAC41C5-C496-4779-887A-856FE0636D23}"/>
    <cellStyle name="Normal GHG Numbers (0.00) 3 3 2 2 4" xfId="2252" xr:uid="{F55D8926-AD51-4B25-A03E-969823AB7458}"/>
    <cellStyle name="Normal GHG Numbers (0.00) 3 3 2 3" xfId="1394" xr:uid="{7247452B-9FEA-4E7C-97DA-CD38DF24ED13}"/>
    <cellStyle name="Normal GHG Numbers (0.00) 3 3 2 4" xfId="1224" xr:uid="{BC697149-8D66-41E9-BFF6-8ACD53A990BD}"/>
    <cellStyle name="Normal GHG Numbers (0.00) 3 3 2 5" xfId="2046" xr:uid="{7D319EAA-16AD-4E18-989C-582208130139}"/>
    <cellStyle name="Normal GHG Numbers (0.00) 3 3 3" xfId="571" xr:uid="{DA60D841-106A-4FF7-9CA0-AF51625EBA46}"/>
    <cellStyle name="Normal GHG Numbers (0.00) 3 3 3 2" xfId="786" xr:uid="{C7EF41CA-3680-4FD0-976A-59F71A57C766}"/>
    <cellStyle name="Normal GHG Numbers (0.00) 3 3 3 2 2" xfId="1499" xr:uid="{D4CE934D-15D6-44ED-A4E6-C779637475CA}"/>
    <cellStyle name="Normal GHG Numbers (0.00) 3 3 3 2 3" xfId="993" xr:uid="{D0192E98-7FB7-438B-922A-055C61758ECE}"/>
    <cellStyle name="Normal GHG Numbers (0.00) 3 3 3 2 4" xfId="2149" xr:uid="{75DD3B17-FAA6-42F1-9D02-E383C68F1D94}"/>
    <cellStyle name="Normal GHG Numbers (0.00) 3 3 3 3" xfId="1291" xr:uid="{C10D9770-2FAD-41DA-95AB-B53B57601356}"/>
    <cellStyle name="Normal GHG Numbers (0.00) 3 3 3 4" xfId="1127" xr:uid="{F6BF98A3-CDCF-4F29-B8B2-CFEDBD3ECC91}"/>
    <cellStyle name="Normal GHG Numbers (0.00) 3 3 3 5" xfId="1943" xr:uid="{40583E4D-3FBF-4754-998B-F97E1ACBA37A}"/>
    <cellStyle name="Normal GHG Numbers (0.00) 3 3 4" xfId="704" xr:uid="{5D6D3920-8DB7-4868-9B76-9A3517226A76}"/>
    <cellStyle name="Normal GHG Numbers (0.00) 3 3 4 2" xfId="919" xr:uid="{0683BFE5-AD83-4611-8FB4-08A5170D47B1}"/>
    <cellStyle name="Normal GHG Numbers (0.00) 3 3 4 2 2" xfId="1632" xr:uid="{2C4C3421-8B51-4D79-9089-4D5D102F3550}"/>
    <cellStyle name="Normal GHG Numbers (0.00) 3 3 4 2 3" xfId="1904" xr:uid="{5B33B448-E164-422E-9838-E16EFA2BA62B}"/>
    <cellStyle name="Normal GHG Numbers (0.00) 3 3 4 2 4" xfId="2282" xr:uid="{ECAC18AB-CBBC-42F0-ABCC-03D14D15BD56}"/>
    <cellStyle name="Normal GHG Numbers (0.00) 3 3 4 3" xfId="1424" xr:uid="{571F0A6B-DB23-4FD3-8CE5-0C63662052A2}"/>
    <cellStyle name="Normal GHG Numbers (0.00) 3 3 4 4" xfId="1874" xr:uid="{4402889C-8075-4512-8FF5-3F8BC1A344B6}"/>
    <cellStyle name="Normal GHG Numbers (0.00) 3 3 4 5" xfId="2076" xr:uid="{A33209E0-369F-425A-A5A0-C77E4723E38B}"/>
    <cellStyle name="Normal GHG Numbers (0.00) 3 3 5" xfId="1173" xr:uid="{C251E45D-0342-4DAD-9C83-FA40E4AD526F}"/>
    <cellStyle name="Normal GHG Numbers (0.00) 3 3 6" xfId="1689" xr:uid="{07F5A262-4A94-4475-BEFA-4A7DB2EA31C9}"/>
    <cellStyle name="Normal GHG Numbers (0.00) 3 3 7" xfId="933" xr:uid="{DFAB1CE6-CD03-4742-A893-7712E9A48E70}"/>
    <cellStyle name="Normal GHG Numbers (0.00) 3 4" xfId="198" xr:uid="{2C0802AB-9A45-436E-87FD-2F589F8C7EFB}"/>
    <cellStyle name="Normal GHG Textfiels Bold" xfId="9" xr:uid="{00000000-0005-0000-0000-00000F000000}"/>
    <cellStyle name="Normal GHG Textfiels Bold 2" xfId="199" xr:uid="{2AF8AB9E-E427-4EDC-950A-7B3B5A8E8B98}"/>
    <cellStyle name="Normal GHG Textfiels Bold 3" xfId="200" xr:uid="{5E57B0AA-E81E-474B-851B-A50C553A9743}"/>
    <cellStyle name="Normal GHG Textfiels Bold 3 2" xfId="467" xr:uid="{8071D63F-39BB-46AC-B187-F6215D99A747}"/>
    <cellStyle name="Normal GHG Textfiels Bold 3 2 2" xfId="559" xr:uid="{4C78F1C9-F057-44A0-AFE5-4E13FA6FF16C}"/>
    <cellStyle name="Normal GHG Textfiels Bold 3 2 2 2" xfId="774" xr:uid="{13696583-4729-44B7-B10C-2DFDAA3EB6CB}"/>
    <cellStyle name="Normal GHG Textfiels Bold 3 2 2 2 2" xfId="1487" xr:uid="{47F2013F-A345-487C-A885-5F7BDD947178}"/>
    <cellStyle name="Normal GHG Textfiels Bold 3 2 2 2 3" xfId="1162" xr:uid="{9436654C-4434-4D9C-9F62-F0918E49414B}"/>
    <cellStyle name="Normal GHG Textfiels Bold 3 2 2 2 4" xfId="2137" xr:uid="{E6D010DB-314B-41B0-8753-7CD9A683761B}"/>
    <cellStyle name="Normal GHG Textfiels Bold 3 2 2 3" xfId="1279" xr:uid="{EA0DF71E-20DE-41CE-8D30-5A67DC5EF341}"/>
    <cellStyle name="Normal GHG Textfiels Bold 3 2 2 4" xfId="1698" xr:uid="{3FBD8FD2-B9CB-48E3-BBD6-F5380462213C}"/>
    <cellStyle name="Normal GHG Textfiels Bold 3 2 2 5" xfId="1931" xr:uid="{F1038D0D-F68A-4763-AE64-38E84F408B11}"/>
    <cellStyle name="Normal GHG Textfiels Bold 3 2 3" xfId="757" xr:uid="{7F88DCD7-AC53-4AE2-A105-89BC9DF80583}"/>
    <cellStyle name="Normal GHG Textfiels Bold 3 2 3 2" xfId="1470" xr:uid="{C5C47307-50B6-433D-8141-CB18206B1248}"/>
    <cellStyle name="Normal GHG Textfiels Bold 3 2 3 3" xfId="1888" xr:uid="{27C7A909-2ECE-40D4-B50E-FF53CD05787B}"/>
    <cellStyle name="Normal GHG Textfiels Bold 3 2 3 4" xfId="2120" xr:uid="{8400D26F-E8C7-4BA1-8CD7-7526800D7924}"/>
    <cellStyle name="Normal GHG Textfiels Bold 3 3" xfId="397" xr:uid="{F879D2CD-4BDC-4CED-9362-9B38684D341F}"/>
    <cellStyle name="Normal GHG Textfiels Bold 3 3 2" xfId="675" xr:uid="{0C13B675-3E18-4F63-A0EF-C81739AA938A}"/>
    <cellStyle name="Normal GHG Textfiels Bold 3 3 2 2" xfId="890" xr:uid="{2831B54A-C9FB-4846-AA01-640FCF91A601}"/>
    <cellStyle name="Normal GHG Textfiels Bold 3 3 2 2 2" xfId="1603" xr:uid="{B352DC9F-28C6-4E9B-8675-C1B9A45D65EC}"/>
    <cellStyle name="Normal GHG Textfiels Bold 3 3 2 2 3" xfId="1826" xr:uid="{CDAA8BAA-9A45-4458-9894-B4AF969D8EBF}"/>
    <cellStyle name="Normal GHG Textfiels Bold 3 3 2 2 4" xfId="2253" xr:uid="{23432C56-AC03-4B3A-ABF2-FA7F4EF4B8E0}"/>
    <cellStyle name="Normal GHG Textfiels Bold 3 3 2 3" xfId="1395" xr:uid="{4D4F65E0-BACE-414A-9119-D89B01B0D674}"/>
    <cellStyle name="Normal GHG Textfiels Bold 3 3 2 4" xfId="1090" xr:uid="{5082EF79-4C2D-40FA-AA9F-8E854420DD13}"/>
    <cellStyle name="Normal GHG Textfiels Bold 3 3 2 5" xfId="2047" xr:uid="{3A34EF54-F8AE-4C7F-81BF-89EB74E253B6}"/>
    <cellStyle name="Normal GHG Textfiels Bold 3 3 3" xfId="618" xr:uid="{2CB891CC-37F1-4888-B75E-19901F39DEFC}"/>
    <cellStyle name="Normal GHG Textfiels Bold 3 3 3 2" xfId="833" xr:uid="{51D2F3BA-FC4E-48E4-8173-4AA783D9C9C7}"/>
    <cellStyle name="Normal GHG Textfiels Bold 3 3 3 2 2" xfId="1546" xr:uid="{679EE10D-4275-418B-9383-C23E10726E8E}"/>
    <cellStyle name="Normal GHG Textfiels Bold 3 3 3 2 3" xfId="1767" xr:uid="{D77D77D6-C40B-4DAE-886C-F15A872F17C2}"/>
    <cellStyle name="Normal GHG Textfiels Bold 3 3 3 2 4" xfId="2196" xr:uid="{BE194F84-0550-45AD-BF7B-B58231A3FFCA}"/>
    <cellStyle name="Normal GHG Textfiels Bold 3 3 3 3" xfId="1338" xr:uid="{330100A2-BBD5-43BE-A416-53136965AE0A}"/>
    <cellStyle name="Normal GHG Textfiels Bold 3 3 3 4" xfId="88" xr:uid="{C8F6774A-C169-4A4B-AF69-34BEC104A817}"/>
    <cellStyle name="Normal GHG Textfiels Bold 3 3 3 5" xfId="1990" xr:uid="{AE7D4134-2CC0-4F6C-AFD6-3BBDCA405B66}"/>
    <cellStyle name="Normal GHG Textfiels Bold 3 3 4" xfId="593" xr:uid="{23065C1B-BC8F-42A8-BBDA-9AFC0D55AF41}"/>
    <cellStyle name="Normal GHG Textfiels Bold 3 3 4 2" xfId="808" xr:uid="{C83DB945-0632-4BF6-86F6-7A3849C1CB7C}"/>
    <cellStyle name="Normal GHG Textfiels Bold 3 3 4 2 2" xfId="1521" xr:uid="{02A10A5C-AEC2-4DC7-AD34-2A3A9B2947AF}"/>
    <cellStyle name="Normal GHG Textfiels Bold 3 3 4 2 3" xfId="1660" xr:uid="{353FA194-40A4-4F60-AA4C-6684163EB0B6}"/>
    <cellStyle name="Normal GHG Textfiels Bold 3 3 4 2 4" xfId="2171" xr:uid="{EF621F48-E1A4-4DF0-ABA7-933090576CAE}"/>
    <cellStyle name="Normal GHG Textfiels Bold 3 3 4 3" xfId="1313" xr:uid="{2FD89A5F-B1E1-4478-ABE6-EF5155E28679}"/>
    <cellStyle name="Normal GHG Textfiels Bold 3 3 4 4" xfId="1153" xr:uid="{AD4E6845-AE1F-4889-A432-4AB793FFD1CB}"/>
    <cellStyle name="Normal GHG Textfiels Bold 3 3 4 5" xfId="1965" xr:uid="{4457A1E5-3226-410E-972E-004BD31D2C19}"/>
    <cellStyle name="Normal GHG Textfiels Bold 3 3 5" xfId="1174" xr:uid="{13155997-ACB9-47CC-A67A-6EDCB4C44833}"/>
    <cellStyle name="Normal GHG Textfiels Bold 3 3 6" xfId="1250" xr:uid="{94FB4CB8-0556-44AA-BD96-3CBB07AD4629}"/>
    <cellStyle name="Normal GHG Textfiels Bold 3 3 7" xfId="1810" xr:uid="{23D1EB41-320E-474C-8EFB-EEE63B4E41FF}"/>
    <cellStyle name="Normal GHG whole table" xfId="33" xr:uid="{E9B0A6FD-9EBD-45D9-8CA3-05C1FCB754A1}"/>
    <cellStyle name="Normal GHG whole table 2" xfId="468" xr:uid="{D885C2A4-96AF-4226-A29B-7034C1844DF0}"/>
    <cellStyle name="Normal GHG whole table 2 2" xfId="614" xr:uid="{B742FE80-D135-45B8-A34F-7423B3670462}"/>
    <cellStyle name="Normal GHG whole table 2 2 2" xfId="829" xr:uid="{9E07BB11-7125-477E-B835-0338A0211FFD}"/>
    <cellStyle name="Normal GHG whole table 2 2 2 2" xfId="1542" xr:uid="{FEBEAD36-BA11-4DEA-B407-9E997D022083}"/>
    <cellStyle name="Normal GHG whole table 2 2 2 3" xfId="1808" xr:uid="{AC2C85DC-A465-414F-A003-F629569F66EC}"/>
    <cellStyle name="Normal GHG whole table 2 2 2 4" xfId="2192" xr:uid="{0AAA71FF-1C52-4B91-B47A-69DE7A0CBD3E}"/>
    <cellStyle name="Normal GHG whole table 2 2 3" xfId="1334" xr:uid="{F50DFC37-97E9-4951-AF5E-A25862D09723}"/>
    <cellStyle name="Normal GHG whole table 2 2 4" xfId="1791" xr:uid="{97F3278E-BF1B-4686-862A-8EFF367E1567}"/>
    <cellStyle name="Normal GHG whole table 2 2 5" xfId="1986" xr:uid="{4768CBBC-71F6-43EA-B804-F05003EC1B97}"/>
    <cellStyle name="Normal GHG whole table 2 3" xfId="758" xr:uid="{5FE0D62F-3A72-44D8-9369-ADE1D10FAF1C}"/>
    <cellStyle name="Normal GHG whole table 2 3 2" xfId="1471" xr:uid="{458A55A5-21E1-4C30-B2E7-F4F4314DA21D}"/>
    <cellStyle name="Normal GHG whole table 2 3 3" xfId="1798" xr:uid="{42DE0C64-8143-4DB5-8348-5AB3F402E090}"/>
    <cellStyle name="Normal GHG whole table 2 3 4" xfId="2121" xr:uid="{8FE61FE9-5EB9-4006-BE89-73DFC7A13B7F}"/>
    <cellStyle name="Normal GHG whole table 3" xfId="317" xr:uid="{D982142E-673E-4065-87B6-75CB90AF9970}"/>
    <cellStyle name="Normal GHG whole table 3 2" xfId="654" xr:uid="{B03139D7-CA64-480F-8D51-D9B2F7D94CBB}"/>
    <cellStyle name="Normal GHG whole table 3 2 2" xfId="869" xr:uid="{8AF971B3-21B4-4EA6-82AD-F9021D504C86}"/>
    <cellStyle name="Normal GHG whole table 3 2 2 2" xfId="1582" xr:uid="{04F045CF-9AD0-42D2-AF40-0A3A8679F754}"/>
    <cellStyle name="Normal GHG whole table 3 2 2 3" xfId="1872" xr:uid="{694BA5F1-5F2D-45EC-B9F9-C2D51F0126D4}"/>
    <cellStyle name="Normal GHG whole table 3 2 2 4" xfId="2232" xr:uid="{1216C8B1-EFFF-4189-A46F-B163019A11A5}"/>
    <cellStyle name="Normal GHG whole table 3 2 3" xfId="1374" xr:uid="{A4D00CF7-31F1-4083-B330-2A4B5548CEE3}"/>
    <cellStyle name="Normal GHG whole table 3 2 4" xfId="974" xr:uid="{3EAD1C09-5235-4F8D-9C07-9A1763152F40}"/>
    <cellStyle name="Normal GHG whole table 3 2 5" xfId="2026" xr:uid="{76CF6346-0297-4FA2-A495-5F12D69183BD}"/>
    <cellStyle name="Normal GHG whole table 3 3" xfId="575" xr:uid="{42AA7ABA-5D67-48EA-8892-A76D0FE5AD0F}"/>
    <cellStyle name="Normal GHG whole table 3 3 2" xfId="790" xr:uid="{4271830A-43CA-4F05-ADAF-7B5F3E9DC6AB}"/>
    <cellStyle name="Normal GHG whole table 3 3 2 2" xfId="1503" xr:uid="{5B27B05F-EB78-4BB9-B626-F6F75A33CCC5}"/>
    <cellStyle name="Normal GHG whole table 3 3 2 3" xfId="998" xr:uid="{486E1AAF-06A6-4465-A534-97EA0D361509}"/>
    <cellStyle name="Normal GHG whole table 3 3 2 4" xfId="2153" xr:uid="{D8EE379B-A63E-4506-8058-A29B42875751}"/>
    <cellStyle name="Normal GHG whole table 3 3 3" xfId="1295" xr:uid="{F4669DCD-3776-4DF7-8948-658A173328CA}"/>
    <cellStyle name="Normal GHG whole table 3 3 4" xfId="1184" xr:uid="{DA24849B-B34B-43F0-99DC-331B6845F490}"/>
    <cellStyle name="Normal GHG whole table 3 3 5" xfId="1947" xr:uid="{967FC42D-3CC8-4604-A433-0C76F0CCF034}"/>
    <cellStyle name="Normal GHG whole table 3 4" xfId="662" xr:uid="{04338EC3-FCCC-4C4D-AA40-A3C4ED0F0EC5}"/>
    <cellStyle name="Normal GHG whole table 3 4 2" xfId="877" xr:uid="{8CD56FA7-1C02-4818-9776-13D4F9D30CE9}"/>
    <cellStyle name="Normal GHG whole table 3 4 2 2" xfId="1590" xr:uid="{872D2E43-0FDC-4C91-A9EA-58A4DE14CF02}"/>
    <cellStyle name="Normal GHG whole table 3 4 2 3" xfId="1821" xr:uid="{9F8A2DE9-230A-4A05-9F17-21ACDE452D89}"/>
    <cellStyle name="Normal GHG whole table 3 4 2 4" xfId="2240" xr:uid="{9B56F46F-C810-4A52-90C0-F857A0FCE10E}"/>
    <cellStyle name="Normal GHG whole table 3 4 3" xfId="1382" xr:uid="{BCA86298-111E-44BF-BAD8-DFAC31CE4831}"/>
    <cellStyle name="Normal GHG whole table 3 4 4" xfId="1139" xr:uid="{4D36E32C-96BD-4501-9CF7-E7C177587220}"/>
    <cellStyle name="Normal GHG whole table 3 4 5" xfId="2034" xr:uid="{8557C4D4-3B38-4A10-AE2F-B303AFE0A4D8}"/>
    <cellStyle name="Normal GHG whole table 3 5" xfId="1114" xr:uid="{3375449A-2DB3-47C4-AC25-1E5AC2CA5E8F}"/>
    <cellStyle name="Normal GHG whole table 3 6" xfId="1186" xr:uid="{5A56F0A9-71AC-4B6B-845A-B3AA23924E9E}"/>
    <cellStyle name="Normal GHG whole table 3 7" xfId="67" xr:uid="{6FDD76E4-04FD-4ABB-B398-A3A35FCBC6B9}"/>
    <cellStyle name="Normal GHG whole table 4" xfId="104" xr:uid="{25324109-3CAD-40C1-AB9E-7B28BF9D8769}"/>
    <cellStyle name="Normal GHG-Shade" xfId="14" xr:uid="{00000000-0005-0000-0000-000010000000}"/>
    <cellStyle name="Normal GHG-Shade 2" xfId="201" xr:uid="{7EBC447B-49C4-4BA7-B7A9-F6F8B27FFEC9}"/>
    <cellStyle name="Normal GHG-Shade 2 2" xfId="202" xr:uid="{1881C089-E4B1-4550-A48F-1C674D6038AB}"/>
    <cellStyle name="Normal GHG-Shade 2 3" xfId="203" xr:uid="{35FA3135-F81F-4219-BAE9-0678A29D9028}"/>
    <cellStyle name="Normal GHG-Shade 2 4" xfId="233" xr:uid="{4877E4D5-96DD-4672-9981-085850EF84CC}"/>
    <cellStyle name="Normal GHG-Shade 2 5" xfId="398" xr:uid="{326F6D79-E075-4268-8474-042634E23A33}"/>
    <cellStyle name="Normal GHG-Shade 3" xfId="204" xr:uid="{1C27611F-9A4A-42E8-82F2-B01D8C1D3CD9}"/>
    <cellStyle name="Normal GHG-Shade 3 2" xfId="205" xr:uid="{B87D9F63-FC6B-42BA-AD6F-4C34FF2B77ED}"/>
    <cellStyle name="Normal GHG-Shade 4" xfId="206" xr:uid="{4898E8F5-AE24-4AEB-A9A1-7343FC729D93}"/>
    <cellStyle name="Normal GHG-Shade 4 2" xfId="469" xr:uid="{F0A16543-AC28-429F-98D6-76F114D7AD35}"/>
    <cellStyle name="Normál_Munka1" xfId="48" xr:uid="{BE708FD1-4E5B-48C9-B6DB-85B91B4509CF}"/>
    <cellStyle name="Note 2" xfId="207" xr:uid="{CAEE197D-8820-4C98-8BD8-BA7A9D56A892}"/>
    <cellStyle name="Note 2 2" xfId="597" xr:uid="{09503AEA-A548-4D35-AF85-CC144AEE4E54}"/>
    <cellStyle name="Note 2 2 2" xfId="812" xr:uid="{5B6F2D0B-D78C-4088-ABBE-3C16D801BD6C}"/>
    <cellStyle name="Note 2 2 2 2" xfId="1525" xr:uid="{2E42993B-57FB-4FA3-8F19-32A7CD9210DA}"/>
    <cellStyle name="Note 2 2 2 3" xfId="929" xr:uid="{018C14F1-7F5C-46BE-8625-29E36C71CB18}"/>
    <cellStyle name="Note 2 2 2 4" xfId="2175" xr:uid="{286A17BE-C39B-4BE1-8800-363CC5F7AB55}"/>
    <cellStyle name="Note 2 2 3" xfId="1317" xr:uid="{EE4136E6-7FD3-47F0-B65B-55760A219C30}"/>
    <cellStyle name="Note 2 2 4" xfId="1183" xr:uid="{45729245-8CFA-4B0A-A347-337705990318}"/>
    <cellStyle name="Note 2 2 5" xfId="1969" xr:uid="{CCCC05BA-5604-4413-B03B-A1B4FA1878E2}"/>
    <cellStyle name="Note 2 3" xfId="661" xr:uid="{C1AE6A17-9FB4-4038-A649-2308FF7D02DC}"/>
    <cellStyle name="Note 2 3 2" xfId="876" xr:uid="{975A473D-B27E-47EB-A89A-527A3EEBEF05}"/>
    <cellStyle name="Note 2 3 2 2" xfId="1589" xr:uid="{3BB72216-081B-43EE-B7B1-8FC9D8E00C72}"/>
    <cellStyle name="Note 2 3 2 3" xfId="1697" xr:uid="{63F6F43B-8B9C-4AE5-8E4C-254661967DFF}"/>
    <cellStyle name="Note 2 3 2 4" xfId="2239" xr:uid="{B8671843-369A-443C-B4F6-519D565035F1}"/>
    <cellStyle name="Note 2 3 3" xfId="1381" xr:uid="{356C9460-ED05-425A-9C58-308466798931}"/>
    <cellStyle name="Note 2 3 4" xfId="1807" xr:uid="{F2599651-53FE-40E7-876C-334D843A2CF0}"/>
    <cellStyle name="Note 2 3 5" xfId="2033" xr:uid="{6151CAAB-A72D-40A6-8A6F-15037E16D828}"/>
    <cellStyle name="Note 2 4" xfId="556" xr:uid="{10CA5DCA-76AB-416F-8624-7C2528E33585}"/>
    <cellStyle name="Note 2 4 2" xfId="771" xr:uid="{27E60882-4E8C-4CED-9695-827CBD54D3DF}"/>
    <cellStyle name="Note 2 4 2 2" xfId="1484" xr:uid="{367CFF13-7803-4985-A96B-9CFFF1F32E52}"/>
    <cellStyle name="Note 2 4 2 3" xfId="944" xr:uid="{425E1CEC-1CFD-4A54-BDAA-F497A43F9E7F}"/>
    <cellStyle name="Note 2 4 2 4" xfId="2134" xr:uid="{9EFE570D-AE4F-47E5-8C1F-A76C3CE4CD80}"/>
    <cellStyle name="Note 2 4 3" xfId="1276" xr:uid="{FD7D59F3-843B-43DE-9EDF-B304239EC77F}"/>
    <cellStyle name="Note 2 4 4" xfId="1009" xr:uid="{C3B150E2-E2AA-47B6-977C-546B8E1B2EEB}"/>
    <cellStyle name="Note 2 4 5" xfId="1928" xr:uid="{F2E2FC76-9867-48BB-B254-9917EC6DA7E3}"/>
    <cellStyle name="Note 2 5" xfId="720" xr:uid="{FC2D1195-E0EE-457E-A953-8D296C0276B6}"/>
    <cellStyle name="Note 2 5 2" xfId="1440" xr:uid="{0197B550-0251-4AF7-99C8-E77DCCF2AFD4}"/>
    <cellStyle name="Note 2 5 3" xfId="1180" xr:uid="{25869A0F-C421-4449-9E73-FE23E7929AEF}"/>
    <cellStyle name="Note 2 5 4" xfId="2091" xr:uid="{B3BB326F-F291-47D5-AB3C-84CAA749EA0F}"/>
    <cellStyle name="Note 2 6" xfId="1035" xr:uid="{B6EA0749-7474-45EE-BB82-6E5F83913D25}"/>
    <cellStyle name="Note 2 7" xfId="1151" xr:uid="{E4CB69E4-0EBC-4455-8FD3-06355BED2691}"/>
    <cellStyle name="Note 2 8" xfId="989" xr:uid="{ADFEEF7F-8F37-4B2E-A2B2-48FA2D88260A}"/>
    <cellStyle name="Note 3" xfId="272" xr:uid="{724F3BDF-F1B0-4C1A-801B-A0EB8845AE2F}"/>
    <cellStyle name="Note 3 2" xfId="625" xr:uid="{1091C831-0EC0-441C-A3A6-65A431499214}"/>
    <cellStyle name="Note 3 2 2" xfId="840" xr:uid="{7FFEE7A3-AE60-4DB0-9D50-5FA7CD01CB60}"/>
    <cellStyle name="Note 3 2 2 2" xfId="1553" xr:uid="{915FD6B5-05CC-4596-825A-1576B7767448}"/>
    <cellStyle name="Note 3 2 2 3" xfId="1661" xr:uid="{50427A16-ABFD-4CC8-A9A0-9F8E173733D9}"/>
    <cellStyle name="Note 3 2 2 4" xfId="2203" xr:uid="{63D2D370-3310-4FB4-9BC1-1442DC2AD061}"/>
    <cellStyle name="Note 3 2 3" xfId="1345" xr:uid="{23345041-74D7-45EA-B9A8-29F97D6BFA65}"/>
    <cellStyle name="Note 3 2 4" xfId="1088" xr:uid="{7DD68193-434C-4C0A-9633-27C2183B3475}"/>
    <cellStyle name="Note 3 2 5" xfId="1997" xr:uid="{2CC40A6D-95B7-4E48-A20F-1E6AF0256973}"/>
    <cellStyle name="Note 3 3" xfId="591" xr:uid="{76A18C25-9D2D-42A8-B9B2-40F3D5407D8D}"/>
    <cellStyle name="Note 3 3 2" xfId="806" xr:uid="{440D7AC5-E49D-4875-A57A-1B719FE5D6C3}"/>
    <cellStyle name="Note 3 3 2 2" xfId="1519" xr:uid="{A984DC90-24F9-4E50-A92C-97AC5EC9496A}"/>
    <cellStyle name="Note 3 3 2 3" xfId="75" xr:uid="{EEF0695A-4A3D-4726-9939-B2AEEE09BA3B}"/>
    <cellStyle name="Note 3 3 2 4" xfId="2169" xr:uid="{FD55CDDD-56C6-4FE3-936C-C934D99A9A49}"/>
    <cellStyle name="Note 3 3 3" xfId="1311" xr:uid="{537F797B-C231-45F4-831C-B688B0089B5A}"/>
    <cellStyle name="Note 3 3 4" xfId="1800" xr:uid="{51B5A37D-8BC1-4D40-8E26-E147702EB557}"/>
    <cellStyle name="Note 3 3 5" xfId="1963" xr:uid="{D5395B63-8184-40F4-AF0F-036DFE2523C9}"/>
    <cellStyle name="Note 3 4" xfId="609" xr:uid="{90ECFCB0-670D-42AA-B43F-7E20D2096C3D}"/>
    <cellStyle name="Note 3 4 2" xfId="824" xr:uid="{3E72B700-9024-411A-87F6-BAB27D47D40C}"/>
    <cellStyle name="Note 3 4 2 2" xfId="1537" xr:uid="{0F626770-CD89-4BE2-B13A-FD589471AFB8}"/>
    <cellStyle name="Note 3 4 2 3" xfId="1126" xr:uid="{716E289F-E4D4-4CF7-BE9A-A536040BC434}"/>
    <cellStyle name="Note 3 4 2 4" xfId="2187" xr:uid="{F29A71F3-32A3-46E5-B4D8-D480B70C76C0}"/>
    <cellStyle name="Note 3 4 3" xfId="1329" xr:uid="{9E795E9B-A2CF-4D4D-872B-2A6F844B2B3B}"/>
    <cellStyle name="Note 3 4 4" xfId="1739" xr:uid="{29960EC1-6AD2-4B83-9A27-77B8A9833973}"/>
    <cellStyle name="Note 3 4 5" xfId="1981" xr:uid="{26D77096-C9A1-4A21-AD7E-303048600420}"/>
    <cellStyle name="Note 3 5" xfId="726" xr:uid="{B5C397D0-7EBF-4AE2-88B0-ABD24A1EDB52}"/>
    <cellStyle name="Note 3 5 2" xfId="1446" xr:uid="{7BCE63A6-F1E6-4249-BFA2-49C3FCC3BCD4}"/>
    <cellStyle name="Note 3 5 3" xfId="1870" xr:uid="{F9843B54-BA7E-475A-899B-4004143FE12F}"/>
    <cellStyle name="Note 3 5 4" xfId="2097" xr:uid="{A3348E75-4E86-407A-9A97-F4561DB9AAC8}"/>
    <cellStyle name="Note 3 6" xfId="1077" xr:uid="{65F4B115-990F-4A50-B50D-F23DC0B75C1E}"/>
    <cellStyle name="Note 3 7" xfId="1771" xr:uid="{7AC44118-94D1-467F-8F2C-9A66F248FD25}"/>
    <cellStyle name="Note 3 8" xfId="1208" xr:uid="{C05C0C27-AAC3-4C33-9547-E348AA28D363}"/>
    <cellStyle name="Notiz" xfId="208" xr:uid="{5AD6640F-3F95-40FD-A0B4-10518C55E7B4}"/>
    <cellStyle name="Notiz 2" xfId="598" xr:uid="{2598D38B-640F-4C4D-BD41-4C442CA0D71D}"/>
    <cellStyle name="Notiz 2 2" xfId="813" xr:uid="{D889119E-4F01-490E-926C-1AEBFDB3F12D}"/>
    <cellStyle name="Notiz 2 2 2" xfId="1526" xr:uid="{D1ABFE2F-B725-4C6B-88C9-47F281C48D80}"/>
    <cellStyle name="Notiz 2 2 3" xfId="1145" xr:uid="{257B1D95-17C6-4D16-8886-850734419E0F}"/>
    <cellStyle name="Notiz 2 2 4" xfId="2176" xr:uid="{3D10ABDE-B96D-41AD-B827-E40A85EF8270}"/>
    <cellStyle name="Notiz 2 3" xfId="1318" xr:uid="{B6880568-C68E-4002-83EB-A3B389533547}"/>
    <cellStyle name="Notiz 2 4" xfId="1047" xr:uid="{CA795A7A-9ABF-4866-BD51-7D991CEFFC68}"/>
    <cellStyle name="Notiz 2 5" xfId="1970" xr:uid="{D831CDE1-478D-4F75-A119-85F0E5729258}"/>
    <cellStyle name="Notiz 3" xfId="660" xr:uid="{EA6557D4-7C86-4AB4-802D-C78CD6CF36F9}"/>
    <cellStyle name="Notiz 3 2" xfId="875" xr:uid="{FCDA904C-65E8-4ABF-94AB-956A9FCD7FC4}"/>
    <cellStyle name="Notiz 3 2 2" xfId="1588" xr:uid="{E13A9992-C9A4-4A37-9743-333EA4FB64D1}"/>
    <cellStyle name="Notiz 3 2 3" xfId="1840" xr:uid="{6E400580-E35E-4346-BF63-71F512802734}"/>
    <cellStyle name="Notiz 3 2 4" xfId="2238" xr:uid="{7C1A5470-3A10-4FD9-8115-CFC5B68D7A7C}"/>
    <cellStyle name="Notiz 3 3" xfId="1380" xr:uid="{B0A2367D-DE3C-4588-BE61-5F778CA03F6D}"/>
    <cellStyle name="Notiz 3 4" xfId="1172" xr:uid="{038EC6B6-2B65-41D0-97B0-F964AA624BB4}"/>
    <cellStyle name="Notiz 3 5" xfId="2032" xr:uid="{56FCA1A4-529F-4E1D-B95B-DBD85D477C68}"/>
    <cellStyle name="Notiz 4" xfId="629" xr:uid="{E52007AD-AAE7-4193-AA15-A5FFFBCE4C8A}"/>
    <cellStyle name="Notiz 4 2" xfId="844" xr:uid="{AB85F1D9-5918-412F-9A15-FAA0C4817E1D}"/>
    <cellStyle name="Notiz 4 2 2" xfId="1557" xr:uid="{DCC8D8A9-4AB6-4467-B728-16699B5864F3}"/>
    <cellStyle name="Notiz 4 2 3" xfId="1203" xr:uid="{ECFE2164-DA9D-4951-B446-5B28B32BC47B}"/>
    <cellStyle name="Notiz 4 2 4" xfId="2207" xr:uid="{F07980E9-0A2B-4AAA-B8E8-1A38B693FD63}"/>
    <cellStyle name="Notiz 4 3" xfId="1349" xr:uid="{542833F1-964E-4FF1-A0B4-EC98151CA9B2}"/>
    <cellStyle name="Notiz 4 4" xfId="1091" xr:uid="{E2061349-64BD-4DEA-981B-9471C30A1071}"/>
    <cellStyle name="Notiz 4 5" xfId="2001" xr:uid="{AC44B8AF-AD6D-4D88-8EA6-05D477FFBA38}"/>
    <cellStyle name="Notiz 5" xfId="721" xr:uid="{6D53FF66-AFA6-4674-A31D-AE1D86B65460}"/>
    <cellStyle name="Notiz 5 2" xfId="1441" xr:uid="{50E3CA49-FDC7-44B1-B8AE-43604670BBC5}"/>
    <cellStyle name="Notiz 5 3" xfId="43" xr:uid="{7E36CC86-D63E-4447-8AC1-5C3F9BEFD230}"/>
    <cellStyle name="Notiz 5 4" xfId="2092" xr:uid="{24A598B0-516D-406B-8881-8395C127B74C}"/>
    <cellStyle name="Notiz 6" xfId="1036" xr:uid="{0D9052B2-808D-4474-8ECB-BB38233D56F8}"/>
    <cellStyle name="Notiz 7" xfId="1866" xr:uid="{46F867FF-E71C-48EF-80C7-603831980B34}"/>
    <cellStyle name="Notiz 8" xfId="1039" xr:uid="{19642C7F-6A82-439D-BE53-F225ADE78F66}"/>
    <cellStyle name="Output 2" xfId="209" xr:uid="{9BB01C10-28FF-4551-8839-6D4A95F82E2C}"/>
    <cellStyle name="Output 2 2" xfId="599" xr:uid="{7B89AE6C-8E55-4CD6-8555-07FBAEA65208}"/>
    <cellStyle name="Output 2 2 2" xfId="814" xr:uid="{1A4CD559-08C0-4D35-9AD5-E9AF88F501BE}"/>
    <cellStyle name="Output 2 2 2 2" xfId="1527" xr:uid="{1259D557-5CC7-46CF-B33B-F7903270D3B7}"/>
    <cellStyle name="Output 2 2 2 3" xfId="930" xr:uid="{169A9F76-3DCC-4956-AFEA-19021666C3C9}"/>
    <cellStyle name="Output 2 2 2 4" xfId="2177" xr:uid="{17AC7C7B-ECCF-411E-B68C-A01DF3E3F8D2}"/>
    <cellStyle name="Output 2 2 3" xfId="1319" xr:uid="{B97806BA-6601-4188-BA15-1D2D69C25161}"/>
    <cellStyle name="Output 2 2 4" xfId="1247" xr:uid="{0EE80F6B-D114-4B0E-9714-A46FB594FCEE}"/>
    <cellStyle name="Output 2 2 5" xfId="1971" xr:uid="{8A8E61B3-0B09-4723-864C-DC45CC71B404}"/>
    <cellStyle name="Output 2 3" xfId="695" xr:uid="{577C7BB0-B136-44F4-8552-7087E0B9E12D}"/>
    <cellStyle name="Output 2 3 2" xfId="910" xr:uid="{E3255326-B638-4BAF-B3DE-DCE80D5F9553}"/>
    <cellStyle name="Output 2 3 2 2" xfId="1623" xr:uid="{9286A090-194F-4F94-9FEB-44F371BA981B}"/>
    <cellStyle name="Output 2 3 2 3" xfId="1895" xr:uid="{D731F10C-CF5B-4FEE-8D65-7AE0485BFE5F}"/>
    <cellStyle name="Output 2 3 2 4" xfId="2273" xr:uid="{F1E342F7-5CAA-4C33-8670-76AFF70674FA}"/>
    <cellStyle name="Output 2 3 3" xfId="1415" xr:uid="{8AD9A7A1-1D05-43BA-89A7-88DE8D6B17A0}"/>
    <cellStyle name="Output 2 3 4" xfId="1718" xr:uid="{D323C693-580F-4766-A446-2285990FB763}"/>
    <cellStyle name="Output 2 3 5" xfId="2067" xr:uid="{82CBD374-4339-47B4-9098-7DEA09753FF6}"/>
    <cellStyle name="Output 2 4" xfId="722" xr:uid="{8FF9CFA9-DEF7-4EC3-AA1F-6393A4C71F42}"/>
    <cellStyle name="Output 2 4 2" xfId="1442" xr:uid="{F9CEF48B-F1AB-4A84-A329-DCE649CDFEFC}"/>
    <cellStyle name="Output 2 4 3" xfId="1157" xr:uid="{F37FFEDE-27A4-402B-931B-F188DF01D119}"/>
    <cellStyle name="Output 2 4 4" xfId="2093" xr:uid="{8DDA0ECE-E013-4896-9847-EBE8C110DB66}"/>
    <cellStyle name="Output 2 5" xfId="1037" xr:uid="{F52DC07D-97C5-4066-A74F-A8B1CEEDB451}"/>
    <cellStyle name="Output 3" xfId="273" xr:uid="{52A8CF9D-D3B9-4CC2-B894-1A0DB51C7B28}"/>
    <cellStyle name="Output 3 2" xfId="626" xr:uid="{94A7A942-B5F8-4DE4-922B-6250AE1208D7}"/>
    <cellStyle name="Output 3 2 2" xfId="841" xr:uid="{496847D3-F6FA-4526-9480-2A0CEC02744F}"/>
    <cellStyle name="Output 3 2 2 2" xfId="1554" xr:uid="{7293DCDC-7531-4E60-92C4-0DF5AFD13243}"/>
    <cellStyle name="Output 3 2 2 3" xfId="1856" xr:uid="{1414B007-DF89-49DB-A75C-388F8B296A90}"/>
    <cellStyle name="Output 3 2 2 4" xfId="2204" xr:uid="{67D15227-6CAC-4AB6-850A-9E643189DBF8}"/>
    <cellStyle name="Output 3 2 3" xfId="1346" xr:uid="{9479AE08-F6D5-4B8E-BF46-C9E0189676E2}"/>
    <cellStyle name="Output 3 2 4" xfId="1150" xr:uid="{E8960CE8-F875-4A76-8980-54096342D9A0}"/>
    <cellStyle name="Output 3 2 5" xfId="1998" xr:uid="{0B266E7F-0B31-431D-B34B-7201C4832647}"/>
    <cellStyle name="Output 3 3" xfId="677" xr:uid="{E8930EFE-088D-416B-81EB-4C011401F26D}"/>
    <cellStyle name="Output 3 3 2" xfId="892" xr:uid="{163362E5-68DF-49D9-ADF5-94C6B56042A0}"/>
    <cellStyle name="Output 3 3 2 2" xfId="1605" xr:uid="{66524213-7024-48ED-90C4-425C7F992FF4}"/>
    <cellStyle name="Output 3 3 2 3" xfId="1216" xr:uid="{57621A11-57CC-4580-9142-625516AD08CA}"/>
    <cellStyle name="Output 3 3 2 4" xfId="2255" xr:uid="{20B6EC93-BA81-466F-BBEA-C0B9C765522D}"/>
    <cellStyle name="Output 3 3 3" xfId="1397" xr:uid="{EA0C2D1B-1843-4EA3-B6BD-AB248CB635A4}"/>
    <cellStyle name="Output 3 3 4" xfId="1641" xr:uid="{FD20732D-801C-415A-B83F-CA4064166EB2}"/>
    <cellStyle name="Output 3 3 5" xfId="2049" xr:uid="{F6692F01-8523-4330-8535-B15926D30058}"/>
    <cellStyle name="Output 3 4" xfId="727" xr:uid="{529F1BE2-2C39-4920-991B-1E27F6DE0749}"/>
    <cellStyle name="Output 3 4 2" xfId="1447" xr:uid="{B5798747-89B6-489C-8C03-C92E41756B95}"/>
    <cellStyle name="Output 3 4 3" xfId="1827" xr:uid="{5A0F81F0-7987-4A62-B754-429F7131F10A}"/>
    <cellStyle name="Output 3 4 4" xfId="2098" xr:uid="{CFF3A5A8-431F-434B-BF4D-C0CF8334C3A7}"/>
    <cellStyle name="Output 3 5" xfId="1078" xr:uid="{3FCE0222-6D2D-4CBA-B607-3C7FF9C7FFB5}"/>
    <cellStyle name="Pattern" xfId="210" xr:uid="{023F7D56-BC6A-44E6-9576-77A723004FED}"/>
    <cellStyle name="Pattern 2" xfId="470" xr:uid="{FC06EE4A-56D7-41C1-9A70-CBAC9D8A6BCD}"/>
    <cellStyle name="Pattern 2 2" xfId="613" xr:uid="{835ABD48-C43F-4D8A-AFFD-B61C905FEBB6}"/>
    <cellStyle name="Pattern 2 2 2" xfId="828" xr:uid="{5FA8D902-321F-4A0A-97C6-EC50450E3590}"/>
    <cellStyle name="Pattern 2 2 2 2" xfId="1541" xr:uid="{743E9B89-5360-47EC-8310-6DCDF44CB815}"/>
    <cellStyle name="Pattern 2 2 2 3" xfId="1886" xr:uid="{7E3060E8-E441-462E-AED7-CDDF852DF898}"/>
    <cellStyle name="Pattern 2 2 2 4" xfId="2191" xr:uid="{162BD29D-12B6-4F80-997A-DBDC2E41C7DE}"/>
    <cellStyle name="Pattern 2 2 3" xfId="1333" xr:uid="{99A0BAFA-E042-4E46-B357-07A8AB115C45}"/>
    <cellStyle name="Pattern 2 2 4" xfId="1882" xr:uid="{9F9A8620-5DA3-471C-87ED-AEC7E443E3D8}"/>
    <cellStyle name="Pattern 2 2 5" xfId="1985" xr:uid="{F57077F4-C87F-4F49-8FBA-A6A73D020B5E}"/>
    <cellStyle name="Pattern 2 3" xfId="759" xr:uid="{6068203D-0C6F-45A3-A012-AE521C8717AE}"/>
    <cellStyle name="Pattern 2 3 2" xfId="1472" xr:uid="{A98EF5FD-144C-4BB1-8D59-7C132492583D}"/>
    <cellStyle name="Pattern 2 3 3" xfId="1196" xr:uid="{9EDD0571-4F32-4755-AD31-61D0849214B8}"/>
    <cellStyle name="Pattern 2 3 4" xfId="2122" xr:uid="{F7055D39-FE1B-46F9-AA54-AF5337D0C0FD}"/>
    <cellStyle name="Pattern 3" xfId="319" xr:uid="{4ADF410B-1D3A-45DA-9197-7901B3ADF532}"/>
    <cellStyle name="Pattern 3 2" xfId="656" xr:uid="{61A05CCF-2A01-4FC7-8CF6-EC1997FD67C2}"/>
    <cellStyle name="Pattern 3 2 2" xfId="871" xr:uid="{6FED3441-3FF8-406E-8534-9083984B16E5}"/>
    <cellStyle name="Pattern 3 2 2 2" xfId="1584" xr:uid="{89D8271A-E432-4070-8AB0-5E881E657F0C}"/>
    <cellStyle name="Pattern 3 2 2 3" xfId="1859" xr:uid="{8A688849-E6E0-44C6-8FD5-4CE67EA341CB}"/>
    <cellStyle name="Pattern 3 2 2 4" xfId="2234" xr:uid="{63A6EB84-A7A1-48EF-BF88-A6309A251ACE}"/>
    <cellStyle name="Pattern 3 2 3" xfId="1376" xr:uid="{96470434-5C5E-4AA9-9B59-ABA60477DB69}"/>
    <cellStyle name="Pattern 3 2 4" xfId="1688" xr:uid="{C873A5C9-AB67-4CD8-9D00-CEBAD1EFA792}"/>
    <cellStyle name="Pattern 3 2 5" xfId="2028" xr:uid="{3F3A5935-0C31-46AB-BBE0-AB345FA33712}"/>
    <cellStyle name="Pattern 3 3" xfId="555" xr:uid="{C6A9DD03-3AB2-4782-87A3-85624E090FDE}"/>
    <cellStyle name="Pattern 3 3 2" xfId="770" xr:uid="{E3D8D9CF-3E58-4FE0-8D1C-8885E83AA4F6}"/>
    <cellStyle name="Pattern 3 3 2 2" xfId="1483" xr:uid="{F2F28BEE-957F-41B8-B5BF-64A106917647}"/>
    <cellStyle name="Pattern 3 3 2 3" xfId="935" xr:uid="{9EF543F7-BC58-47C7-8106-B888841734E2}"/>
    <cellStyle name="Pattern 3 3 2 4" xfId="2133" xr:uid="{8D667953-B316-4FF6-9387-27F0D7687B7D}"/>
    <cellStyle name="Pattern 3 3 3" xfId="1275" xr:uid="{A801E868-3C2B-4391-9069-D72C84F2BD92}"/>
    <cellStyle name="Pattern 3 3 4" xfId="1024" xr:uid="{54087187-3BFF-417B-903C-FC2687B45F6F}"/>
    <cellStyle name="Pattern 3 3 5" xfId="1927" xr:uid="{86E90EBE-A496-4943-B594-53071138929B}"/>
    <cellStyle name="Pattern 3 4" xfId="669" xr:uid="{C60CA3F9-45A7-4E70-B519-D450037C61F7}"/>
    <cellStyle name="Pattern 3 4 2" xfId="884" xr:uid="{5ADE6CAB-1F3A-466C-910C-955B72D7A5B6}"/>
    <cellStyle name="Pattern 3 4 2 2" xfId="1597" xr:uid="{D4D6DB21-60BB-4ADA-8FE5-8EDA6158C8BD}"/>
    <cellStyle name="Pattern 3 4 2 3" xfId="1776" xr:uid="{5ABE5042-964F-4D2E-BD97-70BD920DE633}"/>
    <cellStyle name="Pattern 3 4 2 4" xfId="2247" xr:uid="{4CBEF2EA-68D7-4DBE-86F7-9B9BFA74FEE2}"/>
    <cellStyle name="Pattern 3 4 3" xfId="1389" xr:uid="{39ED8314-3723-4700-BED6-F9568DBB7D85}"/>
    <cellStyle name="Pattern 3 4 4" xfId="1684" xr:uid="{21E7399C-AA49-4605-861E-1D18D1B5D29D}"/>
    <cellStyle name="Pattern 3 4 5" xfId="2041" xr:uid="{CD8352E0-54BC-4A07-9A1B-BEAF076BC992}"/>
    <cellStyle name="Pattern 3 5" xfId="1116" xr:uid="{CB2B6AE2-BEE3-4DA5-938B-DD4D1D5D63AB}"/>
    <cellStyle name="Pattern 3 6" xfId="1238" xr:uid="{163C7032-C7C2-4E80-9FE6-364FEEDB2CC5}"/>
    <cellStyle name="Pattern 3 7" xfId="1682" xr:uid="{436B7887-A025-464D-BBD6-7C04498460A1}"/>
    <cellStyle name="Percent" xfId="1" builtinId="5"/>
    <cellStyle name="Percent 2" xfId="211" xr:uid="{CC1295CB-EF23-4D35-B80F-121AF93B0F4A}"/>
    <cellStyle name="Percent 2 2" xfId="471" xr:uid="{4B126372-7F5F-4C16-9101-C88C19693120}"/>
    <cellStyle name="RowLevel_1 2" xfId="114" xr:uid="{8537A83F-AACC-404C-BDD6-61D206F924FB}"/>
    <cellStyle name="Schlecht" xfId="212" xr:uid="{049AC1C5-AE49-4155-8679-6F3E71F27F20}"/>
    <cellStyle name="Shade" xfId="42" xr:uid="{1EA15396-FACA-4775-B46D-AF3F969DE671}"/>
    <cellStyle name="Shade 2" xfId="213" xr:uid="{99DEABCA-4228-437E-BF90-71546F1E11DD}"/>
    <cellStyle name="Shade 2 2" xfId="473" xr:uid="{B93C6773-5DC8-468F-9648-DFBB717D63F2}"/>
    <cellStyle name="Shade 2 2 2" xfId="558" xr:uid="{40F8A615-8986-4920-B17D-1FA4A4B6EA8C}"/>
    <cellStyle name="Shade 2 2 2 2" xfId="773" xr:uid="{78EF3E2D-F136-4B9B-951F-EF35EADEB3C7}"/>
    <cellStyle name="Shade 2 2 2 2 2" xfId="1486" xr:uid="{4BB7B18F-CBAF-4D00-9C57-A9A54C39E6F1}"/>
    <cellStyle name="Shade 2 2 2 2 3" xfId="1738" xr:uid="{F3C84D48-8A00-4398-B80F-42C847CE5720}"/>
    <cellStyle name="Shade 2 2 2 2 4" xfId="2136" xr:uid="{2B451AA5-D25E-4DE5-98FE-65ACB23DAEAD}"/>
    <cellStyle name="Shade 2 2 2 3" xfId="1278" xr:uid="{042DE6DB-0F88-462F-9177-F8D1801DF84B}"/>
    <cellStyle name="Shade 2 2 2 4" xfId="1760" xr:uid="{B16BD979-3F06-4149-9967-312CCE9AAFE2}"/>
    <cellStyle name="Shade 2 2 2 5" xfId="1930" xr:uid="{F3FCAB5D-47E0-4334-BE68-E93ADEE24380}"/>
    <cellStyle name="Shade 2 2 3" xfId="761" xr:uid="{D2BB0EBB-E031-4E7E-A066-49979FE2964C}"/>
    <cellStyle name="Shade 2 2 3 2" xfId="1474" xr:uid="{6663E640-C4A1-43AE-A711-204827219F60}"/>
    <cellStyle name="Shade 2 2 3 3" xfId="1645" xr:uid="{6F35B535-D65E-442A-BB90-2F5377211798}"/>
    <cellStyle name="Shade 2 2 3 4" xfId="2124" xr:uid="{7300FAE2-11AF-46D5-BD65-EC4941D03E35}"/>
    <cellStyle name="Shade 2 3" xfId="321" xr:uid="{350A4384-C61A-445A-B0BB-2CD49165A349}"/>
    <cellStyle name="Shade 2 3 2" xfId="658" xr:uid="{7C36EAB6-A3A1-496D-A273-8B37E2E4CE08}"/>
    <cellStyle name="Shade 2 3 2 2" xfId="873" xr:uid="{3308912D-3C30-4A3B-9ADE-F5AA613349B2}"/>
    <cellStyle name="Shade 2 3 2 2 2" xfId="1586" xr:uid="{35D50AEC-266B-4069-98F4-6FA8BD8ED5C3}"/>
    <cellStyle name="Shade 2 3 2 2 3" xfId="1815" xr:uid="{04941E7B-F272-493E-BB69-69345B482523}"/>
    <cellStyle name="Shade 2 3 2 2 4" xfId="2236" xr:uid="{4245AD82-B39D-44ED-884F-EDBEC8A6310C}"/>
    <cellStyle name="Shade 2 3 2 3" xfId="1378" xr:uid="{994D3307-3B46-4ABD-A0EC-1B02C2FCD094}"/>
    <cellStyle name="Shade 2 3 2 4" xfId="1725" xr:uid="{6F01AE2B-E618-46BE-A9C0-B019955B5AD0}"/>
    <cellStyle name="Shade 2 3 2 5" xfId="2030" xr:uid="{CCF60250-DCA4-4FFC-BC72-4367855EF2FC}"/>
    <cellStyle name="Shade 2 3 3" xfId="687" xr:uid="{96A1F20F-4D6E-48CB-9A1C-BD951771B4CE}"/>
    <cellStyle name="Shade 2 3 3 2" xfId="902" xr:uid="{A0D36D6E-38F5-4B22-A5EF-EF51D0328D54}"/>
    <cellStyle name="Shade 2 3 3 2 2" xfId="1615" xr:uid="{F3F92111-9F59-4B0D-A7FE-336FDB92B1D6}"/>
    <cellStyle name="Shade 2 3 3 2 3" xfId="1027" xr:uid="{A1F5B947-317E-4802-8916-D8FB4EB54116}"/>
    <cellStyle name="Shade 2 3 3 2 4" xfId="2265" xr:uid="{57B60443-ED2F-4ED9-AF4D-C38C91432DCE}"/>
    <cellStyle name="Shade 2 3 3 3" xfId="1407" xr:uid="{33592DF9-5FCC-4D53-A7A6-43F9E9EC462F}"/>
    <cellStyle name="Shade 2 3 3 4" xfId="68" xr:uid="{A30B0048-488E-45E5-BE95-23BF24948EA8}"/>
    <cellStyle name="Shade 2 3 3 5" xfId="2059" xr:uid="{BB1C1B9B-244D-477C-9125-106E6E87F26D}"/>
    <cellStyle name="Shade 2 3 4" xfId="601" xr:uid="{ABA4752E-947A-4CC3-B679-99B993C11ACF}"/>
    <cellStyle name="Shade 2 3 4 2" xfId="816" xr:uid="{FBB9B029-33D7-4B1D-82F7-C86E5851DD22}"/>
    <cellStyle name="Shade 2 3 4 2 2" xfId="1529" xr:uid="{3A787F8B-0FAD-47F4-BBCE-FC769AD9C959}"/>
    <cellStyle name="Shade 2 3 4 2 3" xfId="1646" xr:uid="{F3691ADE-9FC9-4A25-827F-1D68FECB8761}"/>
    <cellStyle name="Shade 2 3 4 2 4" xfId="2179" xr:uid="{29529BA6-A551-4E1D-8392-4C21E7D3A3DC}"/>
    <cellStyle name="Shade 2 3 4 3" xfId="1321" xr:uid="{5111E2FD-6D2F-4134-A423-DE3A063EE7A2}"/>
    <cellStyle name="Shade 2 3 4 4" xfId="990" xr:uid="{C282962C-BB14-4D02-ADB3-ABD5C4613801}"/>
    <cellStyle name="Shade 2 3 4 5" xfId="1973" xr:uid="{8995AC65-F671-482A-BF96-9321752E1F86}"/>
    <cellStyle name="Shade 2 3 5" xfId="1118" xr:uid="{68D192BE-3995-48F9-AF75-73B5F8784567}"/>
    <cellStyle name="Shade 2 3 6" xfId="965" xr:uid="{6A85446E-0458-4E7E-8796-4E7A98841D49}"/>
    <cellStyle name="Shade 2 3 7" xfId="1766" xr:uid="{D61C42AD-434D-43E4-A21B-D90E3F58CA61}"/>
    <cellStyle name="Shade 3" xfId="472" xr:uid="{F359F8D6-F1CD-47ED-AEBD-E2FC8583CD1D}"/>
    <cellStyle name="Shade 3 2" xfId="612" xr:uid="{FC212F3A-2EA4-4041-9534-E436037E9F8A}"/>
    <cellStyle name="Shade 3 2 2" xfId="827" xr:uid="{40250FC2-6C83-427C-8DF0-82B1EAF45655}"/>
    <cellStyle name="Shade 3 2 2 2" xfId="1540" xr:uid="{3C4E799C-6036-4825-BA18-55ED3AC1CFB6}"/>
    <cellStyle name="Shade 3 2 2 3" xfId="1049" xr:uid="{D51C6860-40F2-4D6C-A61C-5E11009D50F5}"/>
    <cellStyle name="Shade 3 2 2 4" xfId="2190" xr:uid="{8C07E47D-2A52-4B4D-8EB0-2C6F22AFE8B4}"/>
    <cellStyle name="Shade 3 2 3" xfId="1332" xr:uid="{34A3CE71-9DBB-4A48-A39A-4AF1C33B58EC}"/>
    <cellStyle name="Shade 3 2 4" xfId="1693" xr:uid="{4BD77D33-FF4F-4990-8350-38E97C73E500}"/>
    <cellStyle name="Shade 3 2 5" xfId="1984" xr:uid="{42184DF7-8A19-4C28-9AEF-ACF2CA2D6D41}"/>
    <cellStyle name="Shade 3 3" xfId="760" xr:uid="{04E38633-FD46-4307-A5BF-204E6D63C4D3}"/>
    <cellStyle name="Shade 3 3 2" xfId="1473" xr:uid="{2B259C3A-1D13-4746-85A3-86C56C71F271}"/>
    <cellStyle name="Shade 3 3 3" xfId="937" xr:uid="{0103B679-1D2A-4FD6-8B1D-330FFC1D2A74}"/>
    <cellStyle name="Shade 3 3 4" xfId="2123" xr:uid="{0667A9C2-B1F7-4406-84C6-EA404B489CB4}"/>
    <cellStyle name="Shade 4" xfId="320" xr:uid="{066C2DAA-9A57-47E4-ADD3-3087DC4270D3}"/>
    <cellStyle name="Shade 4 2" xfId="65" xr:uid="{190DDA0D-B641-41F7-8214-80651E814626}"/>
    <cellStyle name="Shade 4 2 2" xfId="657" xr:uid="{88A3F0E3-86A9-4F28-BB71-7D9C3AF63B05}"/>
    <cellStyle name="Shade 4 2 2 2" xfId="1377" xr:uid="{C8ECA849-C804-4442-A6CF-5C6466870FF8}"/>
    <cellStyle name="Shade 4 2 2 3" xfId="1696" xr:uid="{93EB7D92-5D01-464C-9DCE-788C5AC683FD}"/>
    <cellStyle name="Shade 4 2 2 4" xfId="2029" xr:uid="{C4F4BCB0-B92C-4C2E-9F26-B5FB7EA0FF8A}"/>
    <cellStyle name="Shade 4 2 3" xfId="872" xr:uid="{5DE46753-36EC-4280-886D-2EFBAFF8C633}"/>
    <cellStyle name="Shade 4 2 3 2" xfId="1585" xr:uid="{24C23B35-835B-4DEF-B8E8-EDDE732BC9C9}"/>
    <cellStyle name="Shade 4 2 3 3" xfId="1223" xr:uid="{FFECCA1F-88A0-4534-86B1-25E8C9B0F75A}"/>
    <cellStyle name="Shade 4 2 3 4" xfId="2235" xr:uid="{285FB9E1-9B07-4DD9-A869-61F98E9E16B8}"/>
    <cellStyle name="Shade 4 3" xfId="686" xr:uid="{A64704C6-810A-4B61-B96D-F828140B1D49}"/>
    <cellStyle name="Shade 4 3 2" xfId="901" xr:uid="{BF8F580E-7D27-4900-924B-B6A2E90846F9}"/>
    <cellStyle name="Shade 4 3 2 2" xfId="1614" xr:uid="{588215A8-A732-466B-9398-9F9E74A57454}"/>
    <cellStyle name="Shade 4 3 2 3" xfId="1649" xr:uid="{89969B81-D439-4234-8302-118775B23285}"/>
    <cellStyle name="Shade 4 3 2 4" xfId="2264" xr:uid="{7AD097E5-E48A-4D2D-BA72-610F110BE85E}"/>
    <cellStyle name="Shade 4 3 3" xfId="1406" xr:uid="{43E319DC-38E1-49C2-AA7A-75FCD258D576}"/>
    <cellStyle name="Shade 4 3 4" xfId="1014" xr:uid="{5942E722-79EE-4A20-936C-FFD10C4DBD51}"/>
    <cellStyle name="Shade 4 3 5" xfId="2058" xr:uid="{95E3F700-45FD-4C27-B27E-11C2D3C4D406}"/>
    <cellStyle name="Shade 4 4" xfId="548" xr:uid="{C2410191-5B5C-488C-8AB1-D9FDEBF9108C}"/>
    <cellStyle name="Shade 4 4 2" xfId="763" xr:uid="{C7370A7A-219D-45BD-B8E1-F404D564FE54}"/>
    <cellStyle name="Shade 4 4 2 2" xfId="1476" xr:uid="{0F6F63D8-702E-47AC-BCF9-98BFA45A0BA3}"/>
    <cellStyle name="Shade 4 4 2 3" xfId="1715" xr:uid="{5FE5A8F6-50ED-462C-B646-92503A7EA219}"/>
    <cellStyle name="Shade 4 4 2 4" xfId="2126" xr:uid="{44E53369-A880-4F34-9E8A-42F24ECF1046}"/>
    <cellStyle name="Shade 4 4 3" xfId="1268" xr:uid="{1D1DD304-2898-433D-BDA6-C913C9928528}"/>
    <cellStyle name="Shade 4 4 4" xfId="1244" xr:uid="{02D5B3B7-3C8D-4CFE-9444-2AA0908954B4}"/>
    <cellStyle name="Shade 4 4 5" xfId="1920" xr:uid="{5509FACC-7DCB-465B-B8C4-0E322BD7A1D3}"/>
    <cellStyle name="Shade 4 5" xfId="1117" xr:uid="{D357A419-1D5C-4604-BE90-B4A13A70C577}"/>
    <cellStyle name="Shade 4 6" xfId="1062" xr:uid="{B807FACF-8C0D-4B37-842D-2067D737F22F}"/>
    <cellStyle name="Shade 4 7" xfId="1814" xr:uid="{8B39B13F-448C-414A-BEA9-E8B68B0B1F61}"/>
    <cellStyle name="Shade 5" xfId="111" xr:uid="{C1BF325E-5163-48B6-965C-8C93380E8F00}"/>
    <cellStyle name="Shade_B_border2" xfId="214" xr:uid="{AF2C454B-7143-4362-9D80-6C1574AD36B1}"/>
    <cellStyle name="Standard 2" xfId="63" xr:uid="{B81879D8-6E53-4BC1-BA63-7B9725A96922}"/>
    <cellStyle name="Standard 2 2" xfId="433" xr:uid="{D6624ABD-9890-47DC-8502-F7DF804A0E1B}"/>
    <cellStyle name="Standard 2 2 2" xfId="543" xr:uid="{85F23EC4-BC40-4EF2-84AA-54110C240016}"/>
    <cellStyle name="Standard 2 3" xfId="542" xr:uid="{23A56273-A6D6-46FE-8D9E-6491C81E4714}"/>
    <cellStyle name="Title 2" xfId="215" xr:uid="{349F276D-FF94-4442-901B-40EDD7A7675A}"/>
    <cellStyle name="Title 3" xfId="274" xr:uid="{571BFE2A-F84A-46CF-B649-B9125E7B9418}"/>
    <cellStyle name="Total 2" xfId="216" xr:uid="{13D82EF6-9E15-4DBC-B32C-3D0D8850DD85}"/>
    <cellStyle name="Total 2 2" xfId="603" xr:uid="{72F79E6B-E20E-430B-B7AB-5BE656A84FA3}"/>
    <cellStyle name="Total 2 2 2" xfId="818" xr:uid="{DB7F1BCE-DEA9-4E60-89E5-5B97591FFF48}"/>
    <cellStyle name="Total 2 2 2 2" xfId="1531" xr:uid="{3735DFFD-38D6-485F-9E06-DB713204D9C7}"/>
    <cellStyle name="Total 2 2 2 3" xfId="1067" xr:uid="{EC92EA22-D328-471A-9647-4D89C38C805C}"/>
    <cellStyle name="Total 2 2 2 4" xfId="2181" xr:uid="{5FD37A90-D646-4099-81E5-D16F56B09D76}"/>
    <cellStyle name="Total 2 2 3" xfId="1323" xr:uid="{46A14317-DE21-40BD-9DBE-47F8B339BE7A}"/>
    <cellStyle name="Total 2 2 4" xfId="1136" xr:uid="{DDD3322C-50FA-4BFD-A562-2E3B2B7D6878}"/>
    <cellStyle name="Total 2 2 5" xfId="1975" xr:uid="{182AD52C-58BE-4D5B-A774-EFC833064D30}"/>
    <cellStyle name="Total 2 3" xfId="664" xr:uid="{4802ECF5-9620-4CDA-B7D7-730CE8470502}"/>
    <cellStyle name="Total 2 3 2" xfId="879" xr:uid="{125282D3-BE2B-425A-B8CE-EFD014751B8F}"/>
    <cellStyle name="Total 2 3 2 2" xfId="1592" xr:uid="{231ED27F-DD73-4DA4-849F-689E5239DCCD}"/>
    <cellStyle name="Total 2 3 2 3" xfId="1202" xr:uid="{B1CF44B0-A224-4D2F-9953-0083F07EA94F}"/>
    <cellStyle name="Total 2 3 2 4" xfId="2242" xr:uid="{ECE6934B-ACF6-46F5-A61B-87B37AC33826}"/>
    <cellStyle name="Total 2 3 3" xfId="1384" xr:uid="{F9B689B3-8D05-42AA-ABA6-11685B475160}"/>
    <cellStyle name="Total 2 3 4" xfId="1181" xr:uid="{6F786F93-BBE1-479B-8E27-B5A6A9669D97}"/>
    <cellStyle name="Total 2 3 5" xfId="2036" xr:uid="{AC2F3305-AF46-46DB-A643-E52DD2AC708A}"/>
    <cellStyle name="Total 2 4" xfId="552" xr:uid="{BCBFE4D7-9843-49A1-B01B-F110CBBB7A65}"/>
    <cellStyle name="Total 2 4 2" xfId="767" xr:uid="{1F6E1B86-1D32-47CA-BAAF-F4BE5968AE5A}"/>
    <cellStyle name="Total 2 4 2 2" xfId="1480" xr:uid="{CF656334-2CF3-461A-B0FF-C4B63F9C8962}"/>
    <cellStyle name="Total 2 4 2 3" xfId="1170" xr:uid="{D289BBC3-9EB4-4C62-AE01-202DE8A05A61}"/>
    <cellStyle name="Total 2 4 2 4" xfId="2130" xr:uid="{67CD5A78-4B44-4490-B5D1-2A8D18EB5A53}"/>
    <cellStyle name="Total 2 4 3" xfId="1272" xr:uid="{20691F64-88C7-4FEC-BE8D-210F16C6ABCB}"/>
    <cellStyle name="Total 2 4 4" xfId="1141" xr:uid="{18B50BA1-84A8-4ECE-9315-F11F15B277F7}"/>
    <cellStyle name="Total 2 4 5" xfId="1924" xr:uid="{CD713A63-0014-4BC9-82A2-DE99E460BB1D}"/>
    <cellStyle name="Total 2 5" xfId="723" xr:uid="{D52619FF-311B-4A60-A386-8D36D5AB89A3}"/>
    <cellStyle name="Total 2 5 2" xfId="1443" xr:uid="{080DD4D9-6F27-4BC3-87DD-5C10D87DD095}"/>
    <cellStyle name="Total 2 5 3" xfId="1201" xr:uid="{48530773-DC40-4BE1-9959-89026782141F}"/>
    <cellStyle name="Total 2 5 4" xfId="2094" xr:uid="{A31F7F2D-472E-4FAB-9F0A-A2350DF2698E}"/>
    <cellStyle name="Total 2 6" xfId="1043" xr:uid="{F063EC7B-1AE6-4AA7-B9F7-E63BAE965C24}"/>
    <cellStyle name="Total 2 7" xfId="1818" xr:uid="{A4A25513-2703-4C5C-8A9C-E18AA0D28F70}"/>
    <cellStyle name="Total 2 8" xfId="1694" xr:uid="{9A0FF57A-BB6D-4857-90D3-A21F7D7DD334}"/>
    <cellStyle name="Total 3" xfId="275" xr:uid="{44957E21-15ED-455E-9ECD-73EA87C16CA7}"/>
    <cellStyle name="Total 3 2" xfId="627" xr:uid="{19F1DA54-52E4-4DF8-ABF2-38A9F71F2CFB}"/>
    <cellStyle name="Total 3 2 2" xfId="842" xr:uid="{3D7B457F-A6EB-4FE4-966C-6A3B88256E09}"/>
    <cellStyle name="Total 3 2 2 2" xfId="1555" xr:uid="{023032D5-BFB2-4143-8810-9A01DBACC3AF}"/>
    <cellStyle name="Total 3 2 2 3" xfId="1658" xr:uid="{0F22E0FD-BFB7-4C76-BF65-AAFE09918D33}"/>
    <cellStyle name="Total 3 2 2 4" xfId="2205" xr:uid="{FC609CA1-FC1B-4217-9B92-593E465B93DD}"/>
    <cellStyle name="Total 3 2 3" xfId="1347" xr:uid="{2CE2CA7B-54D3-42AB-9DEB-6426ACCE7064}"/>
    <cellStyle name="Total 3 2 4" xfId="1155" xr:uid="{A73F12C5-48F0-4B44-BADF-F05FF8D93704}"/>
    <cellStyle name="Total 3 2 5" xfId="1999" xr:uid="{EBA2D538-CC84-4D1E-9AD1-82534BD25F6D}"/>
    <cellStyle name="Total 3 3" xfId="590" xr:uid="{F39269DC-B7A7-4B78-96F1-0C84A71A71B9}"/>
    <cellStyle name="Total 3 3 2" xfId="805" xr:uid="{98D3E7AE-411A-4C0F-BAD1-28872D2B32C6}"/>
    <cellStyle name="Total 3 3 2 2" xfId="1518" xr:uid="{3638545B-BC7D-49AF-9E6D-6CEAB6BA718A}"/>
    <cellStyle name="Total 3 3 2 3" xfId="1041" xr:uid="{64344B4E-172A-4C99-847F-478EDA197723}"/>
    <cellStyle name="Total 3 3 2 4" xfId="2168" xr:uid="{586E5E19-9B47-4AD9-A496-37B46800552D}"/>
    <cellStyle name="Total 3 3 3" xfId="1310" xr:uid="{BC023E52-1A85-4D72-A6B0-BF96D9F3B370}"/>
    <cellStyle name="Total 3 3 4" xfId="40" xr:uid="{548FB319-05CC-4F4E-86D8-0FB362C3612B}"/>
    <cellStyle name="Total 3 3 5" xfId="1962" xr:uid="{C87A1220-3E8B-41E7-8187-B0895331CDCA}"/>
    <cellStyle name="Total 3 4" xfId="631" xr:uid="{F6F7803F-F48E-41CB-83B6-0A7D26AB7BB8}"/>
    <cellStyle name="Total 3 4 2" xfId="846" xr:uid="{40F14BCA-700D-4B14-A3DF-BF8426BDD5C6}"/>
    <cellStyle name="Total 3 4 2 2" xfId="1559" xr:uid="{A3BE5FA1-AD52-43BC-90F0-359EAADBAE45}"/>
    <cellStyle name="Total 3 4 2 3" xfId="1163" xr:uid="{DC1527FA-D9DE-4590-8DEE-0C97081BCE94}"/>
    <cellStyle name="Total 3 4 2 4" xfId="2209" xr:uid="{F2537135-C5EC-4D71-811C-69FDC4C3A859}"/>
    <cellStyle name="Total 3 4 3" xfId="1351" xr:uid="{893CC3CD-DB18-421E-BBAF-48ED0C2AA3D0}"/>
    <cellStyle name="Total 3 4 4" xfId="1003" xr:uid="{0A8D86F6-0630-4A14-AE44-182716784299}"/>
    <cellStyle name="Total 3 4 5" xfId="2003" xr:uid="{FFD69E8D-8943-4735-85B4-E34475334C78}"/>
    <cellStyle name="Total 3 5" xfId="728" xr:uid="{42996628-A94F-435D-A794-83FDABF6B1E8}"/>
    <cellStyle name="Total 3 5 2" xfId="1448" xr:uid="{D838D99E-55C5-4E54-B8EC-AFAC6EE6DCCD}"/>
    <cellStyle name="Total 3 5 3" xfId="1124" xr:uid="{C963D27A-1C3B-4EA5-87C8-F7B39E5B6780}"/>
    <cellStyle name="Total 3 5 4" xfId="2099" xr:uid="{8B1EF2AC-3D82-4645-A14D-A3FE20A78B59}"/>
    <cellStyle name="Total 3 6" xfId="1080" xr:uid="{AB227F54-62FC-4426-B038-49806D1E9EB8}"/>
    <cellStyle name="Total 3 7" xfId="1876" xr:uid="{3239295F-F506-4FB5-9BEF-A3B1ED1AC317}"/>
    <cellStyle name="Total 3 8" xfId="1780" xr:uid="{59F35759-D2D5-489D-AA98-84F00F5A2A2D}"/>
    <cellStyle name="Überschrift" xfId="217" xr:uid="{0A9ABD52-3DBA-443F-8D6C-68BD88C484FC}"/>
    <cellStyle name="Überschrift 1" xfId="218" xr:uid="{DD0853DF-6959-40E7-B714-BAD9912DA9C6}"/>
    <cellStyle name="Überschrift 2" xfId="219" xr:uid="{BA38D154-0546-4FE8-97B7-909876DA91EB}"/>
    <cellStyle name="Überschrift 3" xfId="220" xr:uid="{D461F748-9A0E-4FBF-9351-794243941CDB}"/>
    <cellStyle name="Überschrift 4" xfId="221" xr:uid="{D7CE8A40-733D-4161-A607-4D81972BC140}"/>
    <cellStyle name="Verknüpfte Zelle" xfId="222" xr:uid="{B7287709-2BD1-4AEB-A0EA-7B926330207D}"/>
    <cellStyle name="Warnender Text" xfId="76" hidden="1" xr:uid="{41C3E3E4-9CBA-4C27-80F9-294AA6C5D4A7}"/>
    <cellStyle name="Warnender Text" xfId="948" hidden="1" xr:uid="{3DDD6D2B-B995-4FEB-B18A-00605A5104D4}"/>
    <cellStyle name="Warnender Text" xfId="1221" hidden="1" xr:uid="{0FE185E2-ED70-451D-B0AB-E680489C5960}"/>
    <cellStyle name="Warnender Text" xfId="1797" hidden="1" xr:uid="{A6DBD248-9D85-4C7B-A11E-CBCF7E4C190C}"/>
    <cellStyle name="Warnender Text" xfId="1211" hidden="1" xr:uid="{2966DF3F-11CA-40F2-B91D-273428AAEBE7}"/>
    <cellStyle name="Warnender Text" xfId="1796" hidden="1" xr:uid="{877E275E-05FD-4642-8D57-E6FDA795EF36}"/>
    <cellStyle name="Warnender Text" xfId="1729" hidden="1" xr:uid="{0E8B3221-B3CF-4749-9C0B-6E285CE2A7B6}"/>
    <cellStyle name="Warnender Text" xfId="2299" hidden="1" xr:uid="{E8562C33-DEEE-468F-9A7E-24B8BBBC564C}"/>
    <cellStyle name="Warnender Text 2" xfId="432" xr:uid="{5E737274-C9B8-474B-B3AF-22FB8666AD8F}"/>
    <cellStyle name="Warnender Text 3" xfId="323" xr:uid="{6C1018E2-376B-497D-967C-CF7FA0B13EC3}"/>
    <cellStyle name="Warning Text 2" xfId="223" xr:uid="{DB458B8E-D0F8-43E8-9A59-0B42991A7E82}"/>
    <cellStyle name="Warning Text 3" xfId="276" xr:uid="{07F26E00-5337-453A-988F-ABABC90D8B44}"/>
    <cellStyle name="Zelle überprüfen" xfId="224" xr:uid="{24675682-C22D-4F61-92FB-B4C42DD5C0A1}"/>
    <cellStyle name="Гиперссылка" xfId="225" xr:uid="{FE191253-7970-4640-BFD4-1714325DFA53}"/>
    <cellStyle name="Гиперссылка 2" xfId="226" xr:uid="{CF189934-894D-41D4-8E55-1AF2CF9BC167}"/>
    <cellStyle name="Гиперссылка 3" xfId="234" xr:uid="{C010FE6F-9B4F-4DF0-8812-046354190947}"/>
    <cellStyle name="Гиперссылка 4" xfId="406" xr:uid="{D96BF14D-8EFD-4921-AFE7-3C942F0CC846}"/>
    <cellStyle name="Обычный_2++" xfId="53" xr:uid="{BC761091-9273-4539-A0B7-AE9ED827CA0E}"/>
    <cellStyle name="Обычный_CRF2002 (1)" xfId="13" xr:uid="{00000000-0005-0000-0000-000012000000}"/>
    <cellStyle name="Обычный_LULUCF module - v 1.0" xfId="15" xr:uid="{00000000-0005-0000-0000-000013000000}"/>
  </cellStyles>
  <dxfs count="8">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65FFFB"/>
      <color rgb="FF5EC28B"/>
      <color rgb="FF82DEAC"/>
      <color rgb="FF9B1CB0"/>
      <color rgb="FFFF0000"/>
      <color rgb="FFFE0000"/>
      <color rgb="FF740000"/>
      <color rgb="FF6E8000"/>
      <color rgb="FF808000"/>
      <color rgb="FFCCFF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onnections" Target="connections.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D25" dT="2020-08-19T00:06:43.00" personId="{811026A2-74EF-4287-974D-D90683F22217}" id="{C628B71D-C3A5-4BD2-8BA3-F913D91394D4}">
    <text>Leave this cell blank.</text>
  </threadedComment>
  <threadedComment ref="E25" dT="2020-08-19T00:06:43.00" personId="{811026A2-74EF-4287-974D-D90683F22217}" id="{D0801E46-9E1F-4D2B-A06C-3AD5C5DDEBCA}">
    <text>Leave this cell blank.</text>
  </threadedComment>
  <threadedComment ref="E33" dT="2020-08-19T00:06:43.00" personId="{811026A2-74EF-4287-974D-D90683F22217}" id="{19777683-0E7F-4DAF-955F-A7EBAC7AAEEA}">
    <text>Leave this cell blank.</text>
  </threadedComment>
  <threadedComment ref="E34" dT="2020-08-19T00:06:43.00" personId="{811026A2-74EF-4287-974D-D90683F22217}" id="{A2328F4B-C3F9-4761-BF76-1D4F4D6A14B6}">
    <text>Leave this cell blank.</text>
  </threadedComment>
  <threadedComment ref="E36" dT="2020-08-19T00:06:43.00" personId="{811026A2-74EF-4287-974D-D90683F22217}" id="{3224698C-8114-49BB-A425-26AE0DED31AE}">
    <text>Leave this cell blank.</text>
  </threadedComment>
  <threadedComment ref="I41" dT="2021-05-24T22:03:23.71" personId="{811026A2-74EF-4287-974D-D90683F22217}" id="{E2106FC3-386C-4714-B306-9BA0FD425274}">
    <text>Unit varies based on currency in this EPS region</text>
  </threadedComment>
  <threadedComment ref="I74" dT="2021-05-24T22:03:35.61" personId="{811026A2-74EF-4287-974D-D90683F22217}" id="{E8911680-E731-4D67-9690-17976D3FED66}">
    <text>Unit varies based on currency in this EPS region</text>
  </threadedComment>
  <threadedComment ref="D76" dT="2020-08-19T00:06:43.00" personId="{811026A2-74EF-4287-974D-D90683F22217}" id="{5B177B48-17FC-4889-93EE-8CEBBC9D67A1}">
    <text>Leave this cell blank.</text>
  </threadedComment>
  <threadedComment ref="D77" dT="2020-08-19T00:06:43.00" personId="{811026A2-74EF-4287-974D-D90683F22217}" id="{FC0E8780-2055-48EE-B42B-F31936B1D4FF}">
    <text>Leave this cell blank.</text>
  </threadedComment>
  <threadedComment ref="D78" dT="2020-08-19T00:06:43.00" personId="{811026A2-74EF-4287-974D-D90683F22217}" id="{9E6238C4-2B41-4F84-9F69-94DEF5E3EB8C}">
    <text>Leave this cell blank.</text>
  </threadedComment>
  <threadedComment ref="E78" dT="2020-08-19T00:06:43.00" personId="{811026A2-74EF-4287-974D-D90683F22217}" id="{6E9F8D40-752E-4116-9D9F-F74F76285640}">
    <text>Leave this cell blank.</text>
  </threadedComment>
  <threadedComment ref="B82" dT="2021-05-24T22:05:02.77" personId="{811026A2-74EF-4287-974D-D90683F22217}" id="{C12E46EA-3F96-434D-AD07-C9DAE30A70F4}">
    <text>Several Vensim variables are grouped under the same policy lever in the web app for this policy.</text>
  </threadedComment>
  <threadedComment ref="B88" dT="2021-05-24T22:19:40.61" personId="{811026A2-74EF-4287-974D-D90683F22217}" id="{A29A373E-8B2B-4B45-BF1E-AC6A2B5F3C17}">
    <text>Several Vensim variables are grouped under the same policy lever in the web app for this policy.</text>
  </threadedComment>
  <threadedComment ref="D93" dT="2020-08-19T00:06:43.00" personId="{811026A2-74EF-4287-974D-D90683F22217}" id="{4879F214-E99D-4D42-8C39-70789BBBC99D}">
    <text>Leave this cell blank.</text>
  </threadedComment>
  <threadedComment ref="D94" dT="2020-08-19T00:06:43.00" personId="{811026A2-74EF-4287-974D-D90683F22217}" id="{29C92E86-4989-4367-A9C0-46D156A7CEBB}">
    <text>Leave this cell blank.</text>
  </threadedComment>
  <threadedComment ref="D95" dT="2020-08-19T00:06:43.00" personId="{811026A2-74EF-4287-974D-D90683F22217}" id="{8C94AB36-0C9D-4D5F-A64A-5E1836200BD4}">
    <text>Leave this cell blank.</text>
  </threadedComment>
  <threadedComment ref="D96" dT="2020-08-19T00:06:43.00" personId="{811026A2-74EF-4287-974D-D90683F22217}" id="{0785BC27-69F5-4B43-8886-6AB6B3A1C38C}">
    <text>Leave this cell blank.</text>
  </threadedComment>
  <threadedComment ref="D97" dT="2020-08-19T00:06:43.00" personId="{811026A2-74EF-4287-974D-D90683F22217}" id="{4E6A3C34-D015-4798-8B15-C2C63B01F6C3}">
    <text>Leave this cell blank.</text>
  </threadedComment>
  <threadedComment ref="D98" dT="2020-08-19T00:06:43.00" personId="{811026A2-74EF-4287-974D-D90683F22217}" id="{7355F6F6-D3AD-4011-944E-FCE1A44D743D}">
    <text>Leave this cell blank.</text>
  </threadedComment>
  <threadedComment ref="D99" dT="2020-08-19T00:06:43.00" personId="{811026A2-74EF-4287-974D-D90683F22217}" id="{52DDC055-DFE6-4C4D-97FC-B38B71C63DF3}">
    <text>Leave this cell blank.</text>
  </threadedComment>
  <threadedComment ref="D100" dT="2020-08-19T00:06:43.00" personId="{811026A2-74EF-4287-974D-D90683F22217}" id="{0EFD8687-3DDE-4CBD-AEA3-EE622A1F5ED4}">
    <text>Leave this cell blank.</text>
  </threadedComment>
  <threadedComment ref="D101" dT="2020-08-19T00:06:43.00" personId="{811026A2-74EF-4287-974D-D90683F22217}" id="{4F677542-9574-41F5-9B11-3E8FA1978897}">
    <text>Leave this cell blank.</text>
  </threadedComment>
  <threadedComment ref="D102" dT="2020-08-19T00:06:43.00" personId="{811026A2-74EF-4287-974D-D90683F22217}" id="{C6EC601F-FF77-423D-9BE3-C8F28EB3F9D6}">
    <text>Leave this cell blank.</text>
  </threadedComment>
  <threadedComment ref="D103" dT="2020-08-19T00:06:43.00" personId="{811026A2-74EF-4287-974D-D90683F22217}" id="{A5E5F926-8C26-4331-A7DC-EFA14653951A}">
    <text>Leave this cell blank.</text>
  </threadedComment>
  <threadedComment ref="E103" dT="2020-08-19T00:06:43.00" personId="{811026A2-74EF-4287-974D-D90683F22217}" id="{FBB6CCFB-0F4E-489C-9FA4-2FCAFFEE5EFA}">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lazard.com/media/451905/lazards-levelized-cost-of-energy-version-150-vf.pdf" TargetMode="External"/><Relationship Id="rId1" Type="http://schemas.openxmlformats.org/officeDocument/2006/relationships/hyperlink" Target="https://www.fas.org/sgp/crs/misc/R40562.pdf,%20p.3,%20paragraph%201" TargetMode="Externa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zoomScale="120" zoomScaleNormal="120" workbookViewId="0"/>
  </sheetViews>
  <sheetFormatPr baseColWidth="10" defaultColWidth="8.83203125" defaultRowHeight="15"/>
  <cols>
    <col min="1" max="1" width="28.5" customWidth="1"/>
    <col min="2" max="2" width="24.5" customWidth="1"/>
  </cols>
  <sheetData>
    <row r="1" spans="1:2">
      <c r="A1" s="9" t="s">
        <v>103</v>
      </c>
    </row>
    <row r="3" spans="1:2">
      <c r="A3" t="s">
        <v>104</v>
      </c>
    </row>
    <row r="4" spans="1:2">
      <c r="A4" t="s">
        <v>142</v>
      </c>
    </row>
    <row r="5" spans="1:2">
      <c r="A5" t="s">
        <v>108</v>
      </c>
    </row>
    <row r="6" spans="1:2">
      <c r="A6" t="s">
        <v>105</v>
      </c>
    </row>
    <row r="8" spans="1:2">
      <c r="A8" t="s">
        <v>106</v>
      </c>
    </row>
    <row r="9" spans="1:2">
      <c r="A9" t="s">
        <v>107</v>
      </c>
    </row>
    <row r="10" spans="1:2">
      <c r="A10" s="41" t="s">
        <v>2795</v>
      </c>
    </row>
    <row r="11" spans="1:2">
      <c r="A11" s="41"/>
    </row>
    <row r="12" spans="1:2">
      <c r="A12" t="s">
        <v>109</v>
      </c>
    </row>
    <row r="13" spans="1:2">
      <c r="A13" t="s">
        <v>110</v>
      </c>
    </row>
    <row r="14" spans="1:2">
      <c r="A14" t="s">
        <v>111</v>
      </c>
    </row>
    <row r="16" spans="1:2">
      <c r="A16" s="42" t="s">
        <v>2885</v>
      </c>
      <c r="B16" s="167"/>
    </row>
    <row r="17" spans="1:3">
      <c r="A17" t="s">
        <v>2868</v>
      </c>
      <c r="B17" s="20">
        <f>MAX(PolicyLevers!H:H)</f>
        <v>2234</v>
      </c>
    </row>
    <row r="18" spans="1:3">
      <c r="A18" t="s">
        <v>2884</v>
      </c>
      <c r="B18" s="20" t="str" cm="1">
        <f t="array" ref="B18">IF(MIN(IF(COUNTIF(PolicyLevers!$H$2:$H$1495,PolicyLevers!$H$2:$H$1495)&gt;1,PolicyLevers!$H$2:$H$1495, ""))=0,"No duplicate ID numbers",MIN(IF(COUNTIF(PolicyLevers!$H$2:$H$1495,PolicyLevers!$H$2:$H$1495)&gt;1,PolicyLevers!$H$2:$H$1495, "")))</f>
        <v>No duplicate ID numbers</v>
      </c>
    </row>
    <row r="19" spans="1:3" ht="32">
      <c r="A19" s="1" t="s">
        <v>3015</v>
      </c>
      <c r="B19" s="20" t="str" cm="1">
        <f t="array" ref="B19">IF(MIN(IF((NOT(ISNUMBER(PolicyLevers!$H$2:$H$1495)))*(ISTEXT(PolicyLevers!$I$2:$I$1495)),ROW(PolicyLevers!$H$2:$H$1495)))=0,"No missing ID numbers",MIN(IF((NOT(ISNUMBER(PolicyLevers!$H$2:$H$1495)))*(ISTEXT(PolicyLevers!$I$2:$I$1495)),ROW(PolicyLevers!$H$2:$H$1495))))</f>
        <v>No missing ID numbers</v>
      </c>
    </row>
    <row r="21" spans="1:3">
      <c r="A21" s="42" t="s">
        <v>3266</v>
      </c>
      <c r="B21" s="167"/>
    </row>
    <row r="22" spans="1:3">
      <c r="A22" t="s">
        <v>3260</v>
      </c>
    </row>
    <row r="23" spans="1:3">
      <c r="A23" t="s">
        <v>3261</v>
      </c>
    </row>
    <row r="24" spans="1:3">
      <c r="A24" t="s">
        <v>3262</v>
      </c>
    </row>
    <row r="25" spans="1:3">
      <c r="A25" t="s">
        <v>3263</v>
      </c>
    </row>
    <row r="27" spans="1:3">
      <c r="A27" s="42" t="s">
        <v>3264</v>
      </c>
      <c r="B27" s="167"/>
      <c r="C27" s="167"/>
    </row>
    <row r="28" spans="1:3">
      <c r="A28" t="s">
        <v>2878</v>
      </c>
    </row>
    <row r="29" spans="1:3">
      <c r="A29" t="s">
        <v>2864</v>
      </c>
    </row>
    <row r="30" spans="1:3">
      <c r="A30" t="s">
        <v>2865</v>
      </c>
    </row>
    <row r="31" spans="1:3">
      <c r="A31" t="s">
        <v>2866</v>
      </c>
    </row>
    <row r="32" spans="1:3">
      <c r="A32" t="s">
        <v>2867</v>
      </c>
    </row>
    <row r="34" spans="1:2">
      <c r="A34" t="s">
        <v>2879</v>
      </c>
    </row>
    <row r="35" spans="1:2">
      <c r="A35" t="s">
        <v>2862</v>
      </c>
    </row>
    <row r="36" spans="1:2">
      <c r="A36" t="s">
        <v>2863</v>
      </c>
    </row>
    <row r="38" spans="1:2">
      <c r="A38" t="s">
        <v>2880</v>
      </c>
    </row>
    <row r="39" spans="1:2">
      <c r="A39" t="s">
        <v>2869</v>
      </c>
    </row>
    <row r="40" spans="1:2">
      <c r="A40" t="s">
        <v>2870</v>
      </c>
    </row>
    <row r="42" spans="1:2">
      <c r="A42" t="s">
        <v>2881</v>
      </c>
    </row>
    <row r="43" spans="1:2">
      <c r="A43" t="s">
        <v>2871</v>
      </c>
    </row>
    <row r="44" spans="1:2">
      <c r="A44" t="s">
        <v>2872</v>
      </c>
    </row>
    <row r="46" spans="1:2">
      <c r="A46" s="42" t="s">
        <v>3265</v>
      </c>
      <c r="B46" s="167"/>
    </row>
    <row r="47" spans="1:2">
      <c r="A47" t="s">
        <v>2873</v>
      </c>
    </row>
    <row r="48" spans="1:2">
      <c r="A48" t="s">
        <v>2874</v>
      </c>
    </row>
    <row r="50" spans="1:1">
      <c r="A50" t="s">
        <v>2875</v>
      </c>
    </row>
    <row r="51" spans="1:1">
      <c r="A51" t="s">
        <v>2882</v>
      </c>
    </row>
    <row r="52" spans="1:1">
      <c r="A52" t="s">
        <v>2876</v>
      </c>
    </row>
    <row r="53" spans="1:1">
      <c r="A53" t="s">
        <v>2877</v>
      </c>
    </row>
  </sheetData>
  <conditionalFormatting sqref="B18">
    <cfRule type="containsText" dxfId="7" priority="3" stopIfTrue="1" operator="containsText" text="No duplicate ID numbers">
      <formula>NOT(ISERROR(SEARCH("No duplicate ID numbers",B18)))</formula>
    </cfRule>
    <cfRule type="cellIs" dxfId="6" priority="4" operator="greaterThan">
      <formula>0</formula>
    </cfRule>
  </conditionalFormatting>
  <conditionalFormatting sqref="B19">
    <cfRule type="containsText" dxfId="5" priority="1" stopIfTrue="1" operator="containsText" text="No missing ID numbers">
      <formula>NOT(ISERROR(SEARCH("No missing ID numbers",B19)))</formula>
    </cfRule>
    <cfRule type="cellIs" dxfId="4"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104"/>
  <sheetViews>
    <sheetView zoomScale="90" zoomScaleNormal="90" workbookViewId="0">
      <pane ySplit="3" topLeftCell="A21" activePane="bottomLeft" state="frozen"/>
      <selection pane="bottomLeft" activeCell="C25" sqref="C25"/>
    </sheetView>
  </sheetViews>
  <sheetFormatPr baseColWidth="10" defaultColWidth="8.83203125" defaultRowHeight="15"/>
  <cols>
    <col min="1" max="5" width="20.1640625" customWidth="1"/>
    <col min="6" max="8" width="10.1640625" customWidth="1"/>
    <col min="9" max="9" width="20.1640625" customWidth="1"/>
    <col min="10" max="10" width="153.5" customWidth="1"/>
    <col min="11" max="12" width="20.1640625" customWidth="1"/>
    <col min="13" max="13" width="129.5" style="283" customWidth="1"/>
    <col min="14" max="14" width="67.5" customWidth="1"/>
  </cols>
  <sheetData>
    <row r="1" spans="1:14">
      <c r="A1" s="9" t="s">
        <v>3230</v>
      </c>
      <c r="M1"/>
    </row>
    <row r="2" spans="1:14">
      <c r="A2" s="16" t="s">
        <v>3231</v>
      </c>
      <c r="M2"/>
    </row>
    <row r="3" spans="1:14" ht="48">
      <c r="A3" s="45" t="s">
        <v>3</v>
      </c>
      <c r="B3" s="45" t="s">
        <v>0</v>
      </c>
      <c r="C3" s="45" t="s">
        <v>1</v>
      </c>
      <c r="D3" s="46" t="s">
        <v>357</v>
      </c>
      <c r="E3" s="45" t="s">
        <v>2280</v>
      </c>
      <c r="F3" s="274" t="s">
        <v>70</v>
      </c>
      <c r="G3" s="274" t="s">
        <v>71</v>
      </c>
      <c r="H3" s="274" t="s">
        <v>82</v>
      </c>
      <c r="I3" s="45" t="s">
        <v>29</v>
      </c>
      <c r="J3" s="45" t="s">
        <v>2</v>
      </c>
      <c r="K3" s="45" t="s">
        <v>455</v>
      </c>
      <c r="L3" s="45" t="s">
        <v>197</v>
      </c>
      <c r="M3" s="213" t="s">
        <v>149</v>
      </c>
      <c r="N3" s="43" t="s">
        <v>150</v>
      </c>
    </row>
    <row r="4" spans="1:14" ht="136" customHeight="1">
      <c r="A4" s="2" t="s">
        <v>4</v>
      </c>
      <c r="B4" s="2" t="s">
        <v>2412</v>
      </c>
      <c r="C4" s="1" t="s">
        <v>2407</v>
      </c>
      <c r="D4" s="2" t="s">
        <v>2406</v>
      </c>
      <c r="E4" s="2" t="s">
        <v>2408</v>
      </c>
      <c r="F4" s="53">
        <v>0</v>
      </c>
      <c r="G4" s="53">
        <v>1</v>
      </c>
      <c r="H4" s="53">
        <v>0.02</v>
      </c>
      <c r="I4" s="2" t="s">
        <v>2409</v>
      </c>
      <c r="J4" s="47" t="s">
        <v>3540</v>
      </c>
      <c r="K4" s="55" t="s">
        <v>2411</v>
      </c>
      <c r="L4" s="2" t="s">
        <v>2410</v>
      </c>
    </row>
    <row r="5" spans="1:14" ht="48">
      <c r="A5" s="2" t="s">
        <v>4</v>
      </c>
      <c r="B5" s="2" t="s">
        <v>2477</v>
      </c>
      <c r="C5" s="1" t="s">
        <v>3550</v>
      </c>
      <c r="D5" s="2" t="s">
        <v>2478</v>
      </c>
      <c r="E5" s="2" t="s">
        <v>2479</v>
      </c>
      <c r="F5" s="177">
        <v>0</v>
      </c>
      <c r="G5" s="386">
        <v>3</v>
      </c>
      <c r="H5" s="386">
        <v>0.1</v>
      </c>
      <c r="I5" s="2" t="s">
        <v>3552</v>
      </c>
      <c r="J5" s="6" t="s">
        <v>3553</v>
      </c>
      <c r="K5" s="2"/>
      <c r="L5" s="2" t="s">
        <v>2726</v>
      </c>
      <c r="M5" s="215" t="s">
        <v>3257</v>
      </c>
    </row>
    <row r="6" spans="1:14" ht="93.75" customHeight="1">
      <c r="A6" s="2" t="s">
        <v>4</v>
      </c>
      <c r="B6" s="2" t="s">
        <v>3547</v>
      </c>
      <c r="C6" s="1" t="s">
        <v>3548</v>
      </c>
      <c r="D6" s="2" t="s">
        <v>2481</v>
      </c>
      <c r="E6" s="1" t="s">
        <v>3551</v>
      </c>
      <c r="F6" s="52">
        <v>0</v>
      </c>
      <c r="G6" s="52">
        <v>1</v>
      </c>
      <c r="H6" s="52">
        <v>0.02</v>
      </c>
      <c r="I6" s="47" t="s">
        <v>2476</v>
      </c>
      <c r="J6" s="47" t="s">
        <v>3549</v>
      </c>
      <c r="K6" s="55"/>
      <c r="L6" s="55" t="s">
        <v>2727</v>
      </c>
      <c r="M6" s="214" t="s">
        <v>2480</v>
      </c>
    </row>
    <row r="7" spans="1:14" ht="91" customHeight="1">
      <c r="A7" s="2" t="s">
        <v>4</v>
      </c>
      <c r="B7" s="2" t="s">
        <v>3521</v>
      </c>
      <c r="C7" s="1" t="s">
        <v>3523</v>
      </c>
      <c r="D7" s="2" t="s">
        <v>3525</v>
      </c>
      <c r="E7" s="1" t="s">
        <v>3526</v>
      </c>
      <c r="F7" s="385">
        <v>0</v>
      </c>
      <c r="G7" s="385">
        <v>50000</v>
      </c>
      <c r="H7" s="385">
        <v>100</v>
      </c>
      <c r="I7" s="385" t="s">
        <v>3528</v>
      </c>
      <c r="J7" s="227" t="s">
        <v>3530</v>
      </c>
      <c r="K7" s="55" t="s">
        <v>474</v>
      </c>
      <c r="L7" s="55" t="s">
        <v>475</v>
      </c>
      <c r="M7" s="214" t="s">
        <v>476</v>
      </c>
    </row>
    <row r="8" spans="1:14" ht="91" customHeight="1">
      <c r="A8" s="2" t="s">
        <v>4</v>
      </c>
      <c r="B8" s="2" t="s">
        <v>3522</v>
      </c>
      <c r="C8" s="1" t="s">
        <v>3524</v>
      </c>
      <c r="D8" s="2" t="s">
        <v>3525</v>
      </c>
      <c r="E8" s="1" t="s">
        <v>3527</v>
      </c>
      <c r="F8" s="385">
        <v>0</v>
      </c>
      <c r="G8" s="385">
        <v>50000</v>
      </c>
      <c r="H8" s="385">
        <v>100</v>
      </c>
      <c r="I8" s="385" t="s">
        <v>3528</v>
      </c>
      <c r="J8" s="227" t="s">
        <v>3529</v>
      </c>
      <c r="K8" s="55" t="s">
        <v>474</v>
      </c>
      <c r="L8" s="55" t="s">
        <v>475</v>
      </c>
      <c r="M8" s="214"/>
    </row>
    <row r="9" spans="1:14" ht="80">
      <c r="A9" s="1" t="s">
        <v>4</v>
      </c>
      <c r="B9" s="1" t="s">
        <v>11</v>
      </c>
      <c r="C9" s="1" t="s">
        <v>112</v>
      </c>
      <c r="D9" s="44" t="s">
        <v>11</v>
      </c>
      <c r="E9" s="1" t="s">
        <v>2321</v>
      </c>
      <c r="F9" s="50">
        <v>0</v>
      </c>
      <c r="G9" s="50">
        <v>1</v>
      </c>
      <c r="H9" s="51">
        <v>0.02</v>
      </c>
      <c r="I9" s="47" t="s">
        <v>456</v>
      </c>
      <c r="J9" s="47" t="s">
        <v>3358</v>
      </c>
      <c r="K9" s="47" t="s">
        <v>198</v>
      </c>
      <c r="L9" s="6" t="s">
        <v>199</v>
      </c>
      <c r="M9" s="216" t="s">
        <v>151</v>
      </c>
      <c r="N9" s="47" t="s">
        <v>180</v>
      </c>
    </row>
    <row r="10" spans="1:14" ht="348.75" customHeight="1">
      <c r="A10" s="1" t="s">
        <v>4</v>
      </c>
      <c r="B10" s="1" t="s">
        <v>5</v>
      </c>
      <c r="C10" s="1" t="s">
        <v>312</v>
      </c>
      <c r="D10" s="44" t="s">
        <v>358</v>
      </c>
      <c r="E10" s="1" t="s">
        <v>2320</v>
      </c>
      <c r="F10" s="50">
        <v>0</v>
      </c>
      <c r="G10" s="50">
        <f>ROUND(MaxBoundCalculations!B88,1)</f>
        <v>1</v>
      </c>
      <c r="H10" s="50">
        <v>0.01</v>
      </c>
      <c r="I10" s="47" t="s">
        <v>113</v>
      </c>
      <c r="J10" s="47" t="s">
        <v>3541</v>
      </c>
      <c r="K10" s="47" t="s">
        <v>200</v>
      </c>
      <c r="L10" s="6" t="s">
        <v>201</v>
      </c>
      <c r="M10" s="216" t="s">
        <v>3233</v>
      </c>
      <c r="N10" s="47" t="s">
        <v>3234</v>
      </c>
    </row>
    <row r="11" spans="1:14" ht="48">
      <c r="A11" s="2" t="s">
        <v>4</v>
      </c>
      <c r="B11" s="2" t="s">
        <v>480</v>
      </c>
      <c r="C11" s="1" t="s">
        <v>481</v>
      </c>
      <c r="D11" s="2" t="s">
        <v>480</v>
      </c>
      <c r="E11" s="1" t="s">
        <v>2319</v>
      </c>
      <c r="F11" s="53">
        <v>0</v>
      </c>
      <c r="G11" s="53">
        <v>1</v>
      </c>
      <c r="H11" s="53">
        <v>0.01</v>
      </c>
      <c r="I11" s="6" t="s">
        <v>482</v>
      </c>
      <c r="J11" s="47" t="s">
        <v>2322</v>
      </c>
      <c r="K11" s="47" t="s">
        <v>483</v>
      </c>
      <c r="L11" s="6" t="s">
        <v>484</v>
      </c>
      <c r="M11" s="217" t="s">
        <v>485</v>
      </c>
    </row>
    <row r="12" spans="1:14" ht="180.75" customHeight="1">
      <c r="A12" s="1" t="s">
        <v>4</v>
      </c>
      <c r="B12" s="1" t="s">
        <v>3026</v>
      </c>
      <c r="C12" s="1" t="s">
        <v>3027</v>
      </c>
      <c r="D12" s="1" t="s">
        <v>3026</v>
      </c>
      <c r="E12" s="1" t="s">
        <v>3028</v>
      </c>
      <c r="F12" s="51">
        <v>0</v>
      </c>
      <c r="G12" s="51">
        <f>-ROUND(MaxBoundCalculations!$B$206,2)</f>
        <v>0.26</v>
      </c>
      <c r="H12" s="51">
        <v>0.01</v>
      </c>
      <c r="I12" s="47" t="s">
        <v>3029</v>
      </c>
      <c r="J12" s="47" t="s">
        <v>3537</v>
      </c>
      <c r="K12" s="47" t="s">
        <v>202</v>
      </c>
      <c r="L12" s="6" t="s">
        <v>203</v>
      </c>
      <c r="M12" s="218" t="s">
        <v>3256</v>
      </c>
    </row>
    <row r="13" spans="1:14" ht="409.5" customHeight="1">
      <c r="A13" s="2" t="s">
        <v>4</v>
      </c>
      <c r="B13" s="2" t="s">
        <v>3512</v>
      </c>
      <c r="C13" s="1" t="s">
        <v>3513</v>
      </c>
      <c r="D13" s="2" t="s">
        <v>3514</v>
      </c>
      <c r="E13" s="1" t="s">
        <v>3515</v>
      </c>
      <c r="F13" s="52">
        <v>0</v>
      </c>
      <c r="G13" s="52">
        <v>1</v>
      </c>
      <c r="H13" s="52">
        <v>0.01</v>
      </c>
      <c r="I13" s="47" t="s">
        <v>477</v>
      </c>
      <c r="J13" s="47" t="s">
        <v>3542</v>
      </c>
      <c r="K13" s="55" t="s">
        <v>478</v>
      </c>
      <c r="L13" s="55" t="s">
        <v>479</v>
      </c>
      <c r="M13" s="215" t="s">
        <v>3232</v>
      </c>
    </row>
    <row r="14" spans="1:14" ht="48">
      <c r="A14" s="2" t="s">
        <v>4</v>
      </c>
      <c r="B14" s="2" t="s">
        <v>3518</v>
      </c>
      <c r="C14" s="1" t="s">
        <v>3519</v>
      </c>
      <c r="D14" s="2" t="s">
        <v>3514</v>
      </c>
      <c r="E14" s="1" t="s">
        <v>3516</v>
      </c>
      <c r="F14" s="384">
        <v>0</v>
      </c>
      <c r="G14" s="384">
        <v>1</v>
      </c>
      <c r="H14" s="384">
        <v>1</v>
      </c>
      <c r="I14" s="47" t="s">
        <v>30</v>
      </c>
      <c r="J14" s="47" t="s">
        <v>3517</v>
      </c>
      <c r="K14" s="55"/>
      <c r="L14" s="55"/>
      <c r="M14" s="215"/>
    </row>
    <row r="15" spans="1:14" ht="176">
      <c r="A15" s="1" t="s">
        <v>72</v>
      </c>
      <c r="B15" s="1" t="s">
        <v>15</v>
      </c>
      <c r="C15" s="1" t="s">
        <v>2512</v>
      </c>
      <c r="D15" s="1" t="s">
        <v>15</v>
      </c>
      <c r="E15" s="1" t="s">
        <v>2511</v>
      </c>
      <c r="F15" s="50">
        <v>0</v>
      </c>
      <c r="G15" s="50">
        <v>1</v>
      </c>
      <c r="H15" s="50">
        <v>0.01</v>
      </c>
      <c r="I15" s="47" t="s">
        <v>115</v>
      </c>
      <c r="J15" s="47" t="s">
        <v>3236</v>
      </c>
      <c r="K15" s="47" t="s">
        <v>204</v>
      </c>
      <c r="L15" s="6" t="s">
        <v>205</v>
      </c>
      <c r="M15" s="216" t="s">
        <v>3235</v>
      </c>
    </row>
    <row r="16" spans="1:14" ht="80">
      <c r="A16" s="1" t="s">
        <v>72</v>
      </c>
      <c r="B16" s="1" t="s">
        <v>101</v>
      </c>
      <c r="C16" s="1" t="s">
        <v>313</v>
      </c>
      <c r="D16" s="1" t="s">
        <v>101</v>
      </c>
      <c r="E16" s="1" t="s">
        <v>2318</v>
      </c>
      <c r="F16" s="50">
        <v>0</v>
      </c>
      <c r="G16" s="50">
        <v>0.75</v>
      </c>
      <c r="H16" s="50">
        <v>0.01</v>
      </c>
      <c r="I16" s="47" t="s">
        <v>31</v>
      </c>
      <c r="J16" s="47" t="s">
        <v>3237</v>
      </c>
      <c r="K16" s="47" t="s">
        <v>206</v>
      </c>
      <c r="L16" s="6" t="s">
        <v>207</v>
      </c>
      <c r="M16" s="216" t="s">
        <v>152</v>
      </c>
      <c r="N16" s="47" t="s">
        <v>444</v>
      </c>
    </row>
    <row r="17" spans="1:14" ht="48">
      <c r="A17" s="1" t="s">
        <v>72</v>
      </c>
      <c r="B17" s="1" t="s">
        <v>14</v>
      </c>
      <c r="C17" s="1" t="s">
        <v>7</v>
      </c>
      <c r="D17" s="1" t="s">
        <v>14</v>
      </c>
      <c r="E17" s="1" t="s">
        <v>2317</v>
      </c>
      <c r="F17" s="1">
        <v>0</v>
      </c>
      <c r="G17" s="1">
        <v>1</v>
      </c>
      <c r="H17" s="1">
        <v>1</v>
      </c>
      <c r="I17" s="47" t="s">
        <v>30</v>
      </c>
      <c r="J17" s="47" t="s">
        <v>2332</v>
      </c>
      <c r="K17" s="47" t="s">
        <v>208</v>
      </c>
      <c r="L17" s="6" t="s">
        <v>209</v>
      </c>
    </row>
    <row r="18" spans="1:14" ht="64">
      <c r="A18" s="1" t="s">
        <v>72</v>
      </c>
      <c r="B18" s="1" t="s">
        <v>272</v>
      </c>
      <c r="C18" s="1" t="s">
        <v>314</v>
      </c>
      <c r="D18" s="44" t="s">
        <v>359</v>
      </c>
      <c r="E18" s="1" t="s">
        <v>2316</v>
      </c>
      <c r="F18" s="1">
        <v>0</v>
      </c>
      <c r="G18" s="51">
        <f>ROUND(MaxBoundCalculations!B172,2)</f>
        <v>0.24</v>
      </c>
      <c r="H18" s="54">
        <v>5.0000000000000001E-3</v>
      </c>
      <c r="I18" s="47" t="s">
        <v>273</v>
      </c>
      <c r="J18" s="47" t="s">
        <v>2323</v>
      </c>
      <c r="K18" s="47" t="s">
        <v>274</v>
      </c>
      <c r="L18" s="6" t="s">
        <v>275</v>
      </c>
      <c r="M18" s="217" t="s">
        <v>318</v>
      </c>
      <c r="N18" s="6" t="s">
        <v>409</v>
      </c>
    </row>
    <row r="19" spans="1:14" ht="48">
      <c r="A19" s="1" t="s">
        <v>72</v>
      </c>
      <c r="B19" s="1" t="s">
        <v>276</v>
      </c>
      <c r="C19" s="1" t="s">
        <v>3545</v>
      </c>
      <c r="D19" s="44" t="s">
        <v>359</v>
      </c>
      <c r="E19" s="1" t="s">
        <v>2315</v>
      </c>
      <c r="F19" s="1">
        <v>0</v>
      </c>
      <c r="G19" s="50">
        <v>0.5</v>
      </c>
      <c r="H19" s="51">
        <v>0.01</v>
      </c>
      <c r="I19" s="47" t="s">
        <v>279</v>
      </c>
      <c r="J19" s="47" t="s">
        <v>3546</v>
      </c>
      <c r="K19" s="47" t="s">
        <v>277</v>
      </c>
      <c r="L19" s="6" t="s">
        <v>278</v>
      </c>
      <c r="M19" s="217" t="s">
        <v>319</v>
      </c>
      <c r="N19" s="48"/>
    </row>
    <row r="20" spans="1:14" ht="48">
      <c r="A20" s="1" t="s">
        <v>72</v>
      </c>
      <c r="B20" s="1" t="s">
        <v>13</v>
      </c>
      <c r="C20" s="1" t="s">
        <v>128</v>
      </c>
      <c r="D20" s="1" t="s">
        <v>13</v>
      </c>
      <c r="E20" s="1" t="s">
        <v>2314</v>
      </c>
      <c r="F20" s="1">
        <v>0</v>
      </c>
      <c r="G20" s="1">
        <v>1</v>
      </c>
      <c r="H20" s="1">
        <v>1</v>
      </c>
      <c r="I20" s="47" t="s">
        <v>30</v>
      </c>
      <c r="J20" s="47" t="s">
        <v>2977</v>
      </c>
      <c r="K20" s="47" t="s">
        <v>210</v>
      </c>
      <c r="L20" s="6" t="s">
        <v>211</v>
      </c>
      <c r="M20" s="217" t="s">
        <v>75</v>
      </c>
      <c r="N20" s="48"/>
    </row>
    <row r="21" spans="1:14" ht="48">
      <c r="A21" s="1" t="s">
        <v>72</v>
      </c>
      <c r="B21" s="1" t="s">
        <v>2486</v>
      </c>
      <c r="C21" s="1" t="s">
        <v>2485</v>
      </c>
      <c r="D21" s="1" t="s">
        <v>16</v>
      </c>
      <c r="E21" s="1" t="s">
        <v>2313</v>
      </c>
      <c r="F21" s="50">
        <v>0</v>
      </c>
      <c r="G21" s="50">
        <v>0.5</v>
      </c>
      <c r="H21" s="50">
        <v>0.01</v>
      </c>
      <c r="I21" s="47" t="s">
        <v>2487</v>
      </c>
      <c r="J21" s="47" t="s">
        <v>3238</v>
      </c>
      <c r="K21" s="47" t="s">
        <v>212</v>
      </c>
      <c r="L21" s="6" t="s">
        <v>213</v>
      </c>
      <c r="M21" s="216" t="s">
        <v>159</v>
      </c>
    </row>
    <row r="22" spans="1:14" ht="32">
      <c r="A22" s="1" t="s">
        <v>72</v>
      </c>
      <c r="B22" s="1" t="s">
        <v>12</v>
      </c>
      <c r="C22" s="1" t="s">
        <v>6</v>
      </c>
      <c r="D22" s="1" t="s">
        <v>12</v>
      </c>
      <c r="E22" s="1" t="s">
        <v>2312</v>
      </c>
      <c r="F22" s="1">
        <v>0</v>
      </c>
      <c r="G22" s="1">
        <v>1</v>
      </c>
      <c r="H22" s="1">
        <v>1</v>
      </c>
      <c r="I22" s="47" t="s">
        <v>30</v>
      </c>
      <c r="J22" s="47" t="s">
        <v>3239</v>
      </c>
      <c r="K22" s="47" t="s">
        <v>214</v>
      </c>
      <c r="L22" s="6" t="s">
        <v>215</v>
      </c>
    </row>
    <row r="23" spans="1:14" ht="32">
      <c r="A23" s="2" t="s">
        <v>8</v>
      </c>
      <c r="B23" s="2" t="s">
        <v>342</v>
      </c>
      <c r="C23" s="1" t="s">
        <v>343</v>
      </c>
      <c r="D23" s="2" t="s">
        <v>342</v>
      </c>
      <c r="E23" s="1" t="s">
        <v>2311</v>
      </c>
      <c r="F23" s="2">
        <v>0</v>
      </c>
      <c r="G23" s="2">
        <v>1</v>
      </c>
      <c r="H23" s="2">
        <v>1</v>
      </c>
      <c r="I23" s="6" t="s">
        <v>30</v>
      </c>
      <c r="J23" s="47" t="s">
        <v>3240</v>
      </c>
      <c r="K23" s="47" t="s">
        <v>344</v>
      </c>
      <c r="L23" s="6" t="s">
        <v>345</v>
      </c>
    </row>
    <row r="24" spans="1:14" ht="128">
      <c r="A24" s="1" t="s">
        <v>8</v>
      </c>
      <c r="B24" s="47" t="s">
        <v>3166</v>
      </c>
      <c r="C24" s="1" t="s">
        <v>2772</v>
      </c>
      <c r="D24" s="47" t="s">
        <v>3166</v>
      </c>
      <c r="E24" s="1" t="s">
        <v>2300</v>
      </c>
      <c r="F24" s="50">
        <v>0</v>
      </c>
      <c r="G24" s="51">
        <v>1</v>
      </c>
      <c r="H24" s="51">
        <v>0.01</v>
      </c>
      <c r="I24" s="47" t="s">
        <v>35</v>
      </c>
      <c r="J24" s="47" t="s">
        <v>3013</v>
      </c>
      <c r="K24" s="47" t="s">
        <v>2473</v>
      </c>
      <c r="L24" s="6" t="s">
        <v>2474</v>
      </c>
      <c r="M24" s="217" t="s">
        <v>157</v>
      </c>
    </row>
    <row r="25" spans="1:14" ht="64">
      <c r="A25" s="1" t="s">
        <v>8</v>
      </c>
      <c r="B25" s="47" t="s">
        <v>3656</v>
      </c>
      <c r="C25" s="1" t="s">
        <v>3657</v>
      </c>
      <c r="D25" s="171"/>
      <c r="E25" s="171"/>
      <c r="F25" s="2">
        <v>0</v>
      </c>
      <c r="G25" s="2">
        <v>1</v>
      </c>
      <c r="H25" s="2">
        <v>1</v>
      </c>
      <c r="I25" s="6" t="s">
        <v>30</v>
      </c>
      <c r="J25" s="47" t="s">
        <v>3658</v>
      </c>
      <c r="K25" s="47"/>
      <c r="L25" s="6"/>
      <c r="M25" s="217"/>
    </row>
    <row r="26" spans="1:14" ht="32">
      <c r="A26" s="2" t="s">
        <v>8</v>
      </c>
      <c r="B26" s="2" t="s">
        <v>280</v>
      </c>
      <c r="C26" s="1" t="s">
        <v>283</v>
      </c>
      <c r="D26" s="2" t="s">
        <v>360</v>
      </c>
      <c r="E26" s="1" t="s">
        <v>2310</v>
      </c>
      <c r="F26" s="53">
        <v>-0.5</v>
      </c>
      <c r="G26" s="53">
        <v>1</v>
      </c>
      <c r="H26" s="53">
        <v>0.02</v>
      </c>
      <c r="I26" s="6" t="s">
        <v>284</v>
      </c>
      <c r="J26" s="47" t="s">
        <v>2333</v>
      </c>
      <c r="K26" s="47" t="s">
        <v>286</v>
      </c>
      <c r="L26" s="6" t="s">
        <v>288</v>
      </c>
      <c r="M26" s="217" t="s">
        <v>320</v>
      </c>
    </row>
    <row r="27" spans="1:14" ht="32">
      <c r="A27" s="2" t="s">
        <v>8</v>
      </c>
      <c r="B27" s="2" t="s">
        <v>281</v>
      </c>
      <c r="C27" s="1" t="s">
        <v>282</v>
      </c>
      <c r="D27" s="2" t="s">
        <v>360</v>
      </c>
      <c r="E27" s="1" t="s">
        <v>2309</v>
      </c>
      <c r="F27" s="53">
        <v>-0.5</v>
      </c>
      <c r="G27" s="53">
        <v>1</v>
      </c>
      <c r="H27" s="53">
        <v>0.02</v>
      </c>
      <c r="I27" s="6" t="s">
        <v>285</v>
      </c>
      <c r="J27" s="47" t="s">
        <v>2334</v>
      </c>
      <c r="K27" s="47" t="s">
        <v>287</v>
      </c>
      <c r="L27" s="6" t="s">
        <v>288</v>
      </c>
      <c r="M27" s="217" t="s">
        <v>320</v>
      </c>
    </row>
    <row r="28" spans="1:14" ht="48">
      <c r="A28" s="1" t="s">
        <v>8</v>
      </c>
      <c r="B28" s="1" t="s">
        <v>316</v>
      </c>
      <c r="C28" s="1" t="s">
        <v>315</v>
      </c>
      <c r="D28" s="1" t="s">
        <v>316</v>
      </c>
      <c r="E28" s="1" t="s">
        <v>2308</v>
      </c>
      <c r="F28" s="1">
        <v>0</v>
      </c>
      <c r="G28" s="1">
        <v>1</v>
      </c>
      <c r="H28" s="1">
        <v>1</v>
      </c>
      <c r="I28" s="47" t="s">
        <v>30</v>
      </c>
    </row>
    <row r="29" spans="1:14" ht="48">
      <c r="A29" s="1" t="s">
        <v>8</v>
      </c>
      <c r="B29" s="1" t="s">
        <v>17</v>
      </c>
      <c r="C29" s="1" t="s">
        <v>28</v>
      </c>
      <c r="D29" s="1" t="s">
        <v>17</v>
      </c>
      <c r="E29" s="1" t="s">
        <v>2307</v>
      </c>
      <c r="F29" s="50">
        <v>0</v>
      </c>
      <c r="G29" s="51">
        <v>1</v>
      </c>
      <c r="H29" s="51">
        <v>0.01</v>
      </c>
      <c r="I29" s="47" t="s">
        <v>34</v>
      </c>
      <c r="J29" s="47" t="s">
        <v>2324</v>
      </c>
      <c r="K29" s="47" t="s">
        <v>216</v>
      </c>
      <c r="L29" s="6" t="s">
        <v>217</v>
      </c>
      <c r="M29" s="216" t="s">
        <v>159</v>
      </c>
    </row>
    <row r="30" spans="1:14" ht="96">
      <c r="A30" s="1" t="s">
        <v>8</v>
      </c>
      <c r="B30" s="1" t="s">
        <v>130</v>
      </c>
      <c r="C30" s="1" t="s">
        <v>129</v>
      </c>
      <c r="D30" s="1" t="s">
        <v>130</v>
      </c>
      <c r="E30" s="1" t="s">
        <v>2306</v>
      </c>
      <c r="F30" s="5">
        <v>0</v>
      </c>
      <c r="G30" s="5">
        <v>25000</v>
      </c>
      <c r="H30" s="5">
        <v>500</v>
      </c>
      <c r="I30" s="47" t="s">
        <v>194</v>
      </c>
      <c r="J30" s="47" t="s">
        <v>3241</v>
      </c>
      <c r="K30" s="47" t="s">
        <v>218</v>
      </c>
      <c r="L30" s="6" t="s">
        <v>219</v>
      </c>
      <c r="M30" s="216" t="s">
        <v>153</v>
      </c>
      <c r="N30" s="47" t="s">
        <v>195</v>
      </c>
    </row>
    <row r="31" spans="1:14" ht="48">
      <c r="A31" s="1" t="s">
        <v>8</v>
      </c>
      <c r="B31" s="1" t="s">
        <v>19</v>
      </c>
      <c r="C31" s="1" t="s">
        <v>3009</v>
      </c>
      <c r="D31" s="1" t="s">
        <v>19</v>
      </c>
      <c r="E31" s="1" t="s">
        <v>2305</v>
      </c>
      <c r="F31" s="50">
        <v>0</v>
      </c>
      <c r="G31" s="50">
        <v>1</v>
      </c>
      <c r="H31" s="50">
        <v>0.01</v>
      </c>
      <c r="I31" s="47" t="s">
        <v>34</v>
      </c>
      <c r="J31" s="47" t="s">
        <v>3010</v>
      </c>
      <c r="K31" s="47" t="s">
        <v>220</v>
      </c>
      <c r="L31" s="6" t="s">
        <v>221</v>
      </c>
      <c r="M31" s="216" t="s">
        <v>154</v>
      </c>
      <c r="N31" s="47"/>
    </row>
    <row r="32" spans="1:14" ht="48">
      <c r="A32" s="1" t="s">
        <v>8</v>
      </c>
      <c r="B32" s="1" t="s">
        <v>134</v>
      </c>
      <c r="C32" s="1" t="s">
        <v>294</v>
      </c>
      <c r="D32" s="1" t="s">
        <v>134</v>
      </c>
      <c r="E32" s="1" t="s">
        <v>2304</v>
      </c>
      <c r="F32" s="50">
        <v>0</v>
      </c>
      <c r="G32" s="50">
        <f>ROUND(MaxBoundCalculations!B181,2)</f>
        <v>1.1299999999999999</v>
      </c>
      <c r="H32" s="50">
        <v>0.01</v>
      </c>
      <c r="I32" s="47" t="s">
        <v>135</v>
      </c>
      <c r="J32" s="47" t="s">
        <v>2325</v>
      </c>
      <c r="K32" s="47" t="s">
        <v>222</v>
      </c>
      <c r="L32" s="6" t="s">
        <v>223</v>
      </c>
      <c r="M32" s="216" t="s">
        <v>155</v>
      </c>
      <c r="N32" s="47" t="s">
        <v>414</v>
      </c>
    </row>
    <row r="33" spans="1:14" ht="48">
      <c r="A33" s="1" t="s">
        <v>8</v>
      </c>
      <c r="B33" s="1" t="s">
        <v>3058</v>
      </c>
      <c r="C33" s="1" t="s">
        <v>3059</v>
      </c>
      <c r="D33" s="1" t="s">
        <v>3058</v>
      </c>
      <c r="E33" s="171"/>
      <c r="F33" s="1">
        <v>0</v>
      </c>
      <c r="G33" s="1">
        <v>1</v>
      </c>
      <c r="H33" s="1">
        <v>1</v>
      </c>
      <c r="I33" s="47" t="s">
        <v>30</v>
      </c>
      <c r="J33" s="227" t="s">
        <v>3242</v>
      </c>
    </row>
    <row r="34" spans="1:14" ht="48">
      <c r="A34" s="1" t="s">
        <v>8</v>
      </c>
      <c r="B34" s="1" t="s">
        <v>60</v>
      </c>
      <c r="C34" s="1" t="s">
        <v>131</v>
      </c>
      <c r="D34" s="1" t="s">
        <v>60</v>
      </c>
      <c r="E34" s="171"/>
      <c r="F34" s="1">
        <v>0</v>
      </c>
      <c r="G34" s="1">
        <v>1</v>
      </c>
      <c r="H34" s="1">
        <v>1</v>
      </c>
      <c r="I34" s="47" t="s">
        <v>30</v>
      </c>
      <c r="J34" s="227" t="s">
        <v>3507</v>
      </c>
    </row>
    <row r="35" spans="1:14" ht="48">
      <c r="A35" s="1" t="s">
        <v>8</v>
      </c>
      <c r="B35" s="1" t="s">
        <v>371</v>
      </c>
      <c r="C35" s="1" t="s">
        <v>372</v>
      </c>
      <c r="D35" s="1" t="s">
        <v>371</v>
      </c>
      <c r="E35" s="1" t="s">
        <v>2303</v>
      </c>
      <c r="F35" s="1">
        <v>0</v>
      </c>
      <c r="G35" s="1">
        <v>1</v>
      </c>
      <c r="H35" s="1">
        <v>1</v>
      </c>
      <c r="I35" s="47" t="s">
        <v>30</v>
      </c>
      <c r="J35" s="47"/>
    </row>
    <row r="36" spans="1:14" ht="48">
      <c r="A36" s="1" t="s">
        <v>8</v>
      </c>
      <c r="B36" s="1" t="s">
        <v>2277</v>
      </c>
      <c r="C36" s="1" t="s">
        <v>2276</v>
      </c>
      <c r="D36" s="1" t="s">
        <v>2278</v>
      </c>
      <c r="E36" s="171"/>
      <c r="F36" s="228">
        <v>0</v>
      </c>
      <c r="G36" s="1">
        <v>20</v>
      </c>
      <c r="H36" s="1">
        <v>1</v>
      </c>
      <c r="I36" s="6" t="s">
        <v>132</v>
      </c>
      <c r="J36" s="47" t="s">
        <v>2841</v>
      </c>
      <c r="K36" s="47" t="s">
        <v>224</v>
      </c>
      <c r="L36" s="6" t="s">
        <v>2279</v>
      </c>
      <c r="M36" s="217" t="s">
        <v>156</v>
      </c>
      <c r="N36" s="6" t="s">
        <v>156</v>
      </c>
    </row>
    <row r="37" spans="1:14" ht="144">
      <c r="A37" s="2" t="s">
        <v>8</v>
      </c>
      <c r="B37" s="2" t="s">
        <v>267</v>
      </c>
      <c r="C37" s="1" t="s">
        <v>268</v>
      </c>
      <c r="D37" s="2" t="s">
        <v>267</v>
      </c>
      <c r="E37" s="1" t="s">
        <v>2302</v>
      </c>
      <c r="F37" s="53">
        <v>0</v>
      </c>
      <c r="G37" s="53">
        <v>0.6</v>
      </c>
      <c r="H37" s="53">
        <v>0.01</v>
      </c>
      <c r="I37" s="6" t="s">
        <v>269</v>
      </c>
      <c r="J37" s="47" t="s">
        <v>3592</v>
      </c>
      <c r="K37" s="6" t="s">
        <v>2259</v>
      </c>
      <c r="L37" s="6" t="s">
        <v>270</v>
      </c>
      <c r="M37" s="216" t="s">
        <v>3255</v>
      </c>
    </row>
    <row r="38" spans="1:14" ht="48">
      <c r="A38" s="2" t="s">
        <v>8</v>
      </c>
      <c r="B38" s="49" t="s">
        <v>2347</v>
      </c>
      <c r="C38" s="1" t="s">
        <v>2348</v>
      </c>
      <c r="D38" s="49" t="s">
        <v>2347</v>
      </c>
      <c r="E38" s="2" t="s">
        <v>2349</v>
      </c>
      <c r="F38" s="53">
        <v>0</v>
      </c>
      <c r="G38" s="53">
        <v>0.9</v>
      </c>
      <c r="H38" s="53">
        <v>0.01</v>
      </c>
      <c r="I38" s="6" t="s">
        <v>2350</v>
      </c>
      <c r="J38" s="47" t="s">
        <v>3243</v>
      </c>
      <c r="K38" s="6" t="s">
        <v>2403</v>
      </c>
      <c r="L38" s="6" t="s">
        <v>2402</v>
      </c>
    </row>
    <row r="39" spans="1:14" ht="48">
      <c r="A39" s="2" t="s">
        <v>8</v>
      </c>
      <c r="B39" s="2" t="s">
        <v>264</v>
      </c>
      <c r="C39" s="1" t="s">
        <v>295</v>
      </c>
      <c r="D39" s="2" t="s">
        <v>361</v>
      </c>
      <c r="E39" s="1" t="s">
        <v>2301</v>
      </c>
      <c r="F39" s="53">
        <v>0</v>
      </c>
      <c r="G39" s="53">
        <v>0.4</v>
      </c>
      <c r="H39" s="53">
        <v>0.01</v>
      </c>
      <c r="I39" s="6" t="s">
        <v>265</v>
      </c>
      <c r="J39" s="47" t="s">
        <v>2326</v>
      </c>
      <c r="K39" s="6" t="s">
        <v>2260</v>
      </c>
      <c r="L39" s="6" t="s">
        <v>266</v>
      </c>
      <c r="M39" s="217" t="s">
        <v>321</v>
      </c>
    </row>
    <row r="40" spans="1:14" ht="160">
      <c r="A40" s="2" t="s">
        <v>8</v>
      </c>
      <c r="B40" s="1" t="s">
        <v>2818</v>
      </c>
      <c r="C40" s="1" t="s">
        <v>2820</v>
      </c>
      <c r="D40" s="1" t="s">
        <v>2818</v>
      </c>
      <c r="E40" s="1" t="s">
        <v>2821</v>
      </c>
      <c r="F40" s="53">
        <v>0</v>
      </c>
      <c r="G40" s="53">
        <v>0.95</v>
      </c>
      <c r="H40" s="53">
        <v>0.01</v>
      </c>
      <c r="I40" s="6" t="s">
        <v>2822</v>
      </c>
      <c r="J40" s="47" t="s">
        <v>3244</v>
      </c>
      <c r="K40" s="47" t="s">
        <v>225</v>
      </c>
      <c r="L40" s="6"/>
      <c r="M40" s="216" t="s">
        <v>3254</v>
      </c>
    </row>
    <row r="41" spans="1:14" ht="160">
      <c r="A41" s="1" t="s">
        <v>8</v>
      </c>
      <c r="B41" s="1" t="s">
        <v>18</v>
      </c>
      <c r="C41" s="1" t="s">
        <v>133</v>
      </c>
      <c r="D41" s="1" t="s">
        <v>18</v>
      </c>
      <c r="E41" s="1" t="s">
        <v>2819</v>
      </c>
      <c r="F41" s="2">
        <v>0</v>
      </c>
      <c r="G41" s="2">
        <v>60</v>
      </c>
      <c r="H41" s="2">
        <v>1</v>
      </c>
      <c r="I41" s="211" t="str">
        <f>UnitControlCenter!$B$50</f>
        <v>$/MWh</v>
      </c>
      <c r="J41" s="47" t="s">
        <v>3245</v>
      </c>
      <c r="K41" s="47" t="s">
        <v>225</v>
      </c>
      <c r="L41" s="6" t="s">
        <v>226</v>
      </c>
      <c r="M41" s="216" t="s">
        <v>158</v>
      </c>
    </row>
    <row r="42" spans="1:14" ht="48">
      <c r="A42" s="1" t="s">
        <v>8</v>
      </c>
      <c r="B42" s="1" t="s">
        <v>3571</v>
      </c>
      <c r="C42" s="1" t="s">
        <v>3572</v>
      </c>
      <c r="D42" s="1" t="s">
        <v>3573</v>
      </c>
      <c r="E42" s="1" t="s">
        <v>3574</v>
      </c>
      <c r="F42" s="2">
        <v>0</v>
      </c>
      <c r="G42" s="2">
        <v>100</v>
      </c>
      <c r="H42" s="2">
        <v>1</v>
      </c>
      <c r="I42" s="2" t="s">
        <v>3575</v>
      </c>
      <c r="J42" s="47" t="s">
        <v>3576</v>
      </c>
      <c r="K42" s="47"/>
      <c r="L42" s="6"/>
      <c r="M42" s="387" t="s">
        <v>3577</v>
      </c>
    </row>
    <row r="43" spans="1:14" ht="96">
      <c r="A43" s="1" t="s">
        <v>9</v>
      </c>
      <c r="B43" s="1" t="s">
        <v>3275</v>
      </c>
      <c r="C43" s="1" t="s">
        <v>3228</v>
      </c>
      <c r="D43" s="1" t="s">
        <v>3275</v>
      </c>
      <c r="E43" s="1" t="s">
        <v>3229</v>
      </c>
      <c r="F43" s="53">
        <v>0</v>
      </c>
      <c r="G43" s="53">
        <v>0.5</v>
      </c>
      <c r="H43" s="53">
        <v>0.01</v>
      </c>
      <c r="I43" s="6" t="s">
        <v>3227</v>
      </c>
      <c r="J43" s="47" t="s">
        <v>3276</v>
      </c>
    </row>
    <row r="44" spans="1:14" ht="64">
      <c r="A44" s="1" t="s">
        <v>9</v>
      </c>
      <c r="B44" s="1" t="s">
        <v>27</v>
      </c>
      <c r="C44" s="1" t="s">
        <v>3061</v>
      </c>
      <c r="D44" s="1" t="s">
        <v>3062</v>
      </c>
      <c r="E44" s="1" t="s">
        <v>3060</v>
      </c>
      <c r="F44" s="50">
        <v>0</v>
      </c>
      <c r="G44" s="51">
        <v>1</v>
      </c>
      <c r="H44" s="51">
        <v>0.01</v>
      </c>
      <c r="I44" s="47" t="s">
        <v>2847</v>
      </c>
      <c r="J44" s="47" t="s">
        <v>3063</v>
      </c>
      <c r="K44" s="47" t="s">
        <v>252</v>
      </c>
      <c r="L44" s="6" t="s">
        <v>253</v>
      </c>
    </row>
    <row r="45" spans="1:14" ht="32">
      <c r="A45" s="1" t="s">
        <v>9</v>
      </c>
      <c r="B45" s="1" t="s">
        <v>21</v>
      </c>
      <c r="C45" s="1" t="s">
        <v>2800</v>
      </c>
      <c r="D45" s="1" t="s">
        <v>21</v>
      </c>
      <c r="E45" s="1" t="s">
        <v>2801</v>
      </c>
      <c r="F45" s="50">
        <v>0</v>
      </c>
      <c r="G45" s="51">
        <v>1</v>
      </c>
      <c r="H45" s="51">
        <v>0.01</v>
      </c>
      <c r="I45" s="47" t="s">
        <v>34</v>
      </c>
      <c r="J45" s="47" t="s">
        <v>2415</v>
      </c>
      <c r="K45" s="47" t="s">
        <v>227</v>
      </c>
      <c r="L45" s="6" t="s">
        <v>228</v>
      </c>
      <c r="M45" s="216" t="s">
        <v>2416</v>
      </c>
    </row>
    <row r="46" spans="1:14" ht="48">
      <c r="A46" s="1" t="s">
        <v>9</v>
      </c>
      <c r="B46" s="1" t="s">
        <v>25</v>
      </c>
      <c r="C46" s="1" t="s">
        <v>296</v>
      </c>
      <c r="D46" s="1" t="s">
        <v>25</v>
      </c>
      <c r="E46" s="1" t="s">
        <v>2299</v>
      </c>
      <c r="F46" s="50">
        <v>0</v>
      </c>
      <c r="G46" s="51">
        <v>1</v>
      </c>
      <c r="H46" s="51">
        <v>0.01</v>
      </c>
      <c r="I46" s="47" t="s">
        <v>34</v>
      </c>
      <c r="J46" s="47" t="s">
        <v>2327</v>
      </c>
      <c r="K46" s="47" t="s">
        <v>229</v>
      </c>
      <c r="L46" s="6" t="s">
        <v>230</v>
      </c>
      <c r="M46" s="216" t="s">
        <v>159</v>
      </c>
    </row>
    <row r="47" spans="1:14" ht="64">
      <c r="A47" s="1" t="s">
        <v>9</v>
      </c>
      <c r="B47" s="1" t="s">
        <v>23</v>
      </c>
      <c r="C47" s="1" t="s">
        <v>59</v>
      </c>
      <c r="D47" s="1" t="s">
        <v>23</v>
      </c>
      <c r="E47" s="1" t="s">
        <v>2298</v>
      </c>
      <c r="F47" s="50">
        <v>0</v>
      </c>
      <c r="G47" s="51">
        <v>1</v>
      </c>
      <c r="H47" s="51">
        <v>0.01</v>
      </c>
      <c r="I47" s="47" t="s">
        <v>34</v>
      </c>
      <c r="J47" s="47" t="s">
        <v>2328</v>
      </c>
      <c r="K47" s="47" t="s">
        <v>231</v>
      </c>
      <c r="L47" s="6" t="s">
        <v>232</v>
      </c>
      <c r="M47" s="216" t="s">
        <v>159</v>
      </c>
    </row>
    <row r="48" spans="1:14" ht="64">
      <c r="A48" s="1" t="s">
        <v>9</v>
      </c>
      <c r="B48" s="1" t="s">
        <v>102</v>
      </c>
      <c r="C48" s="1" t="s">
        <v>297</v>
      </c>
      <c r="D48" s="1" t="s">
        <v>102</v>
      </c>
      <c r="E48" s="1" t="s">
        <v>2297</v>
      </c>
      <c r="F48" s="51">
        <v>0</v>
      </c>
      <c r="G48" s="51">
        <v>0.25</v>
      </c>
      <c r="H48" s="51">
        <v>0.01</v>
      </c>
      <c r="I48" s="47" t="s">
        <v>31</v>
      </c>
      <c r="J48" s="47" t="s">
        <v>3067</v>
      </c>
      <c r="K48" s="47" t="s">
        <v>233</v>
      </c>
      <c r="L48" s="6" t="s">
        <v>234</v>
      </c>
      <c r="M48" s="217" t="s">
        <v>2272</v>
      </c>
      <c r="N48" s="6" t="s">
        <v>2272</v>
      </c>
    </row>
    <row r="49" spans="1:14" ht="48">
      <c r="A49" s="1" t="s">
        <v>9</v>
      </c>
      <c r="B49" s="1" t="s">
        <v>24</v>
      </c>
      <c r="C49" s="1" t="s">
        <v>298</v>
      </c>
      <c r="D49" s="1" t="s">
        <v>24</v>
      </c>
      <c r="E49" s="1" t="s">
        <v>2296</v>
      </c>
      <c r="F49" s="50">
        <v>0</v>
      </c>
      <c r="G49" s="51">
        <v>1</v>
      </c>
      <c r="H49" s="51">
        <v>0.01</v>
      </c>
      <c r="I49" s="47" t="s">
        <v>34</v>
      </c>
      <c r="J49" s="47" t="s">
        <v>2329</v>
      </c>
      <c r="K49" s="47" t="s">
        <v>235</v>
      </c>
      <c r="L49" s="6" t="s">
        <v>236</v>
      </c>
      <c r="M49" s="216" t="s">
        <v>159</v>
      </c>
    </row>
    <row r="50" spans="1:14" ht="64">
      <c r="A50" s="1" t="s">
        <v>9</v>
      </c>
      <c r="B50" s="1" t="s">
        <v>3648</v>
      </c>
      <c r="C50" s="1" t="s">
        <v>3650</v>
      </c>
      <c r="D50" s="1" t="s">
        <v>3648</v>
      </c>
      <c r="E50" s="1" t="s">
        <v>3652</v>
      </c>
      <c r="F50" s="50">
        <v>0</v>
      </c>
      <c r="G50" s="50">
        <v>1</v>
      </c>
      <c r="H50" s="51">
        <v>0.01</v>
      </c>
      <c r="I50" s="47" t="s">
        <v>2436</v>
      </c>
      <c r="J50" s="47" t="s">
        <v>3655</v>
      </c>
      <c r="K50" s="47" t="s">
        <v>237</v>
      </c>
      <c r="L50" s="6" t="s">
        <v>2733</v>
      </c>
      <c r="M50" s="216"/>
    </row>
    <row r="51" spans="1:14" ht="32">
      <c r="A51" s="2" t="s">
        <v>9</v>
      </c>
      <c r="B51" s="2" t="s">
        <v>2805</v>
      </c>
      <c r="C51" s="1" t="s">
        <v>2808</v>
      </c>
      <c r="D51" s="2" t="s">
        <v>2812</v>
      </c>
      <c r="E51" s="2" t="s">
        <v>2813</v>
      </c>
      <c r="F51" s="52">
        <v>0</v>
      </c>
      <c r="G51" s="53">
        <v>1</v>
      </c>
      <c r="H51" s="53">
        <v>0.01</v>
      </c>
      <c r="I51" s="6" t="s">
        <v>34</v>
      </c>
      <c r="J51" s="6" t="s">
        <v>3317</v>
      </c>
      <c r="K51" s="6" t="s">
        <v>2274</v>
      </c>
      <c r="L51" s="6" t="s">
        <v>2275</v>
      </c>
      <c r="M51" s="217" t="s">
        <v>159</v>
      </c>
    </row>
    <row r="52" spans="1:14" ht="32">
      <c r="A52" s="2" t="s">
        <v>9</v>
      </c>
      <c r="B52" s="2" t="s">
        <v>2806</v>
      </c>
      <c r="C52" s="1" t="s">
        <v>2809</v>
      </c>
      <c r="D52" s="2" t="s">
        <v>2812</v>
      </c>
      <c r="E52" s="2" t="s">
        <v>2814</v>
      </c>
      <c r="F52" s="52">
        <v>0</v>
      </c>
      <c r="G52" s="53">
        <v>1</v>
      </c>
      <c r="H52" s="53">
        <v>0.01</v>
      </c>
      <c r="I52" s="6" t="s">
        <v>34</v>
      </c>
      <c r="J52" s="6" t="s">
        <v>3319</v>
      </c>
      <c r="K52" s="6" t="s">
        <v>2274</v>
      </c>
      <c r="L52" s="6" t="s">
        <v>2275</v>
      </c>
      <c r="M52" s="217"/>
    </row>
    <row r="53" spans="1:14" ht="32">
      <c r="A53" s="2" t="s">
        <v>9</v>
      </c>
      <c r="B53" s="2" t="s">
        <v>2807</v>
      </c>
      <c r="C53" s="1" t="s">
        <v>2810</v>
      </c>
      <c r="D53" s="2" t="s">
        <v>2812</v>
      </c>
      <c r="E53" s="2" t="s">
        <v>2815</v>
      </c>
      <c r="F53" s="52">
        <v>0</v>
      </c>
      <c r="G53" s="53">
        <v>1</v>
      </c>
      <c r="H53" s="53">
        <v>0.01</v>
      </c>
      <c r="I53" s="6" t="s">
        <v>34</v>
      </c>
      <c r="J53" s="6" t="s">
        <v>3318</v>
      </c>
      <c r="K53" s="6" t="s">
        <v>2274</v>
      </c>
      <c r="L53" s="6" t="s">
        <v>2275</v>
      </c>
      <c r="M53" s="217"/>
    </row>
    <row r="54" spans="1:14" ht="32">
      <c r="A54" s="2" t="s">
        <v>9</v>
      </c>
      <c r="B54" s="2" t="s">
        <v>2817</v>
      </c>
      <c r="C54" s="1" t="s">
        <v>2811</v>
      </c>
      <c r="D54" s="2" t="s">
        <v>2812</v>
      </c>
      <c r="E54" s="2" t="s">
        <v>2816</v>
      </c>
      <c r="F54" s="52">
        <v>0</v>
      </c>
      <c r="G54" s="53">
        <v>1</v>
      </c>
      <c r="H54" s="53">
        <v>0.01</v>
      </c>
      <c r="I54" s="6" t="s">
        <v>34</v>
      </c>
      <c r="J54" s="6" t="s">
        <v>3418</v>
      </c>
      <c r="K54" s="6" t="s">
        <v>2274</v>
      </c>
      <c r="L54" s="6" t="s">
        <v>2275</v>
      </c>
      <c r="M54" s="217"/>
    </row>
    <row r="55" spans="1:14" ht="80">
      <c r="A55" s="1" t="s">
        <v>9</v>
      </c>
      <c r="B55" s="1" t="s">
        <v>3649</v>
      </c>
      <c r="C55" s="1" t="s">
        <v>3651</v>
      </c>
      <c r="D55" s="1" t="s">
        <v>3649</v>
      </c>
      <c r="E55" s="1" t="s">
        <v>3653</v>
      </c>
      <c r="F55" s="50">
        <v>0</v>
      </c>
      <c r="G55" s="50">
        <v>1</v>
      </c>
      <c r="H55" s="51">
        <v>0.01</v>
      </c>
      <c r="I55" s="47" t="s">
        <v>2436</v>
      </c>
      <c r="J55" s="47" t="s">
        <v>3654</v>
      </c>
      <c r="K55" s="47" t="s">
        <v>237</v>
      </c>
      <c r="L55" s="6" t="s">
        <v>2733</v>
      </c>
      <c r="M55" s="216"/>
    </row>
    <row r="56" spans="1:14" ht="176">
      <c r="A56" s="1" t="s">
        <v>9</v>
      </c>
      <c r="B56" s="1" t="s">
        <v>2461</v>
      </c>
      <c r="C56" s="1" t="s">
        <v>2460</v>
      </c>
      <c r="D56" s="1" t="s">
        <v>2461</v>
      </c>
      <c r="E56" s="1" t="s">
        <v>2463</v>
      </c>
      <c r="F56" s="50">
        <v>0</v>
      </c>
      <c r="G56" s="51">
        <v>1</v>
      </c>
      <c r="H56" s="51">
        <v>0.01</v>
      </c>
      <c r="I56" s="47" t="s">
        <v>2464</v>
      </c>
      <c r="J56" s="47" t="s">
        <v>3246</v>
      </c>
      <c r="K56" s="47"/>
      <c r="L56" s="6" t="s">
        <v>2728</v>
      </c>
      <c r="M56" s="216" t="s">
        <v>3253</v>
      </c>
    </row>
    <row r="57" spans="1:14" ht="48">
      <c r="A57" s="1" t="s">
        <v>9</v>
      </c>
      <c r="B57" s="1" t="s">
        <v>22</v>
      </c>
      <c r="C57" s="1" t="s">
        <v>299</v>
      </c>
      <c r="D57" s="44" t="s">
        <v>362</v>
      </c>
      <c r="E57" s="1" t="s">
        <v>2295</v>
      </c>
      <c r="F57" s="50">
        <v>0</v>
      </c>
      <c r="G57" s="51">
        <v>1</v>
      </c>
      <c r="H57" s="51">
        <v>0.01</v>
      </c>
      <c r="I57" s="47" t="s">
        <v>34</v>
      </c>
      <c r="J57" s="47" t="s">
        <v>3247</v>
      </c>
      <c r="K57" s="47" t="s">
        <v>238</v>
      </c>
      <c r="L57" s="6" t="s">
        <v>239</v>
      </c>
      <c r="M57" s="216"/>
    </row>
    <row r="58" spans="1:14" ht="48">
      <c r="A58" s="1" t="s">
        <v>9</v>
      </c>
      <c r="B58" s="1" t="s">
        <v>20</v>
      </c>
      <c r="C58" s="1" t="s">
        <v>300</v>
      </c>
      <c r="D58" s="44" t="s">
        <v>362</v>
      </c>
      <c r="E58" s="1" t="s">
        <v>2294</v>
      </c>
      <c r="F58" s="50">
        <v>0</v>
      </c>
      <c r="G58" s="51">
        <v>1</v>
      </c>
      <c r="H58" s="51">
        <v>0.01</v>
      </c>
      <c r="I58" s="47" t="s">
        <v>34</v>
      </c>
      <c r="J58" s="47" t="s">
        <v>3248</v>
      </c>
      <c r="K58" s="47" t="s">
        <v>240</v>
      </c>
      <c r="L58" s="6" t="s">
        <v>241</v>
      </c>
      <c r="M58" s="216"/>
    </row>
    <row r="59" spans="1:14" ht="32">
      <c r="A59" s="1" t="s">
        <v>9</v>
      </c>
      <c r="B59" s="1" t="s">
        <v>3283</v>
      </c>
      <c r="C59" s="1" t="s">
        <v>3284</v>
      </c>
      <c r="D59" s="1" t="s">
        <v>3283</v>
      </c>
      <c r="E59" s="1" t="s">
        <v>3285</v>
      </c>
      <c r="F59" s="50">
        <v>0</v>
      </c>
      <c r="G59" s="51">
        <v>1</v>
      </c>
      <c r="H59" s="51">
        <v>0.01</v>
      </c>
      <c r="I59" s="47" t="s">
        <v>34</v>
      </c>
      <c r="J59" s="47" t="s">
        <v>3286</v>
      </c>
      <c r="K59" s="47"/>
      <c r="L59" s="6"/>
      <c r="M59" s="216"/>
    </row>
    <row r="60" spans="1:14" ht="64">
      <c r="A60" s="1" t="s">
        <v>9</v>
      </c>
      <c r="B60" s="1" t="s">
        <v>2516</v>
      </c>
      <c r="C60" s="1" t="s">
        <v>2517</v>
      </c>
      <c r="D60" s="1" t="s">
        <v>2517</v>
      </c>
      <c r="E60" s="1" t="s">
        <v>2518</v>
      </c>
      <c r="F60" s="50">
        <v>0</v>
      </c>
      <c r="G60" s="51">
        <v>1</v>
      </c>
      <c r="H60" s="51">
        <v>0.01</v>
      </c>
      <c r="I60" s="47" t="s">
        <v>2519</v>
      </c>
      <c r="J60" s="47" t="s">
        <v>3249</v>
      </c>
      <c r="K60" s="47"/>
      <c r="L60" s="6" t="s">
        <v>2729</v>
      </c>
      <c r="M60" s="216" t="s">
        <v>159</v>
      </c>
    </row>
    <row r="61" spans="1:14" ht="48">
      <c r="A61" s="1" t="s">
        <v>137</v>
      </c>
      <c r="B61" s="1" t="s">
        <v>139</v>
      </c>
      <c r="C61" s="1" t="s">
        <v>445</v>
      </c>
      <c r="D61" s="1" t="s">
        <v>139</v>
      </c>
      <c r="E61" s="1" t="s">
        <v>2293</v>
      </c>
      <c r="F61" s="50">
        <v>0</v>
      </c>
      <c r="G61" s="51">
        <v>1</v>
      </c>
      <c r="H61" s="51">
        <v>0.01</v>
      </c>
      <c r="I61" s="47" t="s">
        <v>34</v>
      </c>
      <c r="J61" s="47" t="s">
        <v>3367</v>
      </c>
      <c r="K61" s="47" t="s">
        <v>242</v>
      </c>
      <c r="L61" s="6" t="s">
        <v>243</v>
      </c>
      <c r="M61" s="216" t="s">
        <v>159</v>
      </c>
      <c r="N61" s="47" t="s">
        <v>192</v>
      </c>
    </row>
    <row r="62" spans="1:14" ht="32">
      <c r="A62" s="1" t="s">
        <v>137</v>
      </c>
      <c r="B62" s="1" t="s">
        <v>271</v>
      </c>
      <c r="C62" s="1" t="s">
        <v>452</v>
      </c>
      <c r="D62" s="1" t="s">
        <v>271</v>
      </c>
      <c r="E62" s="1" t="s">
        <v>2292</v>
      </c>
      <c r="F62" s="50">
        <v>0</v>
      </c>
      <c r="G62" s="51">
        <v>1</v>
      </c>
      <c r="H62" s="51">
        <v>0.01</v>
      </c>
      <c r="I62" s="47" t="s">
        <v>34</v>
      </c>
      <c r="J62" s="47" t="s">
        <v>3368</v>
      </c>
      <c r="K62" s="47" t="s">
        <v>326</v>
      </c>
      <c r="L62" s="6" t="s">
        <v>327</v>
      </c>
      <c r="M62" s="216"/>
      <c r="N62" s="47"/>
    </row>
    <row r="63" spans="1:14" ht="32">
      <c r="A63" s="1" t="s">
        <v>137</v>
      </c>
      <c r="B63" s="1" t="s">
        <v>3496</v>
      </c>
      <c r="C63" s="1" t="s">
        <v>449</v>
      </c>
      <c r="D63" s="1" t="s">
        <v>3496</v>
      </c>
      <c r="E63" s="1" t="s">
        <v>2291</v>
      </c>
      <c r="F63" s="50">
        <v>0</v>
      </c>
      <c r="G63" s="51">
        <v>1</v>
      </c>
      <c r="H63" s="51">
        <v>0.01</v>
      </c>
      <c r="I63" s="47" t="s">
        <v>34</v>
      </c>
      <c r="J63" s="47" t="s">
        <v>3497</v>
      </c>
      <c r="K63" s="47"/>
      <c r="L63" s="6" t="s">
        <v>2734</v>
      </c>
      <c r="M63" s="216" t="s">
        <v>3498</v>
      </c>
      <c r="N63" s="47"/>
    </row>
    <row r="64" spans="1:14" ht="32">
      <c r="A64" s="1" t="s">
        <v>137</v>
      </c>
      <c r="B64" s="1" t="s">
        <v>193</v>
      </c>
      <c r="C64" s="1" t="s">
        <v>446</v>
      </c>
      <c r="D64" s="1" t="s">
        <v>193</v>
      </c>
      <c r="E64" s="1" t="s">
        <v>2290</v>
      </c>
      <c r="F64" s="50">
        <v>0</v>
      </c>
      <c r="G64" s="51">
        <v>1</v>
      </c>
      <c r="H64" s="51">
        <v>0.01</v>
      </c>
      <c r="I64" s="47" t="s">
        <v>34</v>
      </c>
      <c r="J64" s="47" t="s">
        <v>2330</v>
      </c>
      <c r="K64" s="47" t="s">
        <v>244</v>
      </c>
      <c r="L64" s="6" t="s">
        <v>245</v>
      </c>
      <c r="M64" s="216" t="s">
        <v>159</v>
      </c>
      <c r="N64" s="47"/>
    </row>
    <row r="65" spans="1:14" ht="48">
      <c r="A65" s="1" t="s">
        <v>137</v>
      </c>
      <c r="B65" s="1" t="s">
        <v>2802</v>
      </c>
      <c r="C65" s="1" t="s">
        <v>2803</v>
      </c>
      <c r="D65" s="1" t="s">
        <v>2802</v>
      </c>
      <c r="E65" s="1" t="s">
        <v>2804</v>
      </c>
      <c r="F65" s="50">
        <v>0</v>
      </c>
      <c r="G65" s="51">
        <v>1</v>
      </c>
      <c r="H65" s="51">
        <v>0.01</v>
      </c>
      <c r="I65" s="47" t="s">
        <v>34</v>
      </c>
      <c r="J65" s="47" t="s">
        <v>3421</v>
      </c>
      <c r="K65" s="47" t="s">
        <v>246</v>
      </c>
      <c r="L65" s="6" t="s">
        <v>247</v>
      </c>
      <c r="M65" s="216" t="s">
        <v>159</v>
      </c>
      <c r="N65" s="47"/>
    </row>
    <row r="66" spans="1:14" ht="32">
      <c r="A66" s="1" t="s">
        <v>137</v>
      </c>
      <c r="B66" s="1" t="s">
        <v>3499</v>
      </c>
      <c r="C66" s="1" t="s">
        <v>3419</v>
      </c>
      <c r="D66" s="1" t="s">
        <v>3499</v>
      </c>
      <c r="E66" s="1" t="s">
        <v>3420</v>
      </c>
      <c r="F66" s="50">
        <v>0</v>
      </c>
      <c r="G66" s="51">
        <v>1</v>
      </c>
      <c r="H66" s="51">
        <v>0.01</v>
      </c>
      <c r="I66" s="47" t="s">
        <v>34</v>
      </c>
      <c r="J66" s="47" t="s">
        <v>3500</v>
      </c>
      <c r="K66" s="47"/>
      <c r="L66" s="6"/>
      <c r="M66" s="216"/>
      <c r="N66" s="47"/>
    </row>
    <row r="67" spans="1:14" ht="48">
      <c r="A67" s="1" t="s">
        <v>137</v>
      </c>
      <c r="B67" s="1" t="s">
        <v>140</v>
      </c>
      <c r="C67" s="1" t="s">
        <v>447</v>
      </c>
      <c r="D67" s="1" t="s">
        <v>140</v>
      </c>
      <c r="E67" s="1" t="s">
        <v>2289</v>
      </c>
      <c r="F67" s="50">
        <v>0</v>
      </c>
      <c r="G67" s="51">
        <v>1</v>
      </c>
      <c r="H67" s="51">
        <v>0.01</v>
      </c>
      <c r="I67" s="47" t="s">
        <v>34</v>
      </c>
      <c r="J67" s="47" t="s">
        <v>3369</v>
      </c>
      <c r="K67" s="47" t="s">
        <v>248</v>
      </c>
      <c r="L67" s="6" t="s">
        <v>249</v>
      </c>
      <c r="M67" s="216" t="s">
        <v>159</v>
      </c>
      <c r="N67" s="47"/>
    </row>
    <row r="68" spans="1:14" ht="32">
      <c r="A68" s="1" t="s">
        <v>137</v>
      </c>
      <c r="B68" s="1" t="s">
        <v>138</v>
      </c>
      <c r="C68" s="1" t="s">
        <v>2836</v>
      </c>
      <c r="D68" s="1" t="s">
        <v>138</v>
      </c>
      <c r="E68" s="1" t="s">
        <v>2288</v>
      </c>
      <c r="F68" s="50">
        <v>0</v>
      </c>
      <c r="G68" s="51">
        <v>1</v>
      </c>
      <c r="H68" s="51">
        <v>0.01</v>
      </c>
      <c r="I68" s="47" t="s">
        <v>34</v>
      </c>
      <c r="J68" s="47" t="s">
        <v>2823</v>
      </c>
      <c r="K68" s="47" t="s">
        <v>250</v>
      </c>
      <c r="L68" s="6" t="s">
        <v>251</v>
      </c>
      <c r="M68" s="216" t="s">
        <v>159</v>
      </c>
      <c r="N68" s="47"/>
    </row>
    <row r="69" spans="1:14" ht="32">
      <c r="A69" s="1" t="s">
        <v>137</v>
      </c>
      <c r="B69" s="1" t="s">
        <v>3493</v>
      </c>
      <c r="C69" s="1" t="s">
        <v>448</v>
      </c>
      <c r="D69" s="1" t="s">
        <v>3493</v>
      </c>
      <c r="E69" s="1" t="s">
        <v>2287</v>
      </c>
      <c r="F69" s="50">
        <v>0</v>
      </c>
      <c r="G69" s="51">
        <v>1</v>
      </c>
      <c r="H69" s="51">
        <v>0.01</v>
      </c>
      <c r="I69" s="47" t="s">
        <v>34</v>
      </c>
      <c r="J69" s="47" t="s">
        <v>3494</v>
      </c>
      <c r="K69" s="47"/>
      <c r="L69" s="6" t="s">
        <v>2735</v>
      </c>
      <c r="M69" s="216" t="s">
        <v>3495</v>
      </c>
      <c r="N69" s="47"/>
    </row>
    <row r="70" spans="1:14" ht="96">
      <c r="A70" s="1" t="s">
        <v>137</v>
      </c>
      <c r="B70" s="1" t="s">
        <v>2465</v>
      </c>
      <c r="C70" s="1" t="s">
        <v>2466</v>
      </c>
      <c r="D70" s="1" t="s">
        <v>2465</v>
      </c>
      <c r="E70" s="1" t="s">
        <v>2467</v>
      </c>
      <c r="F70" s="50">
        <v>0</v>
      </c>
      <c r="G70" s="51">
        <v>1</v>
      </c>
      <c r="H70" s="51">
        <v>0.01</v>
      </c>
      <c r="I70" s="47" t="s">
        <v>2468</v>
      </c>
      <c r="J70" s="47" t="s">
        <v>3287</v>
      </c>
      <c r="K70" s="47"/>
      <c r="L70" s="6" t="s">
        <v>2730</v>
      </c>
      <c r="M70" s="215" t="s">
        <v>2469</v>
      </c>
      <c r="N70" s="47"/>
    </row>
    <row r="71" spans="1:14" ht="48">
      <c r="A71" s="2" t="s">
        <v>2502</v>
      </c>
      <c r="B71" s="2" t="s">
        <v>2506</v>
      </c>
      <c r="C71" s="1" t="s">
        <v>301</v>
      </c>
      <c r="D71" s="2" t="s">
        <v>2505</v>
      </c>
      <c r="E71" s="1" t="s">
        <v>2286</v>
      </c>
      <c r="F71" s="53">
        <v>0</v>
      </c>
      <c r="G71" s="53">
        <v>1</v>
      </c>
      <c r="H71" s="53">
        <v>0.01</v>
      </c>
      <c r="I71" s="6" t="s">
        <v>58</v>
      </c>
      <c r="J71" s="6" t="s">
        <v>2331</v>
      </c>
      <c r="K71" s="6" t="s">
        <v>256</v>
      </c>
      <c r="L71" s="6" t="s">
        <v>257</v>
      </c>
      <c r="M71" s="216" t="s">
        <v>159</v>
      </c>
      <c r="N71" s="6"/>
    </row>
    <row r="72" spans="1:14" ht="48">
      <c r="A72" s="2" t="s">
        <v>2502</v>
      </c>
      <c r="B72" s="2" t="s">
        <v>2771</v>
      </c>
      <c r="C72" s="1" t="s">
        <v>2770</v>
      </c>
      <c r="D72" s="2" t="s">
        <v>363</v>
      </c>
      <c r="E72" s="1" t="s">
        <v>2768</v>
      </c>
      <c r="F72" s="53">
        <v>0</v>
      </c>
      <c r="G72" s="53">
        <v>1</v>
      </c>
      <c r="H72" s="53">
        <v>0.01</v>
      </c>
      <c r="I72" s="47" t="s">
        <v>2769</v>
      </c>
      <c r="J72" s="6" t="s">
        <v>2978</v>
      </c>
      <c r="K72" s="6" t="s">
        <v>356</v>
      </c>
      <c r="L72" s="6" t="s">
        <v>2731</v>
      </c>
      <c r="M72" s="216" t="s">
        <v>159</v>
      </c>
      <c r="N72" s="6"/>
    </row>
    <row r="73" spans="1:14" ht="48">
      <c r="A73" s="2" t="s">
        <v>2502</v>
      </c>
      <c r="B73" s="2" t="s">
        <v>2503</v>
      </c>
      <c r="C73" s="1" t="s">
        <v>2504</v>
      </c>
      <c r="D73" s="2" t="s">
        <v>2507</v>
      </c>
      <c r="E73" s="1" t="s">
        <v>2508</v>
      </c>
      <c r="F73" s="53">
        <v>0</v>
      </c>
      <c r="G73" s="53">
        <v>1</v>
      </c>
      <c r="H73" s="53">
        <v>0.01</v>
      </c>
      <c r="I73" s="47" t="s">
        <v>2509</v>
      </c>
      <c r="J73" s="6" t="s">
        <v>2510</v>
      </c>
      <c r="K73" s="6"/>
      <c r="L73" s="6" t="s">
        <v>2732</v>
      </c>
      <c r="M73" s="216"/>
      <c r="N73" s="6"/>
    </row>
    <row r="74" spans="1:14" ht="80">
      <c r="A74" s="1" t="s">
        <v>10</v>
      </c>
      <c r="B74" s="1" t="s">
        <v>3165</v>
      </c>
      <c r="C74" s="1" t="s">
        <v>2437</v>
      </c>
      <c r="D74" s="1" t="s">
        <v>3165</v>
      </c>
      <c r="E74" s="1" t="s">
        <v>2285</v>
      </c>
      <c r="F74" s="1">
        <v>0</v>
      </c>
      <c r="G74" s="1">
        <v>300</v>
      </c>
      <c r="H74" s="1">
        <v>5</v>
      </c>
      <c r="I74" s="171" t="str">
        <f>UnitControlCenter!$B$49</f>
        <v>$/metric ton CO2e</v>
      </c>
      <c r="J74" s="47" t="s">
        <v>3446</v>
      </c>
      <c r="K74" s="47" t="s">
        <v>254</v>
      </c>
      <c r="L74" s="6" t="s">
        <v>255</v>
      </c>
      <c r="M74" s="217" t="s">
        <v>2413</v>
      </c>
      <c r="N74" s="6" t="s">
        <v>411</v>
      </c>
    </row>
    <row r="75" spans="1:14" ht="48">
      <c r="A75" s="1" t="s">
        <v>10</v>
      </c>
      <c r="B75" s="1" t="s">
        <v>26</v>
      </c>
      <c r="C75" s="1" t="s">
        <v>144</v>
      </c>
      <c r="D75" s="1" t="s">
        <v>26</v>
      </c>
      <c r="E75" s="1" t="s">
        <v>2284</v>
      </c>
      <c r="F75" s="53">
        <v>0</v>
      </c>
      <c r="G75" s="53">
        <v>1</v>
      </c>
      <c r="H75" s="53">
        <v>0.01</v>
      </c>
      <c r="I75" s="47" t="s">
        <v>146</v>
      </c>
      <c r="J75" s="47" t="s">
        <v>3250</v>
      </c>
      <c r="K75" s="6" t="s">
        <v>258</v>
      </c>
      <c r="L75" s="6" t="s">
        <v>259</v>
      </c>
      <c r="M75" s="216" t="s">
        <v>159</v>
      </c>
    </row>
    <row r="76" spans="1:14" ht="48">
      <c r="A76" s="2" t="s">
        <v>10</v>
      </c>
      <c r="B76" s="2" t="s">
        <v>2470</v>
      </c>
      <c r="C76" s="1" t="s">
        <v>2471</v>
      </c>
      <c r="D76" s="171"/>
      <c r="E76" s="2" t="s">
        <v>2472</v>
      </c>
      <c r="F76" s="1">
        <v>0</v>
      </c>
      <c r="G76" s="1">
        <v>1</v>
      </c>
      <c r="H76" s="1">
        <v>1</v>
      </c>
      <c r="I76" s="47" t="s">
        <v>30</v>
      </c>
      <c r="J76" s="47" t="s">
        <v>3401</v>
      </c>
      <c r="K76" s="47" t="s">
        <v>254</v>
      </c>
      <c r="L76" s="6" t="s">
        <v>255</v>
      </c>
    </row>
    <row r="77" spans="1:14" ht="48">
      <c r="A77" s="2" t="s">
        <v>10</v>
      </c>
      <c r="B77" s="2" t="s">
        <v>3014</v>
      </c>
      <c r="C77" s="1" t="s">
        <v>3448</v>
      </c>
      <c r="D77" s="171"/>
      <c r="E77" s="2" t="s">
        <v>3450</v>
      </c>
      <c r="F77" s="1">
        <v>0</v>
      </c>
      <c r="G77" s="1">
        <v>1</v>
      </c>
      <c r="H77" s="1">
        <v>1</v>
      </c>
      <c r="I77" s="47" t="s">
        <v>30</v>
      </c>
      <c r="J77" s="47" t="s">
        <v>3447</v>
      </c>
      <c r="K77" s="47" t="s">
        <v>254</v>
      </c>
      <c r="L77" s="6" t="s">
        <v>255</v>
      </c>
    </row>
    <row r="78" spans="1:14" ht="48">
      <c r="A78" s="2" t="s">
        <v>10</v>
      </c>
      <c r="B78" s="1" t="s">
        <v>3400</v>
      </c>
      <c r="C78" s="1" t="s">
        <v>3449</v>
      </c>
      <c r="D78" s="171"/>
      <c r="E78" s="171"/>
      <c r="F78" s="1">
        <v>0</v>
      </c>
      <c r="G78" s="1">
        <v>1</v>
      </c>
      <c r="H78" s="1">
        <v>1</v>
      </c>
      <c r="I78" s="47" t="s">
        <v>30</v>
      </c>
      <c r="J78" s="1" t="s">
        <v>3504</v>
      </c>
      <c r="K78" s="47" t="s">
        <v>254</v>
      </c>
      <c r="L78" s="6" t="s">
        <v>255</v>
      </c>
    </row>
    <row r="79" spans="1:14" ht="48">
      <c r="A79" s="2" t="s">
        <v>10</v>
      </c>
      <c r="B79" s="2" t="s">
        <v>2745</v>
      </c>
      <c r="C79" s="1" t="s">
        <v>2744</v>
      </c>
      <c r="D79" s="2" t="s">
        <v>2745</v>
      </c>
      <c r="E79" s="1" t="s">
        <v>2746</v>
      </c>
      <c r="F79" s="1">
        <v>0</v>
      </c>
      <c r="G79" s="1">
        <v>1</v>
      </c>
      <c r="H79" s="1">
        <v>1</v>
      </c>
      <c r="I79" s="47" t="s">
        <v>30</v>
      </c>
      <c r="J79" s="6"/>
    </row>
    <row r="80" spans="1:14" ht="32">
      <c r="A80" s="2" t="s">
        <v>10</v>
      </c>
      <c r="B80" s="2" t="s">
        <v>2788</v>
      </c>
      <c r="C80" s="1" t="s">
        <v>2788</v>
      </c>
      <c r="D80" s="2" t="s">
        <v>2788</v>
      </c>
      <c r="E80" s="2" t="s">
        <v>2789</v>
      </c>
      <c r="F80" s="53">
        <v>0</v>
      </c>
      <c r="G80" s="53">
        <v>1</v>
      </c>
      <c r="H80" s="53">
        <v>0.01</v>
      </c>
      <c r="I80" s="47" t="s">
        <v>2790</v>
      </c>
      <c r="J80" s="47" t="s">
        <v>3251</v>
      </c>
      <c r="K80" s="6" t="s">
        <v>2944</v>
      </c>
    </row>
    <row r="81" spans="1:13" ht="48">
      <c r="A81" s="1" t="s">
        <v>10</v>
      </c>
      <c r="B81" s="1" t="s">
        <v>3328</v>
      </c>
      <c r="C81" s="1" t="s">
        <v>3327</v>
      </c>
      <c r="D81" s="1" t="s">
        <v>3328</v>
      </c>
      <c r="E81" s="1" t="s">
        <v>2283</v>
      </c>
      <c r="F81" s="50">
        <v>-0.5</v>
      </c>
      <c r="G81" s="50">
        <v>0.5</v>
      </c>
      <c r="H81" s="53">
        <v>0.01</v>
      </c>
      <c r="I81" s="47" t="s">
        <v>147</v>
      </c>
      <c r="J81" s="47" t="s">
        <v>3329</v>
      </c>
      <c r="K81" s="6" t="s">
        <v>260</v>
      </c>
      <c r="L81" s="6" t="s">
        <v>261</v>
      </c>
      <c r="M81" s="217" t="s">
        <v>160</v>
      </c>
    </row>
    <row r="82" spans="1:13" ht="80">
      <c r="A82" s="1" t="s">
        <v>2690</v>
      </c>
      <c r="B82" s="171" t="s">
        <v>328</v>
      </c>
      <c r="C82" s="1" t="s">
        <v>302</v>
      </c>
      <c r="D82" s="1" t="s">
        <v>364</v>
      </c>
      <c r="E82" s="1" t="s">
        <v>2282</v>
      </c>
      <c r="F82" s="51">
        <v>0</v>
      </c>
      <c r="G82" s="51">
        <v>0.4</v>
      </c>
      <c r="H82" s="50">
        <v>0.01</v>
      </c>
      <c r="I82" s="47" t="s">
        <v>32</v>
      </c>
      <c r="J82" s="47" t="s">
        <v>3252</v>
      </c>
      <c r="K82" s="47" t="s">
        <v>262</v>
      </c>
      <c r="L82" s="6" t="s">
        <v>263</v>
      </c>
      <c r="M82" s="216"/>
    </row>
    <row r="83" spans="1:13" ht="80">
      <c r="A83" s="4" t="str">
        <f>A$82</f>
        <v>Research and Development</v>
      </c>
      <c r="B83" s="4" t="str">
        <f t="shared" ref="B83:B86" si="0">B$82</f>
        <v>Capital Cost Reduction</v>
      </c>
      <c r="C83" s="1" t="s">
        <v>303</v>
      </c>
      <c r="D83" s="4" t="str">
        <f t="shared" ref="D83:L86" si="1">D$82</f>
        <v>R&amp;D Capital Cost Reductions</v>
      </c>
      <c r="E83" s="1" t="s">
        <v>3267</v>
      </c>
      <c r="F83" s="176">
        <f t="shared" si="1"/>
        <v>0</v>
      </c>
      <c r="G83" s="176">
        <f t="shared" si="1"/>
        <v>0.4</v>
      </c>
      <c r="H83" s="176">
        <f t="shared" si="1"/>
        <v>0.01</v>
      </c>
      <c r="I83" s="4" t="str">
        <f t="shared" si="1"/>
        <v>% reduction in cost</v>
      </c>
      <c r="J83"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3" s="4" t="str">
        <f t="shared" si="1"/>
        <v>architectural-design.html#rnd</v>
      </c>
      <c r="L83" s="4" t="str">
        <f t="shared" si="1"/>
        <v>research-and-development.html</v>
      </c>
      <c r="M83" s="216"/>
    </row>
    <row r="84" spans="1:13" ht="80">
      <c r="A84" s="4" t="str">
        <f t="shared" ref="A84:A86" si="2">A$82</f>
        <v>Research and Development</v>
      </c>
      <c r="B84" s="4" t="str">
        <f t="shared" si="0"/>
        <v>Capital Cost Reduction</v>
      </c>
      <c r="C84" s="1" t="s">
        <v>304</v>
      </c>
      <c r="D84" s="4" t="str">
        <f t="shared" si="1"/>
        <v>R&amp;D Capital Cost Reductions</v>
      </c>
      <c r="E84" s="1" t="s">
        <v>3268</v>
      </c>
      <c r="F84" s="176">
        <f t="shared" si="1"/>
        <v>0</v>
      </c>
      <c r="G84" s="176">
        <f t="shared" si="1"/>
        <v>0.4</v>
      </c>
      <c r="H84" s="176">
        <f t="shared" si="1"/>
        <v>0.01</v>
      </c>
      <c r="I84" s="4" t="str">
        <f t="shared" si="1"/>
        <v>% reduction in cost</v>
      </c>
      <c r="J84"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4" s="4" t="str">
        <f t="shared" si="1"/>
        <v>architectural-design.html#rnd</v>
      </c>
      <c r="L84" s="4" t="str">
        <f t="shared" si="1"/>
        <v>research-and-development.html</v>
      </c>
      <c r="M84" s="216"/>
    </row>
    <row r="85" spans="1:13" ht="80">
      <c r="A85" s="4" t="str">
        <f t="shared" si="2"/>
        <v>Research and Development</v>
      </c>
      <c r="B85" s="4" t="str">
        <f t="shared" si="0"/>
        <v>Capital Cost Reduction</v>
      </c>
      <c r="C85" s="1" t="s">
        <v>305</v>
      </c>
      <c r="D85" s="4" t="str">
        <f t="shared" si="1"/>
        <v>R&amp;D Capital Cost Reductions</v>
      </c>
      <c r="E85" s="1" t="s">
        <v>3269</v>
      </c>
      <c r="F85" s="176">
        <f t="shared" si="1"/>
        <v>0</v>
      </c>
      <c r="G85" s="176">
        <f t="shared" si="1"/>
        <v>0.4</v>
      </c>
      <c r="H85" s="176">
        <f t="shared" si="1"/>
        <v>0.01</v>
      </c>
      <c r="I85" s="4" t="str">
        <f t="shared" si="1"/>
        <v>% reduction in cost</v>
      </c>
      <c r="J85"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5" s="4" t="str">
        <f t="shared" si="1"/>
        <v>architectural-design.html#rnd</v>
      </c>
      <c r="L85" s="4" t="str">
        <f t="shared" si="1"/>
        <v>research-and-development.html</v>
      </c>
      <c r="M85" s="216"/>
    </row>
    <row r="86" spans="1:13" ht="80">
      <c r="A86" s="4" t="str">
        <f t="shared" si="2"/>
        <v>Research and Development</v>
      </c>
      <c r="B86" s="4" t="str">
        <f t="shared" si="0"/>
        <v>Capital Cost Reduction</v>
      </c>
      <c r="C86" s="2" t="s">
        <v>306</v>
      </c>
      <c r="D86" s="4" t="str">
        <f t="shared" si="1"/>
        <v>R&amp;D Capital Cost Reductions</v>
      </c>
      <c r="E86" s="1" t="s">
        <v>3270</v>
      </c>
      <c r="F86" s="176">
        <f t="shared" si="1"/>
        <v>0</v>
      </c>
      <c r="G86" s="176">
        <f t="shared" si="1"/>
        <v>0.4</v>
      </c>
      <c r="H86" s="176">
        <f t="shared" si="1"/>
        <v>0.01</v>
      </c>
      <c r="I86" s="4" t="str">
        <f t="shared" si="1"/>
        <v>% reduction in cost</v>
      </c>
      <c r="J86"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6" s="4" t="str">
        <f t="shared" si="1"/>
        <v>architectural-design.html#rnd</v>
      </c>
      <c r="L86" s="4" t="str">
        <f t="shared" si="1"/>
        <v>research-and-development.html</v>
      </c>
      <c r="M86" s="216"/>
    </row>
    <row r="87" spans="1:13" ht="96">
      <c r="A87" s="2" t="s">
        <v>2690</v>
      </c>
      <c r="B87" s="2" t="s">
        <v>2834</v>
      </c>
      <c r="C87" s="1" t="s">
        <v>2835</v>
      </c>
      <c r="D87" s="2" t="s">
        <v>2834</v>
      </c>
      <c r="E87" s="52" t="s">
        <v>2837</v>
      </c>
      <c r="F87" s="51">
        <v>0</v>
      </c>
      <c r="G87" s="51">
        <v>1</v>
      </c>
      <c r="H87" s="50">
        <v>0.01</v>
      </c>
      <c r="I87" s="47" t="s">
        <v>34</v>
      </c>
      <c r="J87" s="47" t="s">
        <v>3471</v>
      </c>
      <c r="K87" s="6" t="s">
        <v>2840</v>
      </c>
      <c r="L87" s="6" t="s">
        <v>2839</v>
      </c>
      <c r="M87" s="217" t="s">
        <v>2838</v>
      </c>
    </row>
    <row r="88" spans="1:13" ht="80">
      <c r="A88" s="1" t="s">
        <v>2690</v>
      </c>
      <c r="B88" s="171" t="s">
        <v>341</v>
      </c>
      <c r="C88" s="1" t="s">
        <v>307</v>
      </c>
      <c r="D88" s="1" t="s">
        <v>365</v>
      </c>
      <c r="E88" s="1" t="s">
        <v>2281</v>
      </c>
      <c r="F88" s="51">
        <v>0</v>
      </c>
      <c r="G88" s="51">
        <v>0.4</v>
      </c>
      <c r="H88" s="50">
        <v>0.01</v>
      </c>
      <c r="I88" s="47" t="s">
        <v>33</v>
      </c>
      <c r="J88" s="47" t="s">
        <v>3258</v>
      </c>
      <c r="K88" s="47" t="s">
        <v>262</v>
      </c>
      <c r="L88" s="6" t="s">
        <v>263</v>
      </c>
    </row>
    <row r="89" spans="1:13" ht="80">
      <c r="A89" s="4" t="str">
        <f>A$88</f>
        <v>Research and Development</v>
      </c>
      <c r="B89" s="4" t="str">
        <f>B$88</f>
        <v>Fuel Use Reduction</v>
      </c>
      <c r="C89" s="1" t="s">
        <v>308</v>
      </c>
      <c r="D89" s="4" t="str">
        <f t="shared" ref="D89:L92" si="3">D$88</f>
        <v>R&amp;D Fuel Use Reductions</v>
      </c>
      <c r="E89" s="1" t="s">
        <v>3271</v>
      </c>
      <c r="F89" s="175">
        <f t="shared" si="3"/>
        <v>0</v>
      </c>
      <c r="G89" s="175">
        <f t="shared" si="3"/>
        <v>0.4</v>
      </c>
      <c r="H89" s="175">
        <f t="shared" si="3"/>
        <v>0.01</v>
      </c>
      <c r="I89" s="4" t="str">
        <f t="shared" si="3"/>
        <v>% reduction in fuel use</v>
      </c>
      <c r="J89"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9" s="4" t="str">
        <f t="shared" si="3"/>
        <v>architectural-design.html#rnd</v>
      </c>
      <c r="L89" s="4" t="str">
        <f t="shared" si="3"/>
        <v>research-and-development.html</v>
      </c>
    </row>
    <row r="90" spans="1:13" ht="80">
      <c r="A90" s="4" t="str">
        <f t="shared" ref="A90:B92" si="4">A$88</f>
        <v>Research and Development</v>
      </c>
      <c r="B90" s="4" t="str">
        <f t="shared" si="4"/>
        <v>Fuel Use Reduction</v>
      </c>
      <c r="C90" s="1" t="s">
        <v>309</v>
      </c>
      <c r="D90" s="4" t="str">
        <f t="shared" si="3"/>
        <v>R&amp;D Fuel Use Reductions</v>
      </c>
      <c r="E90" s="1" t="s">
        <v>3272</v>
      </c>
      <c r="F90" s="175">
        <f t="shared" si="3"/>
        <v>0</v>
      </c>
      <c r="G90" s="175">
        <f t="shared" si="3"/>
        <v>0.4</v>
      </c>
      <c r="H90" s="175">
        <f t="shared" si="3"/>
        <v>0.01</v>
      </c>
      <c r="I90" s="4" t="str">
        <f t="shared" si="3"/>
        <v>% reduction in fuel use</v>
      </c>
      <c r="J90"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0" s="4" t="str">
        <f t="shared" si="3"/>
        <v>architectural-design.html#rnd</v>
      </c>
      <c r="L90" s="4" t="str">
        <f t="shared" si="3"/>
        <v>research-and-development.html</v>
      </c>
    </row>
    <row r="91" spans="1:13" ht="80">
      <c r="A91" s="4" t="str">
        <f t="shared" si="4"/>
        <v>Research and Development</v>
      </c>
      <c r="B91" s="4" t="str">
        <f t="shared" si="4"/>
        <v>Fuel Use Reduction</v>
      </c>
      <c r="C91" s="1" t="s">
        <v>310</v>
      </c>
      <c r="D91" s="4" t="str">
        <f t="shared" si="3"/>
        <v>R&amp;D Fuel Use Reductions</v>
      </c>
      <c r="E91" s="1" t="s">
        <v>3273</v>
      </c>
      <c r="F91" s="175">
        <f t="shared" si="3"/>
        <v>0</v>
      </c>
      <c r="G91" s="175">
        <f t="shared" si="3"/>
        <v>0.4</v>
      </c>
      <c r="H91" s="175">
        <f t="shared" si="3"/>
        <v>0.01</v>
      </c>
      <c r="I91" s="4" t="str">
        <f t="shared" si="3"/>
        <v>% reduction in fuel use</v>
      </c>
      <c r="J91"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1" s="4" t="str">
        <f t="shared" si="3"/>
        <v>architectural-design.html#rnd</v>
      </c>
      <c r="L91" s="4" t="str">
        <f t="shared" si="3"/>
        <v>research-and-development.html</v>
      </c>
    </row>
    <row r="92" spans="1:13" ht="80">
      <c r="A92" s="4" t="str">
        <f t="shared" si="4"/>
        <v>Research and Development</v>
      </c>
      <c r="B92" s="4" t="str">
        <f t="shared" si="4"/>
        <v>Fuel Use Reduction</v>
      </c>
      <c r="C92" s="1" t="s">
        <v>311</v>
      </c>
      <c r="D92" s="4" t="str">
        <f t="shared" si="3"/>
        <v>R&amp;D Fuel Use Reductions</v>
      </c>
      <c r="E92" s="1" t="s">
        <v>3274</v>
      </c>
      <c r="F92" s="175">
        <f t="shared" si="3"/>
        <v>0</v>
      </c>
      <c r="G92" s="175">
        <f t="shared" si="3"/>
        <v>0.4</v>
      </c>
      <c r="H92" s="175">
        <f t="shared" si="3"/>
        <v>0.01</v>
      </c>
      <c r="I92" s="4" t="str">
        <f t="shared" si="3"/>
        <v>% reduction in fuel use</v>
      </c>
      <c r="J92"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2" s="4" t="str">
        <f t="shared" si="3"/>
        <v>architectural-design.html#rnd</v>
      </c>
      <c r="L92" s="4" t="str">
        <f t="shared" si="3"/>
        <v>research-and-development.html</v>
      </c>
    </row>
    <row r="93" spans="1:13" ht="128">
      <c r="A93" s="1" t="s">
        <v>2980</v>
      </c>
      <c r="B93" s="1" t="s">
        <v>2981</v>
      </c>
      <c r="C93" s="1" t="s">
        <v>2988</v>
      </c>
      <c r="D93" s="171"/>
      <c r="E93" s="1" t="s">
        <v>3017</v>
      </c>
      <c r="F93" s="1">
        <v>0</v>
      </c>
      <c r="G93" s="1">
        <v>10</v>
      </c>
      <c r="H93" s="1">
        <v>1</v>
      </c>
      <c r="I93" s="1" t="s">
        <v>2957</v>
      </c>
      <c r="J93" s="1" t="s">
        <v>3259</v>
      </c>
      <c r="K93" s="1" t="s">
        <v>2958</v>
      </c>
    </row>
    <row r="94" spans="1:13" ht="128">
      <c r="A94" s="1" t="s">
        <v>2980</v>
      </c>
      <c r="B94" s="1" t="s">
        <v>2982</v>
      </c>
      <c r="C94" s="1" t="s">
        <v>2989</v>
      </c>
      <c r="D94" s="171"/>
      <c r="E94" s="1" t="s">
        <v>3018</v>
      </c>
      <c r="F94" s="1">
        <v>0</v>
      </c>
      <c r="G94" s="1">
        <v>10</v>
      </c>
      <c r="H94" s="1">
        <v>1</v>
      </c>
      <c r="I94" s="1" t="s">
        <v>2957</v>
      </c>
      <c r="J94" s="4" t="str">
        <f>J$93</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4" s="4" t="str">
        <f t="shared" ref="K94:K101" si="5">K$93</f>
        <v>io-model.html</v>
      </c>
    </row>
    <row r="95" spans="1:13" ht="128">
      <c r="A95" s="1" t="s">
        <v>2980</v>
      </c>
      <c r="B95" s="1" t="s">
        <v>473</v>
      </c>
      <c r="C95" s="1" t="s">
        <v>2990</v>
      </c>
      <c r="D95" s="171"/>
      <c r="E95" s="1" t="s">
        <v>3019</v>
      </c>
      <c r="F95" s="1">
        <v>0</v>
      </c>
      <c r="G95" s="1">
        <v>10</v>
      </c>
      <c r="H95" s="1">
        <v>1</v>
      </c>
      <c r="I95" s="1" t="s">
        <v>2957</v>
      </c>
      <c r="J95" s="4" t="str">
        <f t="shared" ref="J95:J101" si="6">J$93</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5" s="4" t="str">
        <f t="shared" si="5"/>
        <v>io-model.html</v>
      </c>
    </row>
    <row r="96" spans="1:13" ht="128">
      <c r="A96" s="1" t="s">
        <v>2980</v>
      </c>
      <c r="B96" s="1" t="s">
        <v>2983</v>
      </c>
      <c r="C96" s="1" t="s">
        <v>2991</v>
      </c>
      <c r="D96" s="171"/>
      <c r="E96" s="1" t="s">
        <v>3020</v>
      </c>
      <c r="F96" s="1">
        <v>0</v>
      </c>
      <c r="G96" s="1">
        <v>10</v>
      </c>
      <c r="H96" s="1">
        <v>1</v>
      </c>
      <c r="I96" s="1" t="s">
        <v>2957</v>
      </c>
      <c r="J96"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6" s="4" t="str">
        <f t="shared" si="5"/>
        <v>io-model.html</v>
      </c>
    </row>
    <row r="97" spans="1:13" ht="128">
      <c r="A97" s="1" t="s">
        <v>2980</v>
      </c>
      <c r="B97" s="1" t="s">
        <v>2984</v>
      </c>
      <c r="C97" s="1" t="s">
        <v>2992</v>
      </c>
      <c r="D97" s="171"/>
      <c r="E97" s="1" t="s">
        <v>3021</v>
      </c>
      <c r="F97" s="1">
        <v>0</v>
      </c>
      <c r="G97" s="1">
        <v>10</v>
      </c>
      <c r="H97" s="1">
        <v>1</v>
      </c>
      <c r="I97" s="1" t="s">
        <v>2957</v>
      </c>
      <c r="J97"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7" s="4" t="str">
        <f t="shared" si="5"/>
        <v>io-model.html</v>
      </c>
    </row>
    <row r="98" spans="1:13" ht="128">
      <c r="A98" s="1" t="s">
        <v>2980</v>
      </c>
      <c r="B98" s="1" t="s">
        <v>276</v>
      </c>
      <c r="C98" s="1" t="s">
        <v>2993</v>
      </c>
      <c r="D98" s="171"/>
      <c r="E98" s="1" t="s">
        <v>3022</v>
      </c>
      <c r="F98" s="1">
        <v>0</v>
      </c>
      <c r="G98" s="1">
        <v>10</v>
      </c>
      <c r="H98" s="1">
        <v>1</v>
      </c>
      <c r="I98" s="1" t="s">
        <v>2957</v>
      </c>
      <c r="J98"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8" s="4" t="str">
        <f t="shared" si="5"/>
        <v>io-model.html</v>
      </c>
    </row>
    <row r="99" spans="1:13" ht="128">
      <c r="A99" s="1" t="s">
        <v>2980</v>
      </c>
      <c r="B99" s="1" t="s">
        <v>2985</v>
      </c>
      <c r="C99" s="1" t="s">
        <v>2994</v>
      </c>
      <c r="D99" s="171"/>
      <c r="E99" s="1" t="s">
        <v>3023</v>
      </c>
      <c r="F99" s="1">
        <v>0</v>
      </c>
      <c r="G99" s="1">
        <v>10</v>
      </c>
      <c r="H99" s="1">
        <v>1</v>
      </c>
      <c r="I99" s="1" t="s">
        <v>2957</v>
      </c>
      <c r="J99"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9" s="4" t="str">
        <f t="shared" si="5"/>
        <v>io-model.html</v>
      </c>
    </row>
    <row r="100" spans="1:13" ht="128">
      <c r="A100" s="1" t="s">
        <v>2980</v>
      </c>
      <c r="B100" s="1" t="s">
        <v>2986</v>
      </c>
      <c r="C100" s="1" t="s">
        <v>2995</v>
      </c>
      <c r="D100" s="171"/>
      <c r="E100" s="1" t="s">
        <v>3024</v>
      </c>
      <c r="F100" s="1">
        <v>0</v>
      </c>
      <c r="G100" s="1">
        <v>10</v>
      </c>
      <c r="H100" s="1">
        <v>1</v>
      </c>
      <c r="I100" s="1" t="s">
        <v>2957</v>
      </c>
      <c r="J100"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0" s="4" t="str">
        <f t="shared" si="5"/>
        <v>io-model.html</v>
      </c>
    </row>
    <row r="101" spans="1:13" ht="128">
      <c r="A101" s="1" t="s">
        <v>2980</v>
      </c>
      <c r="B101" s="1" t="s">
        <v>2987</v>
      </c>
      <c r="C101" s="1" t="s">
        <v>2996</v>
      </c>
      <c r="D101" s="171"/>
      <c r="E101" s="1" t="s">
        <v>3025</v>
      </c>
      <c r="F101" s="1">
        <v>0</v>
      </c>
      <c r="G101" s="1">
        <v>10</v>
      </c>
      <c r="H101" s="1">
        <v>1</v>
      </c>
      <c r="I101" s="1" t="s">
        <v>2957</v>
      </c>
      <c r="J101"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1" s="4" t="str">
        <f t="shared" si="5"/>
        <v>io-model.html</v>
      </c>
    </row>
    <row r="102" spans="1:13" ht="48">
      <c r="A102" s="1" t="s">
        <v>2856</v>
      </c>
      <c r="B102" s="1" t="s">
        <v>2857</v>
      </c>
      <c r="C102" s="1" t="s">
        <v>3501</v>
      </c>
      <c r="D102" s="171"/>
      <c r="E102" s="1" t="s">
        <v>2858</v>
      </c>
      <c r="F102" s="1">
        <v>0</v>
      </c>
      <c r="G102" s="1">
        <v>1</v>
      </c>
      <c r="H102" s="1">
        <v>1</v>
      </c>
      <c r="I102" s="47" t="s">
        <v>30</v>
      </c>
      <c r="J102" s="1" t="s">
        <v>3502</v>
      </c>
      <c r="K102" s="1"/>
      <c r="L102" s="1"/>
      <c r="M102" s="275"/>
    </row>
    <row r="103" spans="1:13" ht="112">
      <c r="A103" s="1" t="s">
        <v>2856</v>
      </c>
      <c r="B103" s="1" t="s">
        <v>3342</v>
      </c>
      <c r="C103" s="1" t="s">
        <v>3340</v>
      </c>
      <c r="D103" s="171"/>
      <c r="E103" s="171"/>
      <c r="F103" s="1">
        <v>0</v>
      </c>
      <c r="G103" s="1">
        <v>1</v>
      </c>
      <c r="H103" s="1">
        <v>1</v>
      </c>
      <c r="I103" s="47" t="s">
        <v>30</v>
      </c>
      <c r="J103" s="1" t="s">
        <v>3341</v>
      </c>
    </row>
    <row r="104" spans="1:13">
      <c r="A104" s="1"/>
    </row>
  </sheetData>
  <hyperlinks>
    <hyperlink ref="N61" r:id="rId1" display="https://www.fas.org/sgp/crs/misc/R40562.pdf, p.3, paragraph 1" xr:uid="{7CF34F3F-CA8F-4028-84E1-41FC3F30186E}"/>
    <hyperlink ref="M42" r:id="rId2" xr:uid="{CCD96C47-4318-492F-832D-59742BBFA55D}"/>
  </hyperlinks>
  <pageMargins left="0.7" right="0.7" top="0.75" bottom="0.75" header="0.3" footer="0.3"/>
  <pageSetup orientation="portrait" horizontalDpi="0" verticalDpi="0" r:id="rId3"/>
  <legacy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495"/>
  <sheetViews>
    <sheetView zoomScaleNormal="100" workbookViewId="0">
      <pane ySplit="1" topLeftCell="A250" activePane="bottomLeft" state="frozen"/>
      <selection pane="bottomLeft" activeCell="A259" sqref="A259"/>
    </sheetView>
  </sheetViews>
  <sheetFormatPr baseColWidth="10" defaultColWidth="9.1640625" defaultRowHeight="15"/>
  <cols>
    <col min="1" max="1" width="30" style="1" customWidth="1"/>
    <col min="2" max="2" width="41.5" style="345" customWidth="1"/>
    <col min="3" max="3" width="59.83203125" customWidth="1"/>
    <col min="4" max="4" width="45.5" style="1" customWidth="1"/>
    <col min="5" max="5" width="38.5" style="1" customWidth="1"/>
    <col min="6" max="6" width="47.5" style="1" customWidth="1"/>
    <col min="7" max="7" width="46" style="1" customWidth="1"/>
    <col min="8" max="8" width="19.5" style="44" customWidth="1"/>
    <col min="9" max="9" width="21.5" style="345" customWidth="1"/>
    <col min="10" max="10" width="19.5" style="278" customWidth="1"/>
    <col min="11" max="11" width="29.1640625" style="1" customWidth="1"/>
    <col min="12" max="12" width="19" style="1" customWidth="1"/>
    <col min="13" max="14" width="19.1640625" style="1" customWidth="1"/>
    <col min="15" max="15" width="28.5" style="1" customWidth="1"/>
    <col min="16" max="16" width="38.5" style="1" customWidth="1"/>
    <col min="17" max="17" width="53.5" style="1" customWidth="1"/>
    <col min="18" max="18" width="45.5" style="2" customWidth="1"/>
    <col min="19" max="16384" width="9.1640625" style="1"/>
  </cols>
  <sheetData>
    <row r="1" spans="1:18" ht="16">
      <c r="A1" s="281" t="s">
        <v>3</v>
      </c>
      <c r="B1" s="344" t="s">
        <v>0</v>
      </c>
      <c r="C1" s="339" t="s">
        <v>1</v>
      </c>
      <c r="D1" s="279" t="s">
        <v>36</v>
      </c>
      <c r="E1" s="279" t="s">
        <v>37</v>
      </c>
      <c r="F1" s="279" t="s">
        <v>83</v>
      </c>
      <c r="G1" s="279" t="s">
        <v>84</v>
      </c>
      <c r="H1" s="280" t="s">
        <v>471</v>
      </c>
      <c r="I1" s="346" t="s">
        <v>69</v>
      </c>
      <c r="J1" s="282" t="s">
        <v>357</v>
      </c>
      <c r="K1" s="281" t="s">
        <v>2280</v>
      </c>
      <c r="L1" s="281" t="s">
        <v>70</v>
      </c>
      <c r="M1" s="281" t="s">
        <v>71</v>
      </c>
      <c r="N1" s="281" t="s">
        <v>82</v>
      </c>
      <c r="O1" s="281" t="s">
        <v>29</v>
      </c>
      <c r="P1" s="281" t="s">
        <v>2</v>
      </c>
      <c r="Q1" s="281" t="s">
        <v>455</v>
      </c>
      <c r="R1" s="281" t="s">
        <v>197</v>
      </c>
    </row>
    <row r="2" spans="1:18" s="2" customFormat="1" ht="16">
      <c r="A2" s="276" t="str">
        <f>IF(ISBLANK(INDEX('Policy Characteristics'!A:A,MATCH($C2,'Policy Characteristics'!$C:$C,0))),"",INDEX('Policy Characteristics'!A:A,MATCH($C2,'Policy Characteristics'!$C:$C,0)))</f>
        <v>Transportation</v>
      </c>
      <c r="B2" s="285" t="str">
        <f>IF(ISBLANK(INDEX('Policy Characteristics'!B:B,MATCH($C2,'Policy Characteristics'!$C:$C,0))),"",INDEX('Policy Characteristics'!B:B,MATCH($C2,'Policy Characteristics'!$C:$C,0)))</f>
        <v>Conventional Pollutant Standards</v>
      </c>
      <c r="C2" s="340" t="s">
        <v>2407</v>
      </c>
      <c r="D2" s="2" t="s">
        <v>38</v>
      </c>
      <c r="E2" s="2" t="s">
        <v>2237</v>
      </c>
      <c r="F2" s="2" t="s">
        <v>3543</v>
      </c>
      <c r="G2" s="2" t="s">
        <v>2451</v>
      </c>
      <c r="H2" s="49">
        <v>300</v>
      </c>
      <c r="I2" s="347" t="s">
        <v>44</v>
      </c>
      <c r="J2" s="277" t="str">
        <f>IF(ISBLANK(INDEX('Policy Characteristics'!D:D,MATCH($C2,'Policy Characteristics'!$C:$C,0))),"",INDEX('Policy Characteristics'!D:D,MATCH($C2,'Policy Characteristics'!$C:$C,0)))</f>
        <v>Conventional Pollutant Standard</v>
      </c>
      <c r="K2" s="276" t="str">
        <f>IF(ISBLANK(INDEX('Policy Characteristics'!E:E,MATCH($C2,'Policy Characteristics'!$C:$C,0))),"",INDEX('Policy Characteristics'!E:E,MATCH($C2,'Policy Characteristics'!$C:$C,0)))</f>
        <v>trans reduce regulated pollutants</v>
      </c>
      <c r="L2" s="284">
        <f>IF(ISBLANK(INDEX('Policy Characteristics'!F:F,MATCH($C2,'Policy Characteristics'!$C:$C,0))),"",INDEX('Policy Characteristics'!F:F,MATCH($C2,'Policy Characteristics'!$C:$C,0)))</f>
        <v>0</v>
      </c>
      <c r="M2" s="284">
        <f>IF(ISBLANK(INDEX('Policy Characteristics'!G:G,MATCH($C2,'Policy Characteristics'!$C:$C,0))),"",INDEX('Policy Characteristics'!G:G,MATCH($C2,'Policy Characteristics'!$C:$C,0)))</f>
        <v>1</v>
      </c>
      <c r="N2" s="284">
        <f>IF(ISBLANK(INDEX('Policy Characteristics'!H:H,MATCH($C2,'Policy Characteristics'!$C:$C,0))),"",INDEX('Policy Characteristics'!H:H,MATCH($C2,'Policy Characteristics'!$C:$C,0)))</f>
        <v>0.02</v>
      </c>
      <c r="O2" s="276" t="str">
        <f>IF(ISBLANK(INDEX('Policy Characteristics'!I:I,MATCH($C2,'Policy Characteristics'!$C:$C,0))),"",INDEX('Policy Characteristics'!I:I,MATCH($C2,'Policy Characteristics'!$C:$C,0)))</f>
        <v>% reduction in emissions</v>
      </c>
      <c r="P2" s="276" t="str">
        <f>IF(ISBLANK(INDEX('Policy Characteristics'!J:J,MATCH($C2,'Policy Characteristics'!$C:$C,0))),"",INDEX('Policy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 s="276" t="str">
        <f>IF(ISBLANK(INDEX('Policy Characteristics'!K:K,MATCH($C2,'Policy Characteristics'!$C:$C,0))),"",INDEX('Policy Characteristics'!K:K,MATCH($C2,'Policy Characteristics'!$C:$C,0)))</f>
        <v>transportation-sector-main.html#conv-pol-stds</v>
      </c>
      <c r="R2" s="276" t="str">
        <f>IF(ISBLANK(INDEX('Policy Characteristics'!L:L,MATCH($C2,'Policy Characteristics'!$C:$C,0))),"",INDEX('Policy Characteristics'!L:L,MATCH($C2,'Policy Characteristics'!$C:$C,0)))</f>
        <v>conventional-pollutant-standards.html</v>
      </c>
    </row>
    <row r="3" spans="1:18" s="2" customFormat="1" ht="16">
      <c r="A3" s="276" t="str">
        <f>IF(ISBLANK(INDEX('Policy Characteristics'!A:A,MATCH($C3,'Policy Characteristics'!$C:$C,0))),"",INDEX('Policy Characteristics'!A:A,MATCH($C3,'Policy Characteristics'!$C:$C,0)))</f>
        <v>Transportation</v>
      </c>
      <c r="B3" s="285" t="str">
        <f>IF(ISBLANK(INDEX('Policy Characteristics'!B:B,MATCH($C3,'Policy Characteristics'!$C:$C,0))),"",INDEX('Policy Characteristics'!B:B,MATCH($C3,'Policy Characteristics'!$C:$C,0)))</f>
        <v>Conventional Pollutant Standards</v>
      </c>
      <c r="C3" s="276" t="str">
        <f t="shared" ref="C3:C22" si="0">C$2</f>
        <v>Percentage Reduction of Separately Regulated Pollutants</v>
      </c>
      <c r="D3" s="2" t="s">
        <v>38</v>
      </c>
      <c r="E3" s="2" t="s">
        <v>500</v>
      </c>
      <c r="F3" s="2" t="s">
        <v>3543</v>
      </c>
      <c r="G3" s="2" t="s">
        <v>500</v>
      </c>
      <c r="H3" s="49">
        <v>301</v>
      </c>
      <c r="I3" s="347" t="s">
        <v>44</v>
      </c>
      <c r="J3" s="277" t="str">
        <f>IF(ISBLANK(INDEX('Policy Characteristics'!D:D,MATCH($C3,'Policy Characteristics'!$C:$C,0))),"",INDEX('Policy Characteristics'!D:D,MATCH($C3,'Policy Characteristics'!$C:$C,0)))</f>
        <v>Conventional Pollutant Standard</v>
      </c>
      <c r="K3" s="276" t="str">
        <f>IF(ISBLANK(INDEX('Policy Characteristics'!E:E,MATCH($C3,'Policy Characteristics'!$C:$C,0))),"",INDEX('Policy Characteristics'!E:E,MATCH($C3,'Policy Characteristics'!$C:$C,0)))</f>
        <v>trans reduce regulated pollutants</v>
      </c>
      <c r="L3" s="284">
        <f>IF(ISBLANK(INDEX('Policy Characteristics'!F:F,MATCH($C3,'Policy Characteristics'!$C:$C,0))),"",INDEX('Policy Characteristics'!F:F,MATCH($C3,'Policy Characteristics'!$C:$C,0)))</f>
        <v>0</v>
      </c>
      <c r="M3" s="284">
        <f>IF(ISBLANK(INDEX('Policy Characteristics'!G:G,MATCH($C3,'Policy Characteristics'!$C:$C,0))),"",INDEX('Policy Characteristics'!G:G,MATCH($C3,'Policy Characteristics'!$C:$C,0)))</f>
        <v>1</v>
      </c>
      <c r="N3" s="284">
        <f>IF(ISBLANK(INDEX('Policy Characteristics'!H:H,MATCH($C3,'Policy Characteristics'!$C:$C,0))),"",INDEX('Policy Characteristics'!H:H,MATCH($C3,'Policy Characteristics'!$C:$C,0)))</f>
        <v>0.02</v>
      </c>
      <c r="O3" s="276" t="str">
        <f>IF(ISBLANK(INDEX('Policy Characteristics'!I:I,MATCH($C3,'Policy Characteristics'!$C:$C,0))),"",INDEX('Policy Characteristics'!I:I,MATCH($C3,'Policy Characteristics'!$C:$C,0)))</f>
        <v>% reduction in emissions</v>
      </c>
      <c r="P3" s="276" t="str">
        <f>IF(ISBLANK(INDEX('Policy Characteristics'!J:J,MATCH($C3,'Policy Characteristics'!$C:$C,0))),"",INDEX('Policy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 s="276" t="str">
        <f>IF(ISBLANK(INDEX('Policy Characteristics'!K:K,MATCH($C3,'Policy Characteristics'!$C:$C,0))),"",INDEX('Policy Characteristics'!K:K,MATCH($C3,'Policy Characteristics'!$C:$C,0)))</f>
        <v>transportation-sector-main.html#conv-pol-stds</v>
      </c>
      <c r="R3" s="276" t="str">
        <f>IF(ISBLANK(INDEX('Policy Characteristics'!L:L,MATCH($C3,'Policy Characteristics'!$C:$C,0))),"",INDEX('Policy Characteristics'!L:L,MATCH($C3,'Policy Characteristics'!$C:$C,0)))</f>
        <v>conventional-pollutant-standards.html</v>
      </c>
    </row>
    <row r="4" spans="1:18" s="2" customFormat="1" ht="16">
      <c r="A4" s="276" t="str">
        <f>IF(ISBLANK(INDEX('Policy Characteristics'!A:A,MATCH($C4,'Policy Characteristics'!$C:$C,0))),"",INDEX('Policy Characteristics'!A:A,MATCH($C4,'Policy Characteristics'!$C:$C,0)))</f>
        <v>Transportation</v>
      </c>
      <c r="B4" s="285" t="str">
        <f>IF(ISBLANK(INDEX('Policy Characteristics'!B:B,MATCH($C4,'Policy Characteristics'!$C:$C,0))),"",INDEX('Policy Characteristics'!B:B,MATCH($C4,'Policy Characteristics'!$C:$C,0)))</f>
        <v>Conventional Pollutant Standards</v>
      </c>
      <c r="C4" s="276" t="str">
        <f t="shared" si="0"/>
        <v>Percentage Reduction of Separately Regulated Pollutants</v>
      </c>
      <c r="D4" s="2" t="s">
        <v>38</v>
      </c>
      <c r="E4" s="2" t="s">
        <v>2240</v>
      </c>
      <c r="F4" s="2" t="s">
        <v>3543</v>
      </c>
      <c r="G4" s="2" t="s">
        <v>2240</v>
      </c>
      <c r="H4" s="49">
        <v>302</v>
      </c>
      <c r="I4" s="347" t="s">
        <v>44</v>
      </c>
      <c r="J4" s="277" t="str">
        <f>IF(ISBLANK(INDEX('Policy Characteristics'!D:D,MATCH($C4,'Policy Characteristics'!$C:$C,0))),"",INDEX('Policy Characteristics'!D:D,MATCH($C4,'Policy Characteristics'!$C:$C,0)))</f>
        <v>Conventional Pollutant Standard</v>
      </c>
      <c r="K4" s="276" t="str">
        <f>IF(ISBLANK(INDEX('Policy Characteristics'!E:E,MATCH($C4,'Policy Characteristics'!$C:$C,0))),"",INDEX('Policy Characteristics'!E:E,MATCH($C4,'Policy Characteristics'!$C:$C,0)))</f>
        <v>trans reduce regulated pollutants</v>
      </c>
      <c r="L4" s="284">
        <f>IF(ISBLANK(INDEX('Policy Characteristics'!F:F,MATCH($C4,'Policy Characteristics'!$C:$C,0))),"",INDEX('Policy Characteristics'!F:F,MATCH($C4,'Policy Characteristics'!$C:$C,0)))</f>
        <v>0</v>
      </c>
      <c r="M4" s="284">
        <f>IF(ISBLANK(INDEX('Policy Characteristics'!G:G,MATCH($C4,'Policy Characteristics'!$C:$C,0))),"",INDEX('Policy Characteristics'!G:G,MATCH($C4,'Policy Characteristics'!$C:$C,0)))</f>
        <v>1</v>
      </c>
      <c r="N4" s="284">
        <f>IF(ISBLANK(INDEX('Policy Characteristics'!H:H,MATCH($C4,'Policy Characteristics'!$C:$C,0))),"",INDEX('Policy Characteristics'!H:H,MATCH($C4,'Policy Characteristics'!$C:$C,0)))</f>
        <v>0.02</v>
      </c>
      <c r="O4" s="276" t="str">
        <f>IF(ISBLANK(INDEX('Policy Characteristics'!I:I,MATCH($C4,'Policy Characteristics'!$C:$C,0))),"",INDEX('Policy Characteristics'!I:I,MATCH($C4,'Policy Characteristics'!$C:$C,0)))</f>
        <v>% reduction in emissions</v>
      </c>
      <c r="P4" s="276" t="str">
        <f>IF(ISBLANK(INDEX('Policy Characteristics'!J:J,MATCH($C4,'Policy Characteristics'!$C:$C,0))),"",INDEX('Policy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 s="276" t="str">
        <f>IF(ISBLANK(INDEX('Policy Characteristics'!K:K,MATCH($C4,'Policy Characteristics'!$C:$C,0))),"",INDEX('Policy Characteristics'!K:K,MATCH($C4,'Policy Characteristics'!$C:$C,0)))</f>
        <v>transportation-sector-main.html#conv-pol-stds</v>
      </c>
      <c r="R4" s="276" t="str">
        <f>IF(ISBLANK(INDEX('Policy Characteristics'!L:L,MATCH($C4,'Policy Characteristics'!$C:$C,0))),"",INDEX('Policy Characteristics'!L:L,MATCH($C4,'Policy Characteristics'!$C:$C,0)))</f>
        <v>conventional-pollutant-standards.html</v>
      </c>
    </row>
    <row r="5" spans="1:18" s="2" customFormat="1" ht="16">
      <c r="A5" s="276" t="str">
        <f>IF(ISBLANK(INDEX('Policy Characteristics'!A:A,MATCH($C5,'Policy Characteristics'!$C:$C,0))),"",INDEX('Policy Characteristics'!A:A,MATCH($C5,'Policy Characteristics'!$C:$C,0)))</f>
        <v>Transportation</v>
      </c>
      <c r="B5" s="285" t="str">
        <f>IF(ISBLANK(INDEX('Policy Characteristics'!B:B,MATCH($C5,'Policy Characteristics'!$C:$C,0))),"",INDEX('Policy Characteristics'!B:B,MATCH($C5,'Policy Characteristics'!$C:$C,0)))</f>
        <v>Conventional Pollutant Standards</v>
      </c>
      <c r="C5" s="276" t="str">
        <f t="shared" si="0"/>
        <v>Percentage Reduction of Separately Regulated Pollutants</v>
      </c>
      <c r="D5" s="2" t="s">
        <v>38</v>
      </c>
      <c r="E5" s="2" t="s">
        <v>2242</v>
      </c>
      <c r="F5" s="2" t="s">
        <v>3543</v>
      </c>
      <c r="G5" s="2" t="s">
        <v>2242</v>
      </c>
      <c r="H5" s="49">
        <v>303</v>
      </c>
      <c r="I5" s="347" t="s">
        <v>44</v>
      </c>
      <c r="J5" s="277" t="str">
        <f>IF(ISBLANK(INDEX('Policy Characteristics'!D:D,MATCH($C5,'Policy Characteristics'!$C:$C,0))),"",INDEX('Policy Characteristics'!D:D,MATCH($C5,'Policy Characteristics'!$C:$C,0)))</f>
        <v>Conventional Pollutant Standard</v>
      </c>
      <c r="K5" s="276" t="str">
        <f>IF(ISBLANK(INDEX('Policy Characteristics'!E:E,MATCH($C5,'Policy Characteristics'!$C:$C,0))),"",INDEX('Policy Characteristics'!E:E,MATCH($C5,'Policy Characteristics'!$C:$C,0)))</f>
        <v>trans reduce regulated pollutants</v>
      </c>
      <c r="L5" s="284">
        <f>IF(ISBLANK(INDEX('Policy Characteristics'!F:F,MATCH($C5,'Policy Characteristics'!$C:$C,0))),"",INDEX('Policy Characteristics'!F:F,MATCH($C5,'Policy Characteristics'!$C:$C,0)))</f>
        <v>0</v>
      </c>
      <c r="M5" s="284">
        <f>IF(ISBLANK(INDEX('Policy Characteristics'!G:G,MATCH($C5,'Policy Characteristics'!$C:$C,0))),"",INDEX('Policy Characteristics'!G:G,MATCH($C5,'Policy Characteristics'!$C:$C,0)))</f>
        <v>1</v>
      </c>
      <c r="N5" s="284">
        <f>IF(ISBLANK(INDEX('Policy Characteristics'!H:H,MATCH($C5,'Policy Characteristics'!$C:$C,0))),"",INDEX('Policy Characteristics'!H:H,MATCH($C5,'Policy Characteristics'!$C:$C,0)))</f>
        <v>0.02</v>
      </c>
      <c r="O5" s="276" t="str">
        <f>IF(ISBLANK(INDEX('Policy Characteristics'!I:I,MATCH($C5,'Policy Characteristics'!$C:$C,0))),"",INDEX('Policy Characteristics'!I:I,MATCH($C5,'Policy Characteristics'!$C:$C,0)))</f>
        <v>% reduction in emissions</v>
      </c>
      <c r="P5" s="276" t="str">
        <f>IF(ISBLANK(INDEX('Policy Characteristics'!J:J,MATCH($C5,'Policy Characteristics'!$C:$C,0))),"",INDEX('Policy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 s="276" t="str">
        <f>IF(ISBLANK(INDEX('Policy Characteristics'!K:K,MATCH($C5,'Policy Characteristics'!$C:$C,0))),"",INDEX('Policy Characteristics'!K:K,MATCH($C5,'Policy Characteristics'!$C:$C,0)))</f>
        <v>transportation-sector-main.html#conv-pol-stds</v>
      </c>
      <c r="R5" s="276" t="str">
        <f>IF(ISBLANK(INDEX('Policy Characteristics'!L:L,MATCH($C5,'Policy Characteristics'!$C:$C,0))),"",INDEX('Policy Characteristics'!L:L,MATCH($C5,'Policy Characteristics'!$C:$C,0)))</f>
        <v>conventional-pollutant-standards.html</v>
      </c>
    </row>
    <row r="6" spans="1:18" s="2" customFormat="1" ht="16">
      <c r="A6" s="276" t="str">
        <f>IF(ISBLANK(INDEX('Policy Characteristics'!A:A,MATCH($C6,'Policy Characteristics'!$C:$C,0))),"",INDEX('Policy Characteristics'!A:A,MATCH($C6,'Policy Characteristics'!$C:$C,0)))</f>
        <v>Transportation</v>
      </c>
      <c r="B6" s="285" t="str">
        <f>IF(ISBLANK(INDEX('Policy Characteristics'!B:B,MATCH($C6,'Policy Characteristics'!$C:$C,0))),"",INDEX('Policy Characteristics'!B:B,MATCH($C6,'Policy Characteristics'!$C:$C,0)))</f>
        <v>Conventional Pollutant Standards</v>
      </c>
      <c r="C6" s="276" t="str">
        <f t="shared" si="0"/>
        <v>Percentage Reduction of Separately Regulated Pollutants</v>
      </c>
      <c r="D6" s="2" t="s">
        <v>38</v>
      </c>
      <c r="E6" s="2" t="s">
        <v>2244</v>
      </c>
      <c r="F6" s="2" t="s">
        <v>3543</v>
      </c>
      <c r="G6" s="2" t="s">
        <v>2343</v>
      </c>
      <c r="H6" s="49">
        <v>304</v>
      </c>
      <c r="I6" s="347" t="s">
        <v>44</v>
      </c>
      <c r="J6" s="277" t="str">
        <f>IF(ISBLANK(INDEX('Policy Characteristics'!D:D,MATCH($C6,'Policy Characteristics'!$C:$C,0))),"",INDEX('Policy Characteristics'!D:D,MATCH($C6,'Policy Characteristics'!$C:$C,0)))</f>
        <v>Conventional Pollutant Standard</v>
      </c>
      <c r="K6" s="276" t="str">
        <f>IF(ISBLANK(INDEX('Policy Characteristics'!E:E,MATCH($C6,'Policy Characteristics'!$C:$C,0))),"",INDEX('Policy Characteristics'!E:E,MATCH($C6,'Policy Characteristics'!$C:$C,0)))</f>
        <v>trans reduce regulated pollutants</v>
      </c>
      <c r="L6" s="284">
        <f>IF(ISBLANK(INDEX('Policy Characteristics'!F:F,MATCH($C6,'Policy Characteristics'!$C:$C,0))),"",INDEX('Policy Characteristics'!F:F,MATCH($C6,'Policy Characteristics'!$C:$C,0)))</f>
        <v>0</v>
      </c>
      <c r="M6" s="284">
        <f>IF(ISBLANK(INDEX('Policy Characteristics'!G:G,MATCH($C6,'Policy Characteristics'!$C:$C,0))),"",INDEX('Policy Characteristics'!G:G,MATCH($C6,'Policy Characteristics'!$C:$C,0)))</f>
        <v>1</v>
      </c>
      <c r="N6" s="284">
        <f>IF(ISBLANK(INDEX('Policy Characteristics'!H:H,MATCH($C6,'Policy Characteristics'!$C:$C,0))),"",INDEX('Policy Characteristics'!H:H,MATCH($C6,'Policy Characteristics'!$C:$C,0)))</f>
        <v>0.02</v>
      </c>
      <c r="O6" s="276" t="str">
        <f>IF(ISBLANK(INDEX('Policy Characteristics'!I:I,MATCH($C6,'Policy Characteristics'!$C:$C,0))),"",INDEX('Policy Characteristics'!I:I,MATCH($C6,'Policy Characteristics'!$C:$C,0)))</f>
        <v>% reduction in emissions</v>
      </c>
      <c r="P6" s="276" t="str">
        <f>IF(ISBLANK(INDEX('Policy Characteristics'!J:J,MATCH($C6,'Policy Characteristics'!$C:$C,0))),"",INDEX('Policy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 s="276" t="str">
        <f>IF(ISBLANK(INDEX('Policy Characteristics'!K:K,MATCH($C6,'Policy Characteristics'!$C:$C,0))),"",INDEX('Policy Characteristics'!K:K,MATCH($C6,'Policy Characteristics'!$C:$C,0)))</f>
        <v>transportation-sector-main.html#conv-pol-stds</v>
      </c>
      <c r="R6" s="276" t="str">
        <f>IF(ISBLANK(INDEX('Policy Characteristics'!L:L,MATCH($C6,'Policy Characteristics'!$C:$C,0))),"",INDEX('Policy Characteristics'!L:L,MATCH($C6,'Policy Characteristics'!$C:$C,0)))</f>
        <v>conventional-pollutant-standards.html</v>
      </c>
    </row>
    <row r="7" spans="1:18" s="2" customFormat="1" ht="16">
      <c r="A7" s="276" t="str">
        <f>IF(ISBLANK(INDEX('Policy Characteristics'!A:A,MATCH($C7,'Policy Characteristics'!$C:$C,0))),"",INDEX('Policy Characteristics'!A:A,MATCH($C7,'Policy Characteristics'!$C:$C,0)))</f>
        <v>Transportation</v>
      </c>
      <c r="B7" s="285" t="str">
        <f>IF(ISBLANK(INDEX('Policy Characteristics'!B:B,MATCH($C7,'Policy Characteristics'!$C:$C,0))),"",INDEX('Policy Characteristics'!B:B,MATCH($C7,'Policy Characteristics'!$C:$C,0)))</f>
        <v>Conventional Pollutant Standards</v>
      </c>
      <c r="C7" s="276" t="str">
        <f t="shared" si="0"/>
        <v>Percentage Reduction of Separately Regulated Pollutants</v>
      </c>
      <c r="D7" s="2" t="s">
        <v>38</v>
      </c>
      <c r="E7" s="2" t="s">
        <v>2245</v>
      </c>
      <c r="F7" s="2" t="s">
        <v>3543</v>
      </c>
      <c r="G7" s="2" t="s">
        <v>2245</v>
      </c>
      <c r="H7" s="49">
        <v>305</v>
      </c>
      <c r="I7" s="347" t="s">
        <v>44</v>
      </c>
      <c r="J7" s="277" t="str">
        <f>IF(ISBLANK(INDEX('Policy Characteristics'!D:D,MATCH($C7,'Policy Characteristics'!$C:$C,0))),"",INDEX('Policy Characteristics'!D:D,MATCH($C7,'Policy Characteristics'!$C:$C,0)))</f>
        <v>Conventional Pollutant Standard</v>
      </c>
      <c r="K7" s="276" t="str">
        <f>IF(ISBLANK(INDEX('Policy Characteristics'!E:E,MATCH($C7,'Policy Characteristics'!$C:$C,0))),"",INDEX('Policy Characteristics'!E:E,MATCH($C7,'Policy Characteristics'!$C:$C,0)))</f>
        <v>trans reduce regulated pollutants</v>
      </c>
      <c r="L7" s="284">
        <f>IF(ISBLANK(INDEX('Policy Characteristics'!F:F,MATCH($C7,'Policy Characteristics'!$C:$C,0))),"",INDEX('Policy Characteristics'!F:F,MATCH($C7,'Policy Characteristics'!$C:$C,0)))</f>
        <v>0</v>
      </c>
      <c r="M7" s="284">
        <f>IF(ISBLANK(INDEX('Policy Characteristics'!G:G,MATCH($C7,'Policy Characteristics'!$C:$C,0))),"",INDEX('Policy Characteristics'!G:G,MATCH($C7,'Policy Characteristics'!$C:$C,0)))</f>
        <v>1</v>
      </c>
      <c r="N7" s="284">
        <f>IF(ISBLANK(INDEX('Policy Characteristics'!H:H,MATCH($C7,'Policy Characteristics'!$C:$C,0))),"",INDEX('Policy Characteristics'!H:H,MATCH($C7,'Policy Characteristics'!$C:$C,0)))</f>
        <v>0.02</v>
      </c>
      <c r="O7" s="276" t="str">
        <f>IF(ISBLANK(INDEX('Policy Characteristics'!I:I,MATCH($C7,'Policy Characteristics'!$C:$C,0))),"",INDEX('Policy Characteristics'!I:I,MATCH($C7,'Policy Characteristics'!$C:$C,0)))</f>
        <v>% reduction in emissions</v>
      </c>
      <c r="P7" s="276" t="str">
        <f>IF(ISBLANK(INDEX('Policy Characteristics'!J:J,MATCH($C7,'Policy Characteristics'!$C:$C,0))),"",INDEX('Policy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7" s="276" t="str">
        <f>IF(ISBLANK(INDEX('Policy Characteristics'!K:K,MATCH($C7,'Policy Characteristics'!$C:$C,0))),"",INDEX('Policy Characteristics'!K:K,MATCH($C7,'Policy Characteristics'!$C:$C,0)))</f>
        <v>transportation-sector-main.html#conv-pol-stds</v>
      </c>
      <c r="R7" s="276" t="str">
        <f>IF(ISBLANK(INDEX('Policy Characteristics'!L:L,MATCH($C7,'Policy Characteristics'!$C:$C,0))),"",INDEX('Policy Characteristics'!L:L,MATCH($C7,'Policy Characteristics'!$C:$C,0)))</f>
        <v>conventional-pollutant-standards.html</v>
      </c>
    </row>
    <row r="8" spans="1:18" s="2" customFormat="1" ht="16">
      <c r="A8" s="276" t="str">
        <f>IF(ISBLANK(INDEX('Policy Characteristics'!A:A,MATCH($C8,'Policy Characteristics'!$C:$C,0))),"",INDEX('Policy Characteristics'!A:A,MATCH($C8,'Policy Characteristics'!$C:$C,0)))</f>
        <v>Transportation</v>
      </c>
      <c r="B8" s="285" t="str">
        <f>IF(ISBLANK(INDEX('Policy Characteristics'!B:B,MATCH($C8,'Policy Characteristics'!$C:$C,0))),"",INDEX('Policy Characteristics'!B:B,MATCH($C8,'Policy Characteristics'!$C:$C,0)))</f>
        <v>Conventional Pollutant Standards</v>
      </c>
      <c r="C8" s="276" t="str">
        <f t="shared" si="0"/>
        <v>Percentage Reduction of Separately Regulated Pollutants</v>
      </c>
      <c r="D8" s="2" t="s">
        <v>38</v>
      </c>
      <c r="E8" s="2" t="s">
        <v>2247</v>
      </c>
      <c r="F8" s="2" t="s">
        <v>3543</v>
      </c>
      <c r="G8" s="2" t="s">
        <v>2247</v>
      </c>
      <c r="H8" s="49">
        <v>306</v>
      </c>
      <c r="I8" s="347" t="s">
        <v>44</v>
      </c>
      <c r="J8" s="277" t="str">
        <f>IF(ISBLANK(INDEX('Policy Characteristics'!D:D,MATCH($C8,'Policy Characteristics'!$C:$C,0))),"",INDEX('Policy Characteristics'!D:D,MATCH($C8,'Policy Characteristics'!$C:$C,0)))</f>
        <v>Conventional Pollutant Standard</v>
      </c>
      <c r="K8" s="276" t="str">
        <f>IF(ISBLANK(INDEX('Policy Characteristics'!E:E,MATCH($C8,'Policy Characteristics'!$C:$C,0))),"",INDEX('Policy Characteristics'!E:E,MATCH($C8,'Policy Characteristics'!$C:$C,0)))</f>
        <v>trans reduce regulated pollutants</v>
      </c>
      <c r="L8" s="284">
        <f>IF(ISBLANK(INDEX('Policy Characteristics'!F:F,MATCH($C8,'Policy Characteristics'!$C:$C,0))),"",INDEX('Policy Characteristics'!F:F,MATCH($C8,'Policy Characteristics'!$C:$C,0)))</f>
        <v>0</v>
      </c>
      <c r="M8" s="284">
        <f>IF(ISBLANK(INDEX('Policy Characteristics'!G:G,MATCH($C8,'Policy Characteristics'!$C:$C,0))),"",INDEX('Policy Characteristics'!G:G,MATCH($C8,'Policy Characteristics'!$C:$C,0)))</f>
        <v>1</v>
      </c>
      <c r="N8" s="284">
        <f>IF(ISBLANK(INDEX('Policy Characteristics'!H:H,MATCH($C8,'Policy Characteristics'!$C:$C,0))),"",INDEX('Policy Characteristics'!H:H,MATCH($C8,'Policy Characteristics'!$C:$C,0)))</f>
        <v>0.02</v>
      </c>
      <c r="O8" s="276" t="str">
        <f>IF(ISBLANK(INDEX('Policy Characteristics'!I:I,MATCH($C8,'Policy Characteristics'!$C:$C,0))),"",INDEX('Policy Characteristics'!I:I,MATCH($C8,'Policy Characteristics'!$C:$C,0)))</f>
        <v>% reduction in emissions</v>
      </c>
      <c r="P8" s="276" t="str">
        <f>IF(ISBLANK(INDEX('Policy Characteristics'!J:J,MATCH($C8,'Policy Characteristics'!$C:$C,0))),"",INDEX('Policy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8" s="276" t="str">
        <f>IF(ISBLANK(INDEX('Policy Characteristics'!K:K,MATCH($C8,'Policy Characteristics'!$C:$C,0))),"",INDEX('Policy Characteristics'!K:K,MATCH($C8,'Policy Characteristics'!$C:$C,0)))</f>
        <v>transportation-sector-main.html#conv-pol-stds</v>
      </c>
      <c r="R8" s="276" t="str">
        <f>IF(ISBLANK(INDEX('Policy Characteristics'!L:L,MATCH($C8,'Policy Characteristics'!$C:$C,0))),"",INDEX('Policy Characteristics'!L:L,MATCH($C8,'Policy Characteristics'!$C:$C,0)))</f>
        <v>conventional-pollutant-standards.html</v>
      </c>
    </row>
    <row r="9" spans="1:18" s="2" customFormat="1" ht="16">
      <c r="A9" s="276" t="str">
        <f>IF(ISBLANK(INDEX('Policy Characteristics'!A:A,MATCH($C9,'Policy Characteristics'!$C:$C,0))),"",INDEX('Policy Characteristics'!A:A,MATCH($C9,'Policy Characteristics'!$C:$C,0)))</f>
        <v>Transportation</v>
      </c>
      <c r="B9" s="285" t="str">
        <f>IF(ISBLANK(INDEX('Policy Characteristics'!B:B,MATCH($C9,'Policy Characteristics'!$C:$C,0))),"",INDEX('Policy Characteristics'!B:B,MATCH($C9,'Policy Characteristics'!$C:$C,0)))</f>
        <v>Conventional Pollutant Standards</v>
      </c>
      <c r="C9" s="276" t="str">
        <f t="shared" si="0"/>
        <v>Percentage Reduction of Separately Regulated Pollutants</v>
      </c>
      <c r="D9" s="2" t="s">
        <v>38</v>
      </c>
      <c r="E9" s="2" t="s">
        <v>2249</v>
      </c>
      <c r="F9" s="2" t="s">
        <v>3543</v>
      </c>
      <c r="G9" s="2" t="s">
        <v>2249</v>
      </c>
      <c r="H9" s="49">
        <v>307</v>
      </c>
      <c r="I9" s="347" t="s">
        <v>44</v>
      </c>
      <c r="J9" s="277" t="str">
        <f>IF(ISBLANK(INDEX('Policy Characteristics'!D:D,MATCH($C9,'Policy Characteristics'!$C:$C,0))),"",INDEX('Policy Characteristics'!D:D,MATCH($C9,'Policy Characteristics'!$C:$C,0)))</f>
        <v>Conventional Pollutant Standard</v>
      </c>
      <c r="K9" s="276" t="str">
        <f>IF(ISBLANK(INDEX('Policy Characteristics'!E:E,MATCH($C9,'Policy Characteristics'!$C:$C,0))),"",INDEX('Policy Characteristics'!E:E,MATCH($C9,'Policy Characteristics'!$C:$C,0)))</f>
        <v>trans reduce regulated pollutants</v>
      </c>
      <c r="L9" s="284">
        <f>IF(ISBLANK(INDEX('Policy Characteristics'!F:F,MATCH($C9,'Policy Characteristics'!$C:$C,0))),"",INDEX('Policy Characteristics'!F:F,MATCH($C9,'Policy Characteristics'!$C:$C,0)))</f>
        <v>0</v>
      </c>
      <c r="M9" s="284">
        <f>IF(ISBLANK(INDEX('Policy Characteristics'!G:G,MATCH($C9,'Policy Characteristics'!$C:$C,0))),"",INDEX('Policy Characteristics'!G:G,MATCH($C9,'Policy Characteristics'!$C:$C,0)))</f>
        <v>1</v>
      </c>
      <c r="N9" s="284">
        <f>IF(ISBLANK(INDEX('Policy Characteristics'!H:H,MATCH($C9,'Policy Characteristics'!$C:$C,0))),"",INDEX('Policy Characteristics'!H:H,MATCH($C9,'Policy Characteristics'!$C:$C,0)))</f>
        <v>0.02</v>
      </c>
      <c r="O9" s="276" t="str">
        <f>IF(ISBLANK(INDEX('Policy Characteristics'!I:I,MATCH($C9,'Policy Characteristics'!$C:$C,0))),"",INDEX('Policy Characteristics'!I:I,MATCH($C9,'Policy Characteristics'!$C:$C,0)))</f>
        <v>% reduction in emissions</v>
      </c>
      <c r="P9" s="276" t="str">
        <f>IF(ISBLANK(INDEX('Policy Characteristics'!J:J,MATCH($C9,'Policy Characteristics'!$C:$C,0))),"",INDEX('Policy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9" s="276" t="str">
        <f>IF(ISBLANK(INDEX('Policy Characteristics'!K:K,MATCH($C9,'Policy Characteristics'!$C:$C,0))),"",INDEX('Policy Characteristics'!K:K,MATCH($C9,'Policy Characteristics'!$C:$C,0)))</f>
        <v>transportation-sector-main.html#conv-pol-stds</v>
      </c>
      <c r="R9" s="276" t="str">
        <f>IF(ISBLANK(INDEX('Policy Characteristics'!L:L,MATCH($C9,'Policy Characteristics'!$C:$C,0))),"",INDEX('Policy Characteristics'!L:L,MATCH($C9,'Policy Characteristics'!$C:$C,0)))</f>
        <v>conventional-pollutant-standards.html</v>
      </c>
    </row>
    <row r="10" spans="1:18" s="2" customFormat="1" ht="16">
      <c r="A10" s="276" t="str">
        <f>IF(ISBLANK(INDEX('Policy Characteristics'!A:A,MATCH($C10,'Policy Characteristics'!$C:$C,0))),"",INDEX('Policy Characteristics'!A:A,MATCH($C10,'Policy Characteristics'!$C:$C,0)))</f>
        <v>Transportation</v>
      </c>
      <c r="B10" s="285" t="str">
        <f>IF(ISBLANK(INDEX('Policy Characteristics'!B:B,MATCH($C10,'Policy Characteristics'!$C:$C,0))),"",INDEX('Policy Characteristics'!B:B,MATCH($C10,'Policy Characteristics'!$C:$C,0)))</f>
        <v>Conventional Pollutant Standards</v>
      </c>
      <c r="C10" s="276" t="str">
        <f t="shared" si="0"/>
        <v>Percentage Reduction of Separately Regulated Pollutants</v>
      </c>
      <c r="D10" s="2" t="s">
        <v>38</v>
      </c>
      <c r="E10" s="2" t="s">
        <v>2251</v>
      </c>
      <c r="F10" s="2" t="s">
        <v>3543</v>
      </c>
      <c r="G10" s="2" t="s">
        <v>2251</v>
      </c>
      <c r="H10" s="49">
        <v>308</v>
      </c>
      <c r="I10" s="348" t="s">
        <v>45</v>
      </c>
      <c r="J10" s="277" t="str">
        <f>IF(ISBLANK(INDEX('Policy Characteristics'!D:D,MATCH($C10,'Policy Characteristics'!$C:$C,0))),"",INDEX('Policy Characteristics'!D:D,MATCH($C10,'Policy Characteristics'!$C:$C,0)))</f>
        <v>Conventional Pollutant Standard</v>
      </c>
      <c r="K10" s="276" t="str">
        <f>IF(ISBLANK(INDEX('Policy Characteristics'!E:E,MATCH($C10,'Policy Characteristics'!$C:$C,0))),"",INDEX('Policy Characteristics'!E:E,MATCH($C10,'Policy Characteristics'!$C:$C,0)))</f>
        <v>trans reduce regulated pollutants</v>
      </c>
      <c r="L10" s="284">
        <f>IF(ISBLANK(INDEX('Policy Characteristics'!F:F,MATCH($C10,'Policy Characteristics'!$C:$C,0))),"",INDEX('Policy Characteristics'!F:F,MATCH($C10,'Policy Characteristics'!$C:$C,0)))</f>
        <v>0</v>
      </c>
      <c r="M10" s="284">
        <f>IF(ISBLANK(INDEX('Policy Characteristics'!G:G,MATCH($C10,'Policy Characteristics'!$C:$C,0))),"",INDEX('Policy Characteristics'!G:G,MATCH($C10,'Policy Characteristics'!$C:$C,0)))</f>
        <v>1</v>
      </c>
      <c r="N10" s="284">
        <f>IF(ISBLANK(INDEX('Policy Characteristics'!H:H,MATCH($C10,'Policy Characteristics'!$C:$C,0))),"",INDEX('Policy Characteristics'!H:H,MATCH($C10,'Policy Characteristics'!$C:$C,0)))</f>
        <v>0.02</v>
      </c>
      <c r="O10" s="276" t="str">
        <f>IF(ISBLANK(INDEX('Policy Characteristics'!I:I,MATCH($C10,'Policy Characteristics'!$C:$C,0))),"",INDEX('Policy Characteristics'!I:I,MATCH($C10,'Policy Characteristics'!$C:$C,0)))</f>
        <v>% reduction in emissions</v>
      </c>
      <c r="P10" s="276" t="str">
        <f>IF(ISBLANK(INDEX('Policy Characteristics'!J:J,MATCH($C10,'Policy Characteristics'!$C:$C,0))),"",INDEX('Policy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0" s="276" t="str">
        <f>IF(ISBLANK(INDEX('Policy Characteristics'!K:K,MATCH($C10,'Policy Characteristics'!$C:$C,0))),"",INDEX('Policy Characteristics'!K:K,MATCH($C10,'Policy Characteristics'!$C:$C,0)))</f>
        <v>transportation-sector-main.html#conv-pol-stds</v>
      </c>
      <c r="R10" s="276" t="str">
        <f>IF(ISBLANK(INDEX('Policy Characteristics'!L:L,MATCH($C10,'Policy Characteristics'!$C:$C,0))),"",INDEX('Policy Characteristics'!L:L,MATCH($C10,'Policy Characteristics'!$C:$C,0)))</f>
        <v>conventional-pollutant-standards.html</v>
      </c>
    </row>
    <row r="11" spans="1:18" s="2" customFormat="1" ht="16">
      <c r="A11" s="276" t="str">
        <f>IF(ISBLANK(INDEX('Policy Characteristics'!A:A,MATCH($C11,'Policy Characteristics'!$C:$C,0))),"",INDEX('Policy Characteristics'!A:A,MATCH($C11,'Policy Characteristics'!$C:$C,0)))</f>
        <v>Transportation</v>
      </c>
      <c r="B11" s="285" t="str">
        <f>IF(ISBLANK(INDEX('Policy Characteristics'!B:B,MATCH($C11,'Policy Characteristics'!$C:$C,0))),"",INDEX('Policy Characteristics'!B:B,MATCH($C11,'Policy Characteristics'!$C:$C,0)))</f>
        <v>Conventional Pollutant Standards</v>
      </c>
      <c r="C11" s="276" t="str">
        <f t="shared" si="0"/>
        <v>Percentage Reduction of Separately Regulated Pollutants</v>
      </c>
      <c r="D11" s="2" t="s">
        <v>38</v>
      </c>
      <c r="E11" s="2" t="s">
        <v>2253</v>
      </c>
      <c r="F11" s="2" t="s">
        <v>3543</v>
      </c>
      <c r="G11" s="2" t="s">
        <v>2253</v>
      </c>
      <c r="H11" s="49">
        <v>309</v>
      </c>
      <c r="I11" s="348" t="s">
        <v>45</v>
      </c>
      <c r="J11" s="277" t="str">
        <f>IF(ISBLANK(INDEX('Policy Characteristics'!D:D,MATCH($C11,'Policy Characteristics'!$C:$C,0))),"",INDEX('Policy Characteristics'!D:D,MATCH($C11,'Policy Characteristics'!$C:$C,0)))</f>
        <v>Conventional Pollutant Standard</v>
      </c>
      <c r="K11" s="276" t="str">
        <f>IF(ISBLANK(INDEX('Policy Characteristics'!E:E,MATCH($C11,'Policy Characteristics'!$C:$C,0))),"",INDEX('Policy Characteristics'!E:E,MATCH($C11,'Policy Characteristics'!$C:$C,0)))</f>
        <v>trans reduce regulated pollutants</v>
      </c>
      <c r="L11" s="284">
        <f>IF(ISBLANK(INDEX('Policy Characteristics'!F:F,MATCH($C11,'Policy Characteristics'!$C:$C,0))),"",INDEX('Policy Characteristics'!F:F,MATCH($C11,'Policy Characteristics'!$C:$C,0)))</f>
        <v>0</v>
      </c>
      <c r="M11" s="284">
        <f>IF(ISBLANK(INDEX('Policy Characteristics'!G:G,MATCH($C11,'Policy Characteristics'!$C:$C,0))),"",INDEX('Policy Characteristics'!G:G,MATCH($C11,'Policy Characteristics'!$C:$C,0)))</f>
        <v>1</v>
      </c>
      <c r="N11" s="284">
        <f>IF(ISBLANK(INDEX('Policy Characteristics'!H:H,MATCH($C11,'Policy Characteristics'!$C:$C,0))),"",INDEX('Policy Characteristics'!H:H,MATCH($C11,'Policy Characteristics'!$C:$C,0)))</f>
        <v>0.02</v>
      </c>
      <c r="O11" s="276" t="str">
        <f>IF(ISBLANK(INDEX('Policy Characteristics'!I:I,MATCH($C11,'Policy Characteristics'!$C:$C,0))),"",INDEX('Policy Characteristics'!I:I,MATCH($C11,'Policy Characteristics'!$C:$C,0)))</f>
        <v>% reduction in emissions</v>
      </c>
      <c r="P11" s="276" t="str">
        <f>IF(ISBLANK(INDEX('Policy Characteristics'!J:J,MATCH($C11,'Policy Characteristics'!$C:$C,0))),"",INDEX('Policy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1" s="276" t="str">
        <f>IF(ISBLANK(INDEX('Policy Characteristics'!K:K,MATCH($C11,'Policy Characteristics'!$C:$C,0))),"",INDEX('Policy Characteristics'!K:K,MATCH($C11,'Policy Characteristics'!$C:$C,0)))</f>
        <v>transportation-sector-main.html#conv-pol-stds</v>
      </c>
      <c r="R11" s="276" t="str">
        <f>IF(ISBLANK(INDEX('Policy Characteristics'!L:L,MATCH($C11,'Policy Characteristics'!$C:$C,0))),"",INDEX('Policy Characteristics'!L:L,MATCH($C11,'Policy Characteristics'!$C:$C,0)))</f>
        <v>conventional-pollutant-standards.html</v>
      </c>
    </row>
    <row r="12" spans="1:18" s="2" customFormat="1" ht="16">
      <c r="A12" s="276" t="str">
        <f>IF(ISBLANK(INDEX('Policy Characteristics'!A:A,MATCH($C12,'Policy Characteristics'!$C:$C,0))),"",INDEX('Policy Characteristics'!A:A,MATCH($C12,'Policy Characteristics'!$C:$C,0)))</f>
        <v>Transportation</v>
      </c>
      <c r="B12" s="285" t="str">
        <f>IF(ISBLANK(INDEX('Policy Characteristics'!B:B,MATCH($C12,'Policy Characteristics'!$C:$C,0))),"",INDEX('Policy Characteristics'!B:B,MATCH($C12,'Policy Characteristics'!$C:$C,0)))</f>
        <v>Conventional Pollutant Standards</v>
      </c>
      <c r="C12" s="276" t="str">
        <f t="shared" si="0"/>
        <v>Percentage Reduction of Separately Regulated Pollutants</v>
      </c>
      <c r="D12" s="2" t="s">
        <v>39</v>
      </c>
      <c r="E12" s="2" t="s">
        <v>2237</v>
      </c>
      <c r="F12" s="2" t="s">
        <v>3538</v>
      </c>
      <c r="G12" s="2" t="s">
        <v>2451</v>
      </c>
      <c r="H12" s="49">
        <v>310</v>
      </c>
      <c r="I12" s="347" t="s">
        <v>44</v>
      </c>
      <c r="J12" s="277" t="str">
        <f>IF(ISBLANK(INDEX('Policy Characteristics'!D:D,MATCH($C12,'Policy Characteristics'!$C:$C,0))),"",INDEX('Policy Characteristics'!D:D,MATCH($C12,'Policy Characteristics'!$C:$C,0)))</f>
        <v>Conventional Pollutant Standard</v>
      </c>
      <c r="K12" s="276" t="str">
        <f>IF(ISBLANK(INDEX('Policy Characteristics'!E:E,MATCH($C12,'Policy Characteristics'!$C:$C,0))),"",INDEX('Policy Characteristics'!E:E,MATCH($C12,'Policy Characteristics'!$C:$C,0)))</f>
        <v>trans reduce regulated pollutants</v>
      </c>
      <c r="L12" s="284">
        <f>IF(ISBLANK(INDEX('Policy Characteristics'!F:F,MATCH($C12,'Policy Characteristics'!$C:$C,0))),"",INDEX('Policy Characteristics'!F:F,MATCH($C12,'Policy Characteristics'!$C:$C,0)))</f>
        <v>0</v>
      </c>
      <c r="M12" s="284">
        <f>IF(ISBLANK(INDEX('Policy Characteristics'!G:G,MATCH($C12,'Policy Characteristics'!$C:$C,0))),"",INDEX('Policy Characteristics'!G:G,MATCH($C12,'Policy Characteristics'!$C:$C,0)))</f>
        <v>1</v>
      </c>
      <c r="N12" s="284">
        <f>IF(ISBLANK(INDEX('Policy Characteristics'!H:H,MATCH($C12,'Policy Characteristics'!$C:$C,0))),"",INDEX('Policy Characteristics'!H:H,MATCH($C12,'Policy Characteristics'!$C:$C,0)))</f>
        <v>0.02</v>
      </c>
      <c r="O12" s="276" t="str">
        <f>IF(ISBLANK(INDEX('Policy Characteristics'!I:I,MATCH($C12,'Policy Characteristics'!$C:$C,0))),"",INDEX('Policy Characteristics'!I:I,MATCH($C12,'Policy Characteristics'!$C:$C,0)))</f>
        <v>% reduction in emissions</v>
      </c>
      <c r="P12" s="276" t="str">
        <f>IF(ISBLANK(INDEX('Policy Characteristics'!J:J,MATCH($C12,'Policy Characteristics'!$C:$C,0))),"",INDEX('Policy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2" s="276" t="str">
        <f>IF(ISBLANK(INDEX('Policy Characteristics'!K:K,MATCH($C12,'Policy Characteristics'!$C:$C,0))),"",INDEX('Policy Characteristics'!K:K,MATCH($C12,'Policy Characteristics'!$C:$C,0)))</f>
        <v>transportation-sector-main.html#conv-pol-stds</v>
      </c>
      <c r="R12" s="276" t="str">
        <f>IF(ISBLANK(INDEX('Policy Characteristics'!L:L,MATCH($C12,'Policy Characteristics'!$C:$C,0))),"",INDEX('Policy Characteristics'!L:L,MATCH($C12,'Policy Characteristics'!$C:$C,0)))</f>
        <v>conventional-pollutant-standards.html</v>
      </c>
    </row>
    <row r="13" spans="1:18" s="2" customFormat="1" ht="16">
      <c r="A13" s="276" t="str">
        <f>IF(ISBLANK(INDEX('Policy Characteristics'!A:A,MATCH($C13,'Policy Characteristics'!$C:$C,0))),"",INDEX('Policy Characteristics'!A:A,MATCH($C13,'Policy Characteristics'!$C:$C,0)))</f>
        <v>Transportation</v>
      </c>
      <c r="B13" s="285" t="str">
        <f>IF(ISBLANK(INDEX('Policy Characteristics'!B:B,MATCH($C13,'Policy Characteristics'!$C:$C,0))),"",INDEX('Policy Characteristics'!B:B,MATCH($C13,'Policy Characteristics'!$C:$C,0)))</f>
        <v>Conventional Pollutant Standards</v>
      </c>
      <c r="C13" s="276" t="str">
        <f t="shared" si="0"/>
        <v>Percentage Reduction of Separately Regulated Pollutants</v>
      </c>
      <c r="D13" s="2" t="s">
        <v>39</v>
      </c>
      <c r="E13" s="2" t="s">
        <v>500</v>
      </c>
      <c r="F13" s="2" t="s">
        <v>3538</v>
      </c>
      <c r="G13" s="2" t="s">
        <v>500</v>
      </c>
      <c r="H13" s="49">
        <v>311</v>
      </c>
      <c r="I13" s="347" t="s">
        <v>44</v>
      </c>
      <c r="J13" s="277" t="str">
        <f>IF(ISBLANK(INDEX('Policy Characteristics'!D:D,MATCH($C13,'Policy Characteristics'!$C:$C,0))),"",INDEX('Policy Characteristics'!D:D,MATCH($C13,'Policy Characteristics'!$C:$C,0)))</f>
        <v>Conventional Pollutant Standard</v>
      </c>
      <c r="K13" s="276" t="str">
        <f>IF(ISBLANK(INDEX('Policy Characteristics'!E:E,MATCH($C13,'Policy Characteristics'!$C:$C,0))),"",INDEX('Policy Characteristics'!E:E,MATCH($C13,'Policy Characteristics'!$C:$C,0)))</f>
        <v>trans reduce regulated pollutants</v>
      </c>
      <c r="L13" s="284">
        <f>IF(ISBLANK(INDEX('Policy Characteristics'!F:F,MATCH($C13,'Policy Characteristics'!$C:$C,0))),"",INDEX('Policy Characteristics'!F:F,MATCH($C13,'Policy Characteristics'!$C:$C,0)))</f>
        <v>0</v>
      </c>
      <c r="M13" s="284">
        <f>IF(ISBLANK(INDEX('Policy Characteristics'!G:G,MATCH($C13,'Policy Characteristics'!$C:$C,0))),"",INDEX('Policy Characteristics'!G:G,MATCH($C13,'Policy Characteristics'!$C:$C,0)))</f>
        <v>1</v>
      </c>
      <c r="N13" s="284">
        <f>IF(ISBLANK(INDEX('Policy Characteristics'!H:H,MATCH($C13,'Policy Characteristics'!$C:$C,0))),"",INDEX('Policy Characteristics'!H:H,MATCH($C13,'Policy Characteristics'!$C:$C,0)))</f>
        <v>0.02</v>
      </c>
      <c r="O13" s="276" t="str">
        <f>IF(ISBLANK(INDEX('Policy Characteristics'!I:I,MATCH($C13,'Policy Characteristics'!$C:$C,0))),"",INDEX('Policy Characteristics'!I:I,MATCH($C13,'Policy Characteristics'!$C:$C,0)))</f>
        <v>% reduction in emissions</v>
      </c>
      <c r="P13" s="276" t="str">
        <f>IF(ISBLANK(INDEX('Policy Characteristics'!J:J,MATCH($C13,'Policy Characteristics'!$C:$C,0))),"",INDEX('Policy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3" s="276" t="str">
        <f>IF(ISBLANK(INDEX('Policy Characteristics'!K:K,MATCH($C13,'Policy Characteristics'!$C:$C,0))),"",INDEX('Policy Characteristics'!K:K,MATCH($C13,'Policy Characteristics'!$C:$C,0)))</f>
        <v>transportation-sector-main.html#conv-pol-stds</v>
      </c>
      <c r="R13" s="276" t="str">
        <f>IF(ISBLANK(INDEX('Policy Characteristics'!L:L,MATCH($C13,'Policy Characteristics'!$C:$C,0))),"",INDEX('Policy Characteristics'!L:L,MATCH($C13,'Policy Characteristics'!$C:$C,0)))</f>
        <v>conventional-pollutant-standards.html</v>
      </c>
    </row>
    <row r="14" spans="1:18" s="2" customFormat="1" ht="16">
      <c r="A14" s="276" t="str">
        <f>IF(ISBLANK(INDEX('Policy Characteristics'!A:A,MATCH($C14,'Policy Characteristics'!$C:$C,0))),"",INDEX('Policy Characteristics'!A:A,MATCH($C14,'Policy Characteristics'!$C:$C,0)))</f>
        <v>Transportation</v>
      </c>
      <c r="B14" s="285" t="str">
        <f>IF(ISBLANK(INDEX('Policy Characteristics'!B:B,MATCH($C14,'Policy Characteristics'!$C:$C,0))),"",INDEX('Policy Characteristics'!B:B,MATCH($C14,'Policy Characteristics'!$C:$C,0)))</f>
        <v>Conventional Pollutant Standards</v>
      </c>
      <c r="C14" s="276" t="str">
        <f t="shared" si="0"/>
        <v>Percentage Reduction of Separately Regulated Pollutants</v>
      </c>
      <c r="D14" s="2" t="s">
        <v>39</v>
      </c>
      <c r="E14" s="2" t="s">
        <v>2240</v>
      </c>
      <c r="F14" s="2" t="s">
        <v>3538</v>
      </c>
      <c r="G14" s="2" t="s">
        <v>2240</v>
      </c>
      <c r="H14" s="49">
        <v>312</v>
      </c>
      <c r="I14" s="347" t="s">
        <v>44</v>
      </c>
      <c r="J14" s="277" t="str">
        <f>IF(ISBLANK(INDEX('Policy Characteristics'!D:D,MATCH($C14,'Policy Characteristics'!$C:$C,0))),"",INDEX('Policy Characteristics'!D:D,MATCH($C14,'Policy Characteristics'!$C:$C,0)))</f>
        <v>Conventional Pollutant Standard</v>
      </c>
      <c r="K14" s="276" t="str">
        <f>IF(ISBLANK(INDEX('Policy Characteristics'!E:E,MATCH($C14,'Policy Characteristics'!$C:$C,0))),"",INDEX('Policy Characteristics'!E:E,MATCH($C14,'Policy Characteristics'!$C:$C,0)))</f>
        <v>trans reduce regulated pollutants</v>
      </c>
      <c r="L14" s="284">
        <f>IF(ISBLANK(INDEX('Policy Characteristics'!F:F,MATCH($C14,'Policy Characteristics'!$C:$C,0))),"",INDEX('Policy Characteristics'!F:F,MATCH($C14,'Policy Characteristics'!$C:$C,0)))</f>
        <v>0</v>
      </c>
      <c r="M14" s="284">
        <f>IF(ISBLANK(INDEX('Policy Characteristics'!G:G,MATCH($C14,'Policy Characteristics'!$C:$C,0))),"",INDEX('Policy Characteristics'!G:G,MATCH($C14,'Policy Characteristics'!$C:$C,0)))</f>
        <v>1</v>
      </c>
      <c r="N14" s="284">
        <f>IF(ISBLANK(INDEX('Policy Characteristics'!H:H,MATCH($C14,'Policy Characteristics'!$C:$C,0))),"",INDEX('Policy Characteristics'!H:H,MATCH($C14,'Policy Characteristics'!$C:$C,0)))</f>
        <v>0.02</v>
      </c>
      <c r="O14" s="276" t="str">
        <f>IF(ISBLANK(INDEX('Policy Characteristics'!I:I,MATCH($C14,'Policy Characteristics'!$C:$C,0))),"",INDEX('Policy Characteristics'!I:I,MATCH($C14,'Policy Characteristics'!$C:$C,0)))</f>
        <v>% reduction in emissions</v>
      </c>
      <c r="P14" s="276"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4" s="276" t="str">
        <f>IF(ISBLANK(INDEX('Policy Characteristics'!K:K,MATCH($C14,'Policy Characteristics'!$C:$C,0))),"",INDEX('Policy Characteristics'!K:K,MATCH($C14,'Policy Characteristics'!$C:$C,0)))</f>
        <v>transportation-sector-main.html#conv-pol-stds</v>
      </c>
      <c r="R14" s="276" t="str">
        <f>IF(ISBLANK(INDEX('Policy Characteristics'!L:L,MATCH($C14,'Policy Characteristics'!$C:$C,0))),"",INDEX('Policy Characteristics'!L:L,MATCH($C14,'Policy Characteristics'!$C:$C,0)))</f>
        <v>conventional-pollutant-standards.html</v>
      </c>
    </row>
    <row r="15" spans="1:18" s="2" customFormat="1" ht="16">
      <c r="A15" s="276" t="str">
        <f>IF(ISBLANK(INDEX('Policy Characteristics'!A:A,MATCH($C15,'Policy Characteristics'!$C:$C,0))),"",INDEX('Policy Characteristics'!A:A,MATCH($C15,'Policy Characteristics'!$C:$C,0)))</f>
        <v>Transportation</v>
      </c>
      <c r="B15" s="285" t="str">
        <f>IF(ISBLANK(INDEX('Policy Characteristics'!B:B,MATCH($C15,'Policy Characteristics'!$C:$C,0))),"",INDEX('Policy Characteristics'!B:B,MATCH($C15,'Policy Characteristics'!$C:$C,0)))</f>
        <v>Conventional Pollutant Standards</v>
      </c>
      <c r="C15" s="276" t="str">
        <f t="shared" si="0"/>
        <v>Percentage Reduction of Separately Regulated Pollutants</v>
      </c>
      <c r="D15" s="2" t="s">
        <v>39</v>
      </c>
      <c r="E15" s="2" t="s">
        <v>2242</v>
      </c>
      <c r="F15" s="2" t="s">
        <v>3538</v>
      </c>
      <c r="G15" s="2" t="s">
        <v>2242</v>
      </c>
      <c r="H15" s="49">
        <v>313</v>
      </c>
      <c r="I15" s="347" t="s">
        <v>44</v>
      </c>
      <c r="J15" s="277" t="str">
        <f>IF(ISBLANK(INDEX('Policy Characteristics'!D:D,MATCH($C15,'Policy Characteristics'!$C:$C,0))),"",INDEX('Policy Characteristics'!D:D,MATCH($C15,'Policy Characteristics'!$C:$C,0)))</f>
        <v>Conventional Pollutant Standard</v>
      </c>
      <c r="K15" s="276" t="str">
        <f>IF(ISBLANK(INDEX('Policy Characteristics'!E:E,MATCH($C15,'Policy Characteristics'!$C:$C,0))),"",INDEX('Policy Characteristics'!E:E,MATCH($C15,'Policy Characteristics'!$C:$C,0)))</f>
        <v>trans reduce regulated pollutants</v>
      </c>
      <c r="L15" s="284">
        <f>IF(ISBLANK(INDEX('Policy Characteristics'!F:F,MATCH($C15,'Policy Characteristics'!$C:$C,0))),"",INDEX('Policy Characteristics'!F:F,MATCH($C15,'Policy Characteristics'!$C:$C,0)))</f>
        <v>0</v>
      </c>
      <c r="M15" s="284">
        <f>IF(ISBLANK(INDEX('Policy Characteristics'!G:G,MATCH($C15,'Policy Characteristics'!$C:$C,0))),"",INDEX('Policy Characteristics'!G:G,MATCH($C15,'Policy Characteristics'!$C:$C,0)))</f>
        <v>1</v>
      </c>
      <c r="N15" s="284">
        <f>IF(ISBLANK(INDEX('Policy Characteristics'!H:H,MATCH($C15,'Policy Characteristics'!$C:$C,0))),"",INDEX('Policy Characteristics'!H:H,MATCH($C15,'Policy Characteristics'!$C:$C,0)))</f>
        <v>0.02</v>
      </c>
      <c r="O15" s="276" t="str">
        <f>IF(ISBLANK(INDEX('Policy Characteristics'!I:I,MATCH($C15,'Policy Characteristics'!$C:$C,0))),"",INDEX('Policy Characteristics'!I:I,MATCH($C15,'Policy Characteristics'!$C:$C,0)))</f>
        <v>% reduction in emissions</v>
      </c>
      <c r="P15" s="276"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5" s="276" t="str">
        <f>IF(ISBLANK(INDEX('Policy Characteristics'!K:K,MATCH($C15,'Policy Characteristics'!$C:$C,0))),"",INDEX('Policy Characteristics'!K:K,MATCH($C15,'Policy Characteristics'!$C:$C,0)))</f>
        <v>transportation-sector-main.html#conv-pol-stds</v>
      </c>
      <c r="R15" s="276" t="str">
        <f>IF(ISBLANK(INDEX('Policy Characteristics'!L:L,MATCH($C15,'Policy Characteristics'!$C:$C,0))),"",INDEX('Policy Characteristics'!L:L,MATCH($C15,'Policy Characteristics'!$C:$C,0)))</f>
        <v>conventional-pollutant-standards.html</v>
      </c>
    </row>
    <row r="16" spans="1:18" s="2" customFormat="1" ht="16">
      <c r="A16" s="276" t="str">
        <f>IF(ISBLANK(INDEX('Policy Characteristics'!A:A,MATCH($C16,'Policy Characteristics'!$C:$C,0))),"",INDEX('Policy Characteristics'!A:A,MATCH($C16,'Policy Characteristics'!$C:$C,0)))</f>
        <v>Transportation</v>
      </c>
      <c r="B16" s="285" t="str">
        <f>IF(ISBLANK(INDEX('Policy Characteristics'!B:B,MATCH($C16,'Policy Characteristics'!$C:$C,0))),"",INDEX('Policy Characteristics'!B:B,MATCH($C16,'Policy Characteristics'!$C:$C,0)))</f>
        <v>Conventional Pollutant Standards</v>
      </c>
      <c r="C16" s="276" t="str">
        <f t="shared" si="0"/>
        <v>Percentage Reduction of Separately Regulated Pollutants</v>
      </c>
      <c r="D16" s="2" t="s">
        <v>39</v>
      </c>
      <c r="E16" s="2" t="s">
        <v>2244</v>
      </c>
      <c r="F16" s="2" t="s">
        <v>3538</v>
      </c>
      <c r="G16" s="2" t="s">
        <v>2343</v>
      </c>
      <c r="H16" s="49">
        <v>314</v>
      </c>
      <c r="I16" s="347" t="s">
        <v>44</v>
      </c>
      <c r="J16" s="277" t="str">
        <f>IF(ISBLANK(INDEX('Policy Characteristics'!D:D,MATCH($C16,'Policy Characteristics'!$C:$C,0))),"",INDEX('Policy Characteristics'!D:D,MATCH($C16,'Policy Characteristics'!$C:$C,0)))</f>
        <v>Conventional Pollutant Standard</v>
      </c>
      <c r="K16" s="276" t="str">
        <f>IF(ISBLANK(INDEX('Policy Characteristics'!E:E,MATCH($C16,'Policy Characteristics'!$C:$C,0))),"",INDEX('Policy Characteristics'!E:E,MATCH($C16,'Policy Characteristics'!$C:$C,0)))</f>
        <v>trans reduce regulated pollutants</v>
      </c>
      <c r="L16" s="284">
        <f>IF(ISBLANK(INDEX('Policy Characteristics'!F:F,MATCH($C16,'Policy Characteristics'!$C:$C,0))),"",INDEX('Policy Characteristics'!F:F,MATCH($C16,'Policy Characteristics'!$C:$C,0)))</f>
        <v>0</v>
      </c>
      <c r="M16" s="284">
        <f>IF(ISBLANK(INDEX('Policy Characteristics'!G:G,MATCH($C16,'Policy Characteristics'!$C:$C,0))),"",INDEX('Policy Characteristics'!G:G,MATCH($C16,'Policy Characteristics'!$C:$C,0)))</f>
        <v>1</v>
      </c>
      <c r="N16" s="284">
        <f>IF(ISBLANK(INDEX('Policy Characteristics'!H:H,MATCH($C16,'Policy Characteristics'!$C:$C,0))),"",INDEX('Policy Characteristics'!H:H,MATCH($C16,'Policy Characteristics'!$C:$C,0)))</f>
        <v>0.02</v>
      </c>
      <c r="O16" s="276" t="str">
        <f>IF(ISBLANK(INDEX('Policy Characteristics'!I:I,MATCH($C16,'Policy Characteristics'!$C:$C,0))),"",INDEX('Policy Characteristics'!I:I,MATCH($C16,'Policy Characteristics'!$C:$C,0)))</f>
        <v>% reduction in emissions</v>
      </c>
      <c r="P16" s="276"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6" s="276" t="str">
        <f>IF(ISBLANK(INDEX('Policy Characteristics'!K:K,MATCH($C16,'Policy Characteristics'!$C:$C,0))),"",INDEX('Policy Characteristics'!K:K,MATCH($C16,'Policy Characteristics'!$C:$C,0)))</f>
        <v>transportation-sector-main.html#conv-pol-stds</v>
      </c>
      <c r="R16" s="276" t="str">
        <f>IF(ISBLANK(INDEX('Policy Characteristics'!L:L,MATCH($C16,'Policy Characteristics'!$C:$C,0))),"",INDEX('Policy Characteristics'!L:L,MATCH($C16,'Policy Characteristics'!$C:$C,0)))</f>
        <v>conventional-pollutant-standards.html</v>
      </c>
    </row>
    <row r="17" spans="1:18" s="2" customFormat="1" ht="16">
      <c r="A17" s="276" t="str">
        <f>IF(ISBLANK(INDEX('Policy Characteristics'!A:A,MATCH($C17,'Policy Characteristics'!$C:$C,0))),"",INDEX('Policy Characteristics'!A:A,MATCH($C17,'Policy Characteristics'!$C:$C,0)))</f>
        <v>Transportation</v>
      </c>
      <c r="B17" s="285" t="str">
        <f>IF(ISBLANK(INDEX('Policy Characteristics'!B:B,MATCH($C17,'Policy Characteristics'!$C:$C,0))),"",INDEX('Policy Characteristics'!B:B,MATCH($C17,'Policy Characteristics'!$C:$C,0)))</f>
        <v>Conventional Pollutant Standards</v>
      </c>
      <c r="C17" s="276" t="str">
        <f t="shared" si="0"/>
        <v>Percentage Reduction of Separately Regulated Pollutants</v>
      </c>
      <c r="D17" s="2" t="s">
        <v>39</v>
      </c>
      <c r="E17" s="2" t="s">
        <v>2245</v>
      </c>
      <c r="F17" s="2" t="s">
        <v>3538</v>
      </c>
      <c r="G17" s="2" t="s">
        <v>2245</v>
      </c>
      <c r="H17" s="49">
        <v>315</v>
      </c>
      <c r="I17" s="347" t="s">
        <v>44</v>
      </c>
      <c r="J17" s="277" t="str">
        <f>IF(ISBLANK(INDEX('Policy Characteristics'!D:D,MATCH($C17,'Policy Characteristics'!$C:$C,0))),"",INDEX('Policy Characteristics'!D:D,MATCH($C17,'Policy Characteristics'!$C:$C,0)))</f>
        <v>Conventional Pollutant Standard</v>
      </c>
      <c r="K17" s="276" t="str">
        <f>IF(ISBLANK(INDEX('Policy Characteristics'!E:E,MATCH($C17,'Policy Characteristics'!$C:$C,0))),"",INDEX('Policy Characteristics'!E:E,MATCH($C17,'Policy Characteristics'!$C:$C,0)))</f>
        <v>trans reduce regulated pollutants</v>
      </c>
      <c r="L17" s="284">
        <f>IF(ISBLANK(INDEX('Policy Characteristics'!F:F,MATCH($C17,'Policy Characteristics'!$C:$C,0))),"",INDEX('Policy Characteristics'!F:F,MATCH($C17,'Policy Characteristics'!$C:$C,0)))</f>
        <v>0</v>
      </c>
      <c r="M17" s="284">
        <f>IF(ISBLANK(INDEX('Policy Characteristics'!G:G,MATCH($C17,'Policy Characteristics'!$C:$C,0))),"",INDEX('Policy Characteristics'!G:G,MATCH($C17,'Policy Characteristics'!$C:$C,0)))</f>
        <v>1</v>
      </c>
      <c r="N17" s="284">
        <f>IF(ISBLANK(INDEX('Policy Characteristics'!H:H,MATCH($C17,'Policy Characteristics'!$C:$C,0))),"",INDEX('Policy Characteristics'!H:H,MATCH($C17,'Policy Characteristics'!$C:$C,0)))</f>
        <v>0.02</v>
      </c>
      <c r="O17" s="276" t="str">
        <f>IF(ISBLANK(INDEX('Policy Characteristics'!I:I,MATCH($C17,'Policy Characteristics'!$C:$C,0))),"",INDEX('Policy Characteristics'!I:I,MATCH($C17,'Policy Characteristics'!$C:$C,0)))</f>
        <v>% reduction in emissions</v>
      </c>
      <c r="P17" s="276"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7" s="276" t="str">
        <f>IF(ISBLANK(INDEX('Policy Characteristics'!K:K,MATCH($C17,'Policy Characteristics'!$C:$C,0))),"",INDEX('Policy Characteristics'!K:K,MATCH($C17,'Policy Characteristics'!$C:$C,0)))</f>
        <v>transportation-sector-main.html#conv-pol-stds</v>
      </c>
      <c r="R17" s="276" t="str">
        <f>IF(ISBLANK(INDEX('Policy Characteristics'!L:L,MATCH($C17,'Policy Characteristics'!$C:$C,0))),"",INDEX('Policy Characteristics'!L:L,MATCH($C17,'Policy Characteristics'!$C:$C,0)))</f>
        <v>conventional-pollutant-standards.html</v>
      </c>
    </row>
    <row r="18" spans="1:18" s="2" customFormat="1" ht="16">
      <c r="A18" s="276" t="str">
        <f>IF(ISBLANK(INDEX('Policy Characteristics'!A:A,MATCH($C18,'Policy Characteristics'!$C:$C,0))),"",INDEX('Policy Characteristics'!A:A,MATCH($C18,'Policy Characteristics'!$C:$C,0)))</f>
        <v>Transportation</v>
      </c>
      <c r="B18" s="285" t="str">
        <f>IF(ISBLANK(INDEX('Policy Characteristics'!B:B,MATCH($C18,'Policy Characteristics'!$C:$C,0))),"",INDEX('Policy Characteristics'!B:B,MATCH($C18,'Policy Characteristics'!$C:$C,0)))</f>
        <v>Conventional Pollutant Standards</v>
      </c>
      <c r="C18" s="276" t="str">
        <f t="shared" si="0"/>
        <v>Percentage Reduction of Separately Regulated Pollutants</v>
      </c>
      <c r="D18" s="2" t="s">
        <v>39</v>
      </c>
      <c r="E18" s="2" t="s">
        <v>2247</v>
      </c>
      <c r="F18" s="2" t="s">
        <v>3538</v>
      </c>
      <c r="G18" s="2" t="s">
        <v>2247</v>
      </c>
      <c r="H18" s="49">
        <v>316</v>
      </c>
      <c r="I18" s="347" t="s">
        <v>44</v>
      </c>
      <c r="J18" s="277" t="str">
        <f>IF(ISBLANK(INDEX('Policy Characteristics'!D:D,MATCH($C18,'Policy Characteristics'!$C:$C,0))),"",INDEX('Policy Characteristics'!D:D,MATCH($C18,'Policy Characteristics'!$C:$C,0)))</f>
        <v>Conventional Pollutant Standard</v>
      </c>
      <c r="K18" s="276" t="str">
        <f>IF(ISBLANK(INDEX('Policy Characteristics'!E:E,MATCH($C18,'Policy Characteristics'!$C:$C,0))),"",INDEX('Policy Characteristics'!E:E,MATCH($C18,'Policy Characteristics'!$C:$C,0)))</f>
        <v>trans reduce regulated pollutants</v>
      </c>
      <c r="L18" s="284">
        <f>IF(ISBLANK(INDEX('Policy Characteristics'!F:F,MATCH($C18,'Policy Characteristics'!$C:$C,0))),"",INDEX('Policy Characteristics'!F:F,MATCH($C18,'Policy Characteristics'!$C:$C,0)))</f>
        <v>0</v>
      </c>
      <c r="M18" s="284">
        <f>IF(ISBLANK(INDEX('Policy Characteristics'!G:G,MATCH($C18,'Policy Characteristics'!$C:$C,0))),"",INDEX('Policy Characteristics'!G:G,MATCH($C18,'Policy Characteristics'!$C:$C,0)))</f>
        <v>1</v>
      </c>
      <c r="N18" s="284">
        <f>IF(ISBLANK(INDEX('Policy Characteristics'!H:H,MATCH($C18,'Policy Characteristics'!$C:$C,0))),"",INDEX('Policy Characteristics'!H:H,MATCH($C18,'Policy Characteristics'!$C:$C,0)))</f>
        <v>0.02</v>
      </c>
      <c r="O18" s="276" t="str">
        <f>IF(ISBLANK(INDEX('Policy Characteristics'!I:I,MATCH($C18,'Policy Characteristics'!$C:$C,0))),"",INDEX('Policy Characteristics'!I:I,MATCH($C18,'Policy Characteristics'!$C:$C,0)))</f>
        <v>% reduction in emissions</v>
      </c>
      <c r="P18" s="276"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8" s="276" t="str">
        <f>IF(ISBLANK(INDEX('Policy Characteristics'!K:K,MATCH($C18,'Policy Characteristics'!$C:$C,0))),"",INDEX('Policy Characteristics'!K:K,MATCH($C18,'Policy Characteristics'!$C:$C,0)))</f>
        <v>transportation-sector-main.html#conv-pol-stds</v>
      </c>
      <c r="R18" s="276" t="str">
        <f>IF(ISBLANK(INDEX('Policy Characteristics'!L:L,MATCH($C18,'Policy Characteristics'!$C:$C,0))),"",INDEX('Policy Characteristics'!L:L,MATCH($C18,'Policy Characteristics'!$C:$C,0)))</f>
        <v>conventional-pollutant-standards.html</v>
      </c>
    </row>
    <row r="19" spans="1:18" s="2" customFormat="1" ht="16">
      <c r="A19" s="276" t="str">
        <f>IF(ISBLANK(INDEX('Policy Characteristics'!A:A,MATCH($C19,'Policy Characteristics'!$C:$C,0))),"",INDEX('Policy Characteristics'!A:A,MATCH($C19,'Policy Characteristics'!$C:$C,0)))</f>
        <v>Transportation</v>
      </c>
      <c r="B19" s="285" t="str">
        <f>IF(ISBLANK(INDEX('Policy Characteristics'!B:B,MATCH($C19,'Policy Characteristics'!$C:$C,0))),"",INDEX('Policy Characteristics'!B:B,MATCH($C19,'Policy Characteristics'!$C:$C,0)))</f>
        <v>Conventional Pollutant Standards</v>
      </c>
      <c r="C19" s="276" t="str">
        <f t="shared" si="0"/>
        <v>Percentage Reduction of Separately Regulated Pollutants</v>
      </c>
      <c r="D19" s="2" t="s">
        <v>39</v>
      </c>
      <c r="E19" s="2" t="s">
        <v>2249</v>
      </c>
      <c r="F19" s="2" t="s">
        <v>3538</v>
      </c>
      <c r="G19" s="2" t="s">
        <v>2249</v>
      </c>
      <c r="H19" s="49">
        <v>317</v>
      </c>
      <c r="I19" s="347" t="s">
        <v>44</v>
      </c>
      <c r="J19" s="277" t="str">
        <f>IF(ISBLANK(INDEX('Policy Characteristics'!D:D,MATCH($C19,'Policy Characteristics'!$C:$C,0))),"",INDEX('Policy Characteristics'!D:D,MATCH($C19,'Policy Characteristics'!$C:$C,0)))</f>
        <v>Conventional Pollutant Standard</v>
      </c>
      <c r="K19" s="276" t="str">
        <f>IF(ISBLANK(INDEX('Policy Characteristics'!E:E,MATCH($C19,'Policy Characteristics'!$C:$C,0))),"",INDEX('Policy Characteristics'!E:E,MATCH($C19,'Policy Characteristics'!$C:$C,0)))</f>
        <v>trans reduce regulated pollutants</v>
      </c>
      <c r="L19" s="284">
        <f>IF(ISBLANK(INDEX('Policy Characteristics'!F:F,MATCH($C19,'Policy Characteristics'!$C:$C,0))),"",INDEX('Policy Characteristics'!F:F,MATCH($C19,'Policy Characteristics'!$C:$C,0)))</f>
        <v>0</v>
      </c>
      <c r="M19" s="284">
        <f>IF(ISBLANK(INDEX('Policy Characteristics'!G:G,MATCH($C19,'Policy Characteristics'!$C:$C,0))),"",INDEX('Policy Characteristics'!G:G,MATCH($C19,'Policy Characteristics'!$C:$C,0)))</f>
        <v>1</v>
      </c>
      <c r="N19" s="284">
        <f>IF(ISBLANK(INDEX('Policy Characteristics'!H:H,MATCH($C19,'Policy Characteristics'!$C:$C,0))),"",INDEX('Policy Characteristics'!H:H,MATCH($C19,'Policy Characteristics'!$C:$C,0)))</f>
        <v>0.02</v>
      </c>
      <c r="O19" s="276" t="str">
        <f>IF(ISBLANK(INDEX('Policy Characteristics'!I:I,MATCH($C19,'Policy Characteristics'!$C:$C,0))),"",INDEX('Policy Characteristics'!I:I,MATCH($C19,'Policy Characteristics'!$C:$C,0)))</f>
        <v>% reduction in emissions</v>
      </c>
      <c r="P19" s="276"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9" s="276" t="str">
        <f>IF(ISBLANK(INDEX('Policy Characteristics'!K:K,MATCH($C19,'Policy Characteristics'!$C:$C,0))),"",INDEX('Policy Characteristics'!K:K,MATCH($C19,'Policy Characteristics'!$C:$C,0)))</f>
        <v>transportation-sector-main.html#conv-pol-stds</v>
      </c>
      <c r="R19" s="276" t="str">
        <f>IF(ISBLANK(INDEX('Policy Characteristics'!L:L,MATCH($C19,'Policy Characteristics'!$C:$C,0))),"",INDEX('Policy Characteristics'!L:L,MATCH($C19,'Policy Characteristics'!$C:$C,0)))</f>
        <v>conventional-pollutant-standards.html</v>
      </c>
    </row>
    <row r="20" spans="1:18" s="2" customFormat="1" ht="16">
      <c r="A20" s="276" t="str">
        <f>IF(ISBLANK(INDEX('Policy Characteristics'!A:A,MATCH($C20,'Policy Characteristics'!$C:$C,0))),"",INDEX('Policy Characteristics'!A:A,MATCH($C20,'Policy Characteristics'!$C:$C,0)))</f>
        <v>Transportation</v>
      </c>
      <c r="B20" s="285" t="str">
        <f>IF(ISBLANK(INDEX('Policy Characteristics'!B:B,MATCH($C20,'Policy Characteristics'!$C:$C,0))),"",INDEX('Policy Characteristics'!B:B,MATCH($C20,'Policy Characteristics'!$C:$C,0)))</f>
        <v>Conventional Pollutant Standards</v>
      </c>
      <c r="C20" s="276" t="str">
        <f t="shared" si="0"/>
        <v>Percentage Reduction of Separately Regulated Pollutants</v>
      </c>
      <c r="D20" s="2" t="s">
        <v>39</v>
      </c>
      <c r="E20" s="2" t="s">
        <v>2251</v>
      </c>
      <c r="F20" s="2" t="s">
        <v>3538</v>
      </c>
      <c r="G20" s="2" t="s">
        <v>2251</v>
      </c>
      <c r="H20" s="49">
        <v>318</v>
      </c>
      <c r="I20" s="348" t="s">
        <v>45</v>
      </c>
      <c r="J20" s="277" t="str">
        <f>IF(ISBLANK(INDEX('Policy Characteristics'!D:D,MATCH($C20,'Policy Characteristics'!$C:$C,0))),"",INDEX('Policy Characteristics'!D:D,MATCH($C20,'Policy Characteristics'!$C:$C,0)))</f>
        <v>Conventional Pollutant Standard</v>
      </c>
      <c r="K20" s="276" t="str">
        <f>IF(ISBLANK(INDEX('Policy Characteristics'!E:E,MATCH($C20,'Policy Characteristics'!$C:$C,0))),"",INDEX('Policy Characteristics'!E:E,MATCH($C20,'Policy Characteristics'!$C:$C,0)))</f>
        <v>trans reduce regulated pollutants</v>
      </c>
      <c r="L20" s="284">
        <f>IF(ISBLANK(INDEX('Policy Characteristics'!F:F,MATCH($C20,'Policy Characteristics'!$C:$C,0))),"",INDEX('Policy Characteristics'!F:F,MATCH($C20,'Policy Characteristics'!$C:$C,0)))</f>
        <v>0</v>
      </c>
      <c r="M20" s="284">
        <f>IF(ISBLANK(INDEX('Policy Characteristics'!G:G,MATCH($C20,'Policy Characteristics'!$C:$C,0))),"",INDEX('Policy Characteristics'!G:G,MATCH($C20,'Policy Characteristics'!$C:$C,0)))</f>
        <v>1</v>
      </c>
      <c r="N20" s="284">
        <f>IF(ISBLANK(INDEX('Policy Characteristics'!H:H,MATCH($C20,'Policy Characteristics'!$C:$C,0))),"",INDEX('Policy Characteristics'!H:H,MATCH($C20,'Policy Characteristics'!$C:$C,0)))</f>
        <v>0.02</v>
      </c>
      <c r="O20" s="276" t="str">
        <f>IF(ISBLANK(INDEX('Policy Characteristics'!I:I,MATCH($C20,'Policy Characteristics'!$C:$C,0))),"",INDEX('Policy Characteristics'!I:I,MATCH($C20,'Policy Characteristics'!$C:$C,0)))</f>
        <v>% reduction in emissions</v>
      </c>
      <c r="P20" s="276"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0" s="276" t="str">
        <f>IF(ISBLANK(INDEX('Policy Characteristics'!K:K,MATCH($C20,'Policy Characteristics'!$C:$C,0))),"",INDEX('Policy Characteristics'!K:K,MATCH($C20,'Policy Characteristics'!$C:$C,0)))</f>
        <v>transportation-sector-main.html#conv-pol-stds</v>
      </c>
      <c r="R20" s="276" t="str">
        <f>IF(ISBLANK(INDEX('Policy Characteristics'!L:L,MATCH($C20,'Policy Characteristics'!$C:$C,0))),"",INDEX('Policy Characteristics'!L:L,MATCH($C20,'Policy Characteristics'!$C:$C,0)))</f>
        <v>conventional-pollutant-standards.html</v>
      </c>
    </row>
    <row r="21" spans="1:18" s="2" customFormat="1" ht="16">
      <c r="A21" s="276" t="str">
        <f>IF(ISBLANK(INDEX('Policy Characteristics'!A:A,MATCH($C21,'Policy Characteristics'!$C:$C,0))),"",INDEX('Policy Characteristics'!A:A,MATCH($C21,'Policy Characteristics'!$C:$C,0)))</f>
        <v>Transportation</v>
      </c>
      <c r="B21" s="285" t="str">
        <f>IF(ISBLANK(INDEX('Policy Characteristics'!B:B,MATCH($C21,'Policy Characteristics'!$C:$C,0))),"",INDEX('Policy Characteristics'!B:B,MATCH($C21,'Policy Characteristics'!$C:$C,0)))</f>
        <v>Conventional Pollutant Standards</v>
      </c>
      <c r="C21" s="276" t="str">
        <f t="shared" si="0"/>
        <v>Percentage Reduction of Separately Regulated Pollutants</v>
      </c>
      <c r="D21" s="2" t="s">
        <v>39</v>
      </c>
      <c r="E21" s="2" t="s">
        <v>2253</v>
      </c>
      <c r="F21" s="2" t="s">
        <v>3538</v>
      </c>
      <c r="G21" s="2" t="s">
        <v>2253</v>
      </c>
      <c r="H21" s="49">
        <v>319</v>
      </c>
      <c r="I21" s="348" t="s">
        <v>45</v>
      </c>
      <c r="J21" s="277" t="str">
        <f>IF(ISBLANK(INDEX('Policy Characteristics'!D:D,MATCH($C21,'Policy Characteristics'!$C:$C,0))),"",INDEX('Policy Characteristics'!D:D,MATCH($C21,'Policy Characteristics'!$C:$C,0)))</f>
        <v>Conventional Pollutant Standard</v>
      </c>
      <c r="K21" s="276" t="str">
        <f>IF(ISBLANK(INDEX('Policy Characteristics'!E:E,MATCH($C21,'Policy Characteristics'!$C:$C,0))),"",INDEX('Policy Characteristics'!E:E,MATCH($C21,'Policy Characteristics'!$C:$C,0)))</f>
        <v>trans reduce regulated pollutants</v>
      </c>
      <c r="L21" s="284">
        <f>IF(ISBLANK(INDEX('Policy Characteristics'!F:F,MATCH($C21,'Policy Characteristics'!$C:$C,0))),"",INDEX('Policy Characteristics'!F:F,MATCH($C21,'Policy Characteristics'!$C:$C,0)))</f>
        <v>0</v>
      </c>
      <c r="M21" s="284">
        <f>IF(ISBLANK(INDEX('Policy Characteristics'!G:G,MATCH($C21,'Policy Characteristics'!$C:$C,0))),"",INDEX('Policy Characteristics'!G:G,MATCH($C21,'Policy Characteristics'!$C:$C,0)))</f>
        <v>1</v>
      </c>
      <c r="N21" s="284">
        <f>IF(ISBLANK(INDEX('Policy Characteristics'!H:H,MATCH($C21,'Policy Characteristics'!$C:$C,0))),"",INDEX('Policy Characteristics'!H:H,MATCH($C21,'Policy Characteristics'!$C:$C,0)))</f>
        <v>0.02</v>
      </c>
      <c r="O21" s="276" t="str">
        <f>IF(ISBLANK(INDEX('Policy Characteristics'!I:I,MATCH($C21,'Policy Characteristics'!$C:$C,0))),"",INDEX('Policy Characteristics'!I:I,MATCH($C21,'Policy Characteristics'!$C:$C,0)))</f>
        <v>% reduction in emissions</v>
      </c>
      <c r="P21" s="276"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1" s="276" t="str">
        <f>IF(ISBLANK(INDEX('Policy Characteristics'!K:K,MATCH($C21,'Policy Characteristics'!$C:$C,0))),"",INDEX('Policy Characteristics'!K:K,MATCH($C21,'Policy Characteristics'!$C:$C,0)))</f>
        <v>transportation-sector-main.html#conv-pol-stds</v>
      </c>
      <c r="R21" s="276" t="str">
        <f>IF(ISBLANK(INDEX('Policy Characteristics'!L:L,MATCH($C21,'Policy Characteristics'!$C:$C,0))),"",INDEX('Policy Characteristics'!L:L,MATCH($C21,'Policy Characteristics'!$C:$C,0)))</f>
        <v>conventional-pollutant-standards.html</v>
      </c>
    </row>
    <row r="22" spans="1:18" s="2" customFormat="1" ht="16">
      <c r="A22" s="276" t="str">
        <f>IF(ISBLANK(INDEX('Policy Characteristics'!A:A,MATCH($C22,'Policy Characteristics'!$C:$C,0))),"",INDEX('Policy Characteristics'!A:A,MATCH($C22,'Policy Characteristics'!$C:$C,0)))</f>
        <v>Transportation</v>
      </c>
      <c r="B22" s="285" t="str">
        <f>IF(ISBLANK(INDEX('Policy Characteristics'!B:B,MATCH($C22,'Policy Characteristics'!$C:$C,0))),"",INDEX('Policy Characteristics'!B:B,MATCH($C22,'Policy Characteristics'!$C:$C,0)))</f>
        <v>Conventional Pollutant Standards</v>
      </c>
      <c r="C22" s="276" t="str">
        <f t="shared" si="0"/>
        <v>Percentage Reduction of Separately Regulated Pollutants</v>
      </c>
      <c r="D22" s="2" t="s">
        <v>40</v>
      </c>
      <c r="E22" s="2" t="s">
        <v>2237</v>
      </c>
      <c r="F22" s="2" t="s">
        <v>3359</v>
      </c>
      <c r="G22" s="2" t="s">
        <v>2451</v>
      </c>
      <c r="H22" s="49">
        <v>320</v>
      </c>
      <c r="I22" s="347" t="s">
        <v>44</v>
      </c>
      <c r="J22" s="277" t="str">
        <f>IF(ISBLANK(INDEX('Policy Characteristics'!D:D,MATCH($C22,'Policy Characteristics'!$C:$C,0))),"",INDEX('Policy Characteristics'!D:D,MATCH($C22,'Policy Characteristics'!$C:$C,0)))</f>
        <v>Conventional Pollutant Standard</v>
      </c>
      <c r="K22" s="276" t="str">
        <f>IF(ISBLANK(INDEX('Policy Characteristics'!E:E,MATCH($C22,'Policy Characteristics'!$C:$C,0))),"",INDEX('Policy Characteristics'!E:E,MATCH($C22,'Policy Characteristics'!$C:$C,0)))</f>
        <v>trans reduce regulated pollutants</v>
      </c>
      <c r="L22" s="284">
        <f>IF(ISBLANK(INDEX('Policy Characteristics'!F:F,MATCH($C22,'Policy Characteristics'!$C:$C,0))),"",INDEX('Policy Characteristics'!F:F,MATCH($C22,'Policy Characteristics'!$C:$C,0)))</f>
        <v>0</v>
      </c>
      <c r="M22" s="284">
        <f>IF(ISBLANK(INDEX('Policy Characteristics'!G:G,MATCH($C22,'Policy Characteristics'!$C:$C,0))),"",INDEX('Policy Characteristics'!G:G,MATCH($C22,'Policy Characteristics'!$C:$C,0)))</f>
        <v>1</v>
      </c>
      <c r="N22" s="284">
        <f>IF(ISBLANK(INDEX('Policy Characteristics'!H:H,MATCH($C22,'Policy Characteristics'!$C:$C,0))),"",INDEX('Policy Characteristics'!H:H,MATCH($C22,'Policy Characteristics'!$C:$C,0)))</f>
        <v>0.02</v>
      </c>
      <c r="O22" s="276" t="str">
        <f>IF(ISBLANK(INDEX('Policy Characteristics'!I:I,MATCH($C22,'Policy Characteristics'!$C:$C,0))),"",INDEX('Policy Characteristics'!I:I,MATCH($C22,'Policy Characteristics'!$C:$C,0)))</f>
        <v>% reduction in emissions</v>
      </c>
      <c r="P22" s="276"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2" s="276" t="str">
        <f>IF(ISBLANK(INDEX('Policy Characteristics'!K:K,MATCH($C22,'Policy Characteristics'!$C:$C,0))),"",INDEX('Policy Characteristics'!K:K,MATCH($C22,'Policy Characteristics'!$C:$C,0)))</f>
        <v>transportation-sector-main.html#conv-pol-stds</v>
      </c>
      <c r="R22" s="276" t="str">
        <f>IF(ISBLANK(INDEX('Policy Characteristics'!L:L,MATCH($C22,'Policy Characteristics'!$C:$C,0))),"",INDEX('Policy Characteristics'!L:L,MATCH($C22,'Policy Characteristics'!$C:$C,0)))</f>
        <v>conventional-pollutant-standards.html</v>
      </c>
    </row>
    <row r="23" spans="1:18" s="2" customFormat="1" ht="16">
      <c r="A23" s="276" t="str">
        <f>IF(ISBLANK(INDEX('Policy Characteristics'!A:A,MATCH($C23,'Policy Characteristics'!$C:$C,0))),"",INDEX('Policy Characteristics'!A:A,MATCH($C23,'Policy Characteristics'!$C:$C,0)))</f>
        <v>Transportation</v>
      </c>
      <c r="B23" s="285" t="str">
        <f>IF(ISBLANK(INDEX('Policy Characteristics'!B:B,MATCH($C23,'Policy Characteristics'!$C:$C,0))),"",INDEX('Policy Characteristics'!B:B,MATCH($C23,'Policy Characteristics'!$C:$C,0)))</f>
        <v>Conventional Pollutant Standards</v>
      </c>
      <c r="C23" s="276" t="str">
        <f t="shared" ref="C23:C32" si="1">C$2</f>
        <v>Percentage Reduction of Separately Regulated Pollutants</v>
      </c>
      <c r="D23" s="2" t="s">
        <v>40</v>
      </c>
      <c r="E23" s="2" t="s">
        <v>500</v>
      </c>
      <c r="F23" s="2" t="s">
        <v>3359</v>
      </c>
      <c r="G23" s="2" t="s">
        <v>500</v>
      </c>
      <c r="H23" s="49">
        <v>321</v>
      </c>
      <c r="I23" s="348" t="s">
        <v>45</v>
      </c>
      <c r="J23" s="277" t="str">
        <f>IF(ISBLANK(INDEX('Policy Characteristics'!D:D,MATCH($C23,'Policy Characteristics'!$C:$C,0))),"",INDEX('Policy Characteristics'!D:D,MATCH($C23,'Policy Characteristics'!$C:$C,0)))</f>
        <v>Conventional Pollutant Standard</v>
      </c>
      <c r="K23" s="276" t="str">
        <f>IF(ISBLANK(INDEX('Policy Characteristics'!E:E,MATCH($C23,'Policy Characteristics'!$C:$C,0))),"",INDEX('Policy Characteristics'!E:E,MATCH($C23,'Policy Characteristics'!$C:$C,0)))</f>
        <v>trans reduce regulated pollutants</v>
      </c>
      <c r="L23" s="284">
        <f>IF(ISBLANK(INDEX('Policy Characteristics'!F:F,MATCH($C23,'Policy Characteristics'!$C:$C,0))),"",INDEX('Policy Characteristics'!F:F,MATCH($C23,'Policy Characteristics'!$C:$C,0)))</f>
        <v>0</v>
      </c>
      <c r="M23" s="284">
        <f>IF(ISBLANK(INDEX('Policy Characteristics'!G:G,MATCH($C23,'Policy Characteristics'!$C:$C,0))),"",INDEX('Policy Characteristics'!G:G,MATCH($C23,'Policy Characteristics'!$C:$C,0)))</f>
        <v>1</v>
      </c>
      <c r="N23" s="284">
        <f>IF(ISBLANK(INDEX('Policy Characteristics'!H:H,MATCH($C23,'Policy Characteristics'!$C:$C,0))),"",INDEX('Policy Characteristics'!H:H,MATCH($C23,'Policy Characteristics'!$C:$C,0)))</f>
        <v>0.02</v>
      </c>
      <c r="O23" s="276" t="str">
        <f>IF(ISBLANK(INDEX('Policy Characteristics'!I:I,MATCH($C23,'Policy Characteristics'!$C:$C,0))),"",INDEX('Policy Characteristics'!I:I,MATCH($C23,'Policy Characteristics'!$C:$C,0)))</f>
        <v>% reduction in emissions</v>
      </c>
      <c r="P23" s="276"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3" s="276" t="str">
        <f>IF(ISBLANK(INDEX('Policy Characteristics'!K:K,MATCH($C23,'Policy Characteristics'!$C:$C,0))),"",INDEX('Policy Characteristics'!K:K,MATCH($C23,'Policy Characteristics'!$C:$C,0)))</f>
        <v>transportation-sector-main.html#conv-pol-stds</v>
      </c>
      <c r="R23" s="276" t="str">
        <f>IF(ISBLANK(INDEX('Policy Characteristics'!L:L,MATCH($C23,'Policy Characteristics'!$C:$C,0))),"",INDEX('Policy Characteristics'!L:L,MATCH($C23,'Policy Characteristics'!$C:$C,0)))</f>
        <v>conventional-pollutant-standards.html</v>
      </c>
    </row>
    <row r="24" spans="1:18" s="2" customFormat="1" ht="16">
      <c r="A24" s="276" t="str">
        <f>IF(ISBLANK(INDEX('Policy Characteristics'!A:A,MATCH($C24,'Policy Characteristics'!$C:$C,0))),"",INDEX('Policy Characteristics'!A:A,MATCH($C24,'Policy Characteristics'!$C:$C,0)))</f>
        <v>Transportation</v>
      </c>
      <c r="B24" s="285" t="str">
        <f>IF(ISBLANK(INDEX('Policy Characteristics'!B:B,MATCH($C24,'Policy Characteristics'!$C:$C,0))),"",INDEX('Policy Characteristics'!B:B,MATCH($C24,'Policy Characteristics'!$C:$C,0)))</f>
        <v>Conventional Pollutant Standards</v>
      </c>
      <c r="C24" s="276" t="str">
        <f t="shared" si="1"/>
        <v>Percentage Reduction of Separately Regulated Pollutants</v>
      </c>
      <c r="D24" s="2" t="s">
        <v>40</v>
      </c>
      <c r="E24" s="2" t="s">
        <v>2240</v>
      </c>
      <c r="F24" s="2" t="s">
        <v>3359</v>
      </c>
      <c r="G24" s="2" t="s">
        <v>2240</v>
      </c>
      <c r="H24" s="49">
        <v>322</v>
      </c>
      <c r="I24" s="347" t="s">
        <v>44</v>
      </c>
      <c r="J24" s="277" t="str">
        <f>IF(ISBLANK(INDEX('Policy Characteristics'!D:D,MATCH($C24,'Policy Characteristics'!$C:$C,0))),"",INDEX('Policy Characteristics'!D:D,MATCH($C24,'Policy Characteristics'!$C:$C,0)))</f>
        <v>Conventional Pollutant Standard</v>
      </c>
      <c r="K24" s="276" t="str">
        <f>IF(ISBLANK(INDEX('Policy Characteristics'!E:E,MATCH($C24,'Policy Characteristics'!$C:$C,0))),"",INDEX('Policy Characteristics'!E:E,MATCH($C24,'Policy Characteristics'!$C:$C,0)))</f>
        <v>trans reduce regulated pollutants</v>
      </c>
      <c r="L24" s="284">
        <f>IF(ISBLANK(INDEX('Policy Characteristics'!F:F,MATCH($C24,'Policy Characteristics'!$C:$C,0))),"",INDEX('Policy Characteristics'!F:F,MATCH($C24,'Policy Characteristics'!$C:$C,0)))</f>
        <v>0</v>
      </c>
      <c r="M24" s="284">
        <f>IF(ISBLANK(INDEX('Policy Characteristics'!G:G,MATCH($C24,'Policy Characteristics'!$C:$C,0))),"",INDEX('Policy Characteristics'!G:G,MATCH($C24,'Policy Characteristics'!$C:$C,0)))</f>
        <v>1</v>
      </c>
      <c r="N24" s="284">
        <f>IF(ISBLANK(INDEX('Policy Characteristics'!H:H,MATCH($C24,'Policy Characteristics'!$C:$C,0))),"",INDEX('Policy Characteristics'!H:H,MATCH($C24,'Policy Characteristics'!$C:$C,0)))</f>
        <v>0.02</v>
      </c>
      <c r="O24" s="276" t="str">
        <f>IF(ISBLANK(INDEX('Policy Characteristics'!I:I,MATCH($C24,'Policy Characteristics'!$C:$C,0))),"",INDEX('Policy Characteristics'!I:I,MATCH($C24,'Policy Characteristics'!$C:$C,0)))</f>
        <v>% reduction in emissions</v>
      </c>
      <c r="P24" s="276"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4" s="276" t="str">
        <f>IF(ISBLANK(INDEX('Policy Characteristics'!K:K,MATCH($C24,'Policy Characteristics'!$C:$C,0))),"",INDEX('Policy Characteristics'!K:K,MATCH($C24,'Policy Characteristics'!$C:$C,0)))</f>
        <v>transportation-sector-main.html#conv-pol-stds</v>
      </c>
      <c r="R24" s="276" t="str">
        <f>IF(ISBLANK(INDEX('Policy Characteristics'!L:L,MATCH($C24,'Policy Characteristics'!$C:$C,0))),"",INDEX('Policy Characteristics'!L:L,MATCH($C24,'Policy Characteristics'!$C:$C,0)))</f>
        <v>conventional-pollutant-standards.html</v>
      </c>
    </row>
    <row r="25" spans="1:18" s="2" customFormat="1" ht="16">
      <c r="A25" s="276" t="str">
        <f>IF(ISBLANK(INDEX('Policy Characteristics'!A:A,MATCH($C25,'Policy Characteristics'!$C:$C,0))),"",INDEX('Policy Characteristics'!A:A,MATCH($C25,'Policy Characteristics'!$C:$C,0)))</f>
        <v>Transportation</v>
      </c>
      <c r="B25" s="285" t="str">
        <f>IF(ISBLANK(INDEX('Policy Characteristics'!B:B,MATCH($C25,'Policy Characteristics'!$C:$C,0))),"",INDEX('Policy Characteristics'!B:B,MATCH($C25,'Policy Characteristics'!$C:$C,0)))</f>
        <v>Conventional Pollutant Standards</v>
      </c>
      <c r="C25" s="276" t="str">
        <f t="shared" si="1"/>
        <v>Percentage Reduction of Separately Regulated Pollutants</v>
      </c>
      <c r="D25" s="2" t="s">
        <v>40</v>
      </c>
      <c r="E25" s="2" t="s">
        <v>2242</v>
      </c>
      <c r="F25" s="2" t="s">
        <v>3359</v>
      </c>
      <c r="G25" s="2" t="s">
        <v>2242</v>
      </c>
      <c r="H25" s="49">
        <v>323</v>
      </c>
      <c r="I25" s="348" t="s">
        <v>45</v>
      </c>
      <c r="J25" s="277" t="str">
        <f>IF(ISBLANK(INDEX('Policy Characteristics'!D:D,MATCH($C25,'Policy Characteristics'!$C:$C,0))),"",INDEX('Policy Characteristics'!D:D,MATCH($C25,'Policy Characteristics'!$C:$C,0)))</f>
        <v>Conventional Pollutant Standard</v>
      </c>
      <c r="K25" s="276" t="str">
        <f>IF(ISBLANK(INDEX('Policy Characteristics'!E:E,MATCH($C25,'Policy Characteristics'!$C:$C,0))),"",INDEX('Policy Characteristics'!E:E,MATCH($C25,'Policy Characteristics'!$C:$C,0)))</f>
        <v>trans reduce regulated pollutants</v>
      </c>
      <c r="L25" s="284">
        <f>IF(ISBLANK(INDEX('Policy Characteristics'!F:F,MATCH($C25,'Policy Characteristics'!$C:$C,0))),"",INDEX('Policy Characteristics'!F:F,MATCH($C25,'Policy Characteristics'!$C:$C,0)))</f>
        <v>0</v>
      </c>
      <c r="M25" s="284">
        <f>IF(ISBLANK(INDEX('Policy Characteristics'!G:G,MATCH($C25,'Policy Characteristics'!$C:$C,0))),"",INDEX('Policy Characteristics'!G:G,MATCH($C25,'Policy Characteristics'!$C:$C,0)))</f>
        <v>1</v>
      </c>
      <c r="N25" s="284">
        <f>IF(ISBLANK(INDEX('Policy Characteristics'!H:H,MATCH($C25,'Policy Characteristics'!$C:$C,0))),"",INDEX('Policy Characteristics'!H:H,MATCH($C25,'Policy Characteristics'!$C:$C,0)))</f>
        <v>0.02</v>
      </c>
      <c r="O25" s="276" t="str">
        <f>IF(ISBLANK(INDEX('Policy Characteristics'!I:I,MATCH($C25,'Policy Characteristics'!$C:$C,0))),"",INDEX('Policy Characteristics'!I:I,MATCH($C25,'Policy Characteristics'!$C:$C,0)))</f>
        <v>% reduction in emissions</v>
      </c>
      <c r="P25" s="276"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5" s="276" t="str">
        <f>IF(ISBLANK(INDEX('Policy Characteristics'!K:K,MATCH($C25,'Policy Characteristics'!$C:$C,0))),"",INDEX('Policy Characteristics'!K:K,MATCH($C25,'Policy Characteristics'!$C:$C,0)))</f>
        <v>transportation-sector-main.html#conv-pol-stds</v>
      </c>
      <c r="R25" s="276" t="str">
        <f>IF(ISBLANK(INDEX('Policy Characteristics'!L:L,MATCH($C25,'Policy Characteristics'!$C:$C,0))),"",INDEX('Policy Characteristics'!L:L,MATCH($C25,'Policy Characteristics'!$C:$C,0)))</f>
        <v>conventional-pollutant-standards.html</v>
      </c>
    </row>
    <row r="26" spans="1:18" s="2" customFormat="1" ht="16">
      <c r="A26" s="276" t="str">
        <f>IF(ISBLANK(INDEX('Policy Characteristics'!A:A,MATCH($C26,'Policy Characteristics'!$C:$C,0))),"",INDEX('Policy Characteristics'!A:A,MATCH($C26,'Policy Characteristics'!$C:$C,0)))</f>
        <v>Transportation</v>
      </c>
      <c r="B26" s="285" t="str">
        <f>IF(ISBLANK(INDEX('Policy Characteristics'!B:B,MATCH($C26,'Policy Characteristics'!$C:$C,0))),"",INDEX('Policy Characteristics'!B:B,MATCH($C26,'Policy Characteristics'!$C:$C,0)))</f>
        <v>Conventional Pollutant Standards</v>
      </c>
      <c r="C26" s="276" t="str">
        <f t="shared" si="1"/>
        <v>Percentage Reduction of Separately Regulated Pollutants</v>
      </c>
      <c r="D26" s="2" t="s">
        <v>40</v>
      </c>
      <c r="E26" s="2" t="s">
        <v>2244</v>
      </c>
      <c r="F26" s="2" t="s">
        <v>3359</v>
      </c>
      <c r="G26" s="2" t="s">
        <v>2343</v>
      </c>
      <c r="H26" s="49">
        <v>324</v>
      </c>
      <c r="I26" s="348" t="s">
        <v>45</v>
      </c>
      <c r="J26" s="277" t="str">
        <f>IF(ISBLANK(INDEX('Policy Characteristics'!D:D,MATCH($C26,'Policy Characteristics'!$C:$C,0))),"",INDEX('Policy Characteristics'!D:D,MATCH($C26,'Policy Characteristics'!$C:$C,0)))</f>
        <v>Conventional Pollutant Standard</v>
      </c>
      <c r="K26" s="276" t="str">
        <f>IF(ISBLANK(INDEX('Policy Characteristics'!E:E,MATCH($C26,'Policy Characteristics'!$C:$C,0))),"",INDEX('Policy Characteristics'!E:E,MATCH($C26,'Policy Characteristics'!$C:$C,0)))</f>
        <v>trans reduce regulated pollutants</v>
      </c>
      <c r="L26" s="284">
        <f>IF(ISBLANK(INDEX('Policy Characteristics'!F:F,MATCH($C26,'Policy Characteristics'!$C:$C,0))),"",INDEX('Policy Characteristics'!F:F,MATCH($C26,'Policy Characteristics'!$C:$C,0)))</f>
        <v>0</v>
      </c>
      <c r="M26" s="284">
        <f>IF(ISBLANK(INDEX('Policy Characteristics'!G:G,MATCH($C26,'Policy Characteristics'!$C:$C,0))),"",INDEX('Policy Characteristics'!G:G,MATCH($C26,'Policy Characteristics'!$C:$C,0)))</f>
        <v>1</v>
      </c>
      <c r="N26" s="284">
        <f>IF(ISBLANK(INDEX('Policy Characteristics'!H:H,MATCH($C26,'Policy Characteristics'!$C:$C,0))),"",INDEX('Policy Characteristics'!H:H,MATCH($C26,'Policy Characteristics'!$C:$C,0)))</f>
        <v>0.02</v>
      </c>
      <c r="O26" s="276" t="str">
        <f>IF(ISBLANK(INDEX('Policy Characteristics'!I:I,MATCH($C26,'Policy Characteristics'!$C:$C,0))),"",INDEX('Policy Characteristics'!I:I,MATCH($C26,'Policy Characteristics'!$C:$C,0)))</f>
        <v>% reduction in emissions</v>
      </c>
      <c r="P26" s="276"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6" s="276" t="str">
        <f>IF(ISBLANK(INDEX('Policy Characteristics'!K:K,MATCH($C26,'Policy Characteristics'!$C:$C,0))),"",INDEX('Policy Characteristics'!K:K,MATCH($C26,'Policy Characteristics'!$C:$C,0)))</f>
        <v>transportation-sector-main.html#conv-pol-stds</v>
      </c>
      <c r="R26" s="276" t="str">
        <f>IF(ISBLANK(INDEX('Policy Characteristics'!L:L,MATCH($C26,'Policy Characteristics'!$C:$C,0))),"",INDEX('Policy Characteristics'!L:L,MATCH($C26,'Policy Characteristics'!$C:$C,0)))</f>
        <v>conventional-pollutant-standards.html</v>
      </c>
    </row>
    <row r="27" spans="1:18" s="2" customFormat="1" ht="16">
      <c r="A27" s="276" t="str">
        <f>IF(ISBLANK(INDEX('Policy Characteristics'!A:A,MATCH($C27,'Policy Characteristics'!$C:$C,0))),"",INDEX('Policy Characteristics'!A:A,MATCH($C27,'Policy Characteristics'!$C:$C,0)))</f>
        <v>Transportation</v>
      </c>
      <c r="B27" s="285" t="str">
        <f>IF(ISBLANK(INDEX('Policy Characteristics'!B:B,MATCH($C27,'Policy Characteristics'!$C:$C,0))),"",INDEX('Policy Characteristics'!B:B,MATCH($C27,'Policy Characteristics'!$C:$C,0)))</f>
        <v>Conventional Pollutant Standards</v>
      </c>
      <c r="C27" s="276" t="str">
        <f t="shared" si="1"/>
        <v>Percentage Reduction of Separately Regulated Pollutants</v>
      </c>
      <c r="D27" s="2" t="s">
        <v>40</v>
      </c>
      <c r="E27" s="2" t="s">
        <v>2245</v>
      </c>
      <c r="F27" s="2" t="s">
        <v>3359</v>
      </c>
      <c r="G27" s="2" t="s">
        <v>2245</v>
      </c>
      <c r="H27" s="49">
        <v>325</v>
      </c>
      <c r="I27" s="348" t="s">
        <v>45</v>
      </c>
      <c r="J27" s="277" t="str">
        <f>IF(ISBLANK(INDEX('Policy Characteristics'!D:D,MATCH($C27,'Policy Characteristics'!$C:$C,0))),"",INDEX('Policy Characteristics'!D:D,MATCH($C27,'Policy Characteristics'!$C:$C,0)))</f>
        <v>Conventional Pollutant Standard</v>
      </c>
      <c r="K27" s="276" t="str">
        <f>IF(ISBLANK(INDEX('Policy Characteristics'!E:E,MATCH($C27,'Policy Characteristics'!$C:$C,0))),"",INDEX('Policy Characteristics'!E:E,MATCH($C27,'Policy Characteristics'!$C:$C,0)))</f>
        <v>trans reduce regulated pollutants</v>
      </c>
      <c r="L27" s="284">
        <f>IF(ISBLANK(INDEX('Policy Characteristics'!F:F,MATCH($C27,'Policy Characteristics'!$C:$C,0))),"",INDEX('Policy Characteristics'!F:F,MATCH($C27,'Policy Characteristics'!$C:$C,0)))</f>
        <v>0</v>
      </c>
      <c r="M27" s="284">
        <f>IF(ISBLANK(INDEX('Policy Characteristics'!G:G,MATCH($C27,'Policy Characteristics'!$C:$C,0))),"",INDEX('Policy Characteristics'!G:G,MATCH($C27,'Policy Characteristics'!$C:$C,0)))</f>
        <v>1</v>
      </c>
      <c r="N27" s="284">
        <f>IF(ISBLANK(INDEX('Policy Characteristics'!H:H,MATCH($C27,'Policy Characteristics'!$C:$C,0))),"",INDEX('Policy Characteristics'!H:H,MATCH($C27,'Policy Characteristics'!$C:$C,0)))</f>
        <v>0.02</v>
      </c>
      <c r="O27" s="276" t="str">
        <f>IF(ISBLANK(INDEX('Policy Characteristics'!I:I,MATCH($C27,'Policy Characteristics'!$C:$C,0))),"",INDEX('Policy Characteristics'!I:I,MATCH($C27,'Policy Characteristics'!$C:$C,0)))</f>
        <v>% reduction in emissions</v>
      </c>
      <c r="P27" s="276"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7" s="276" t="str">
        <f>IF(ISBLANK(INDEX('Policy Characteristics'!K:K,MATCH($C27,'Policy Characteristics'!$C:$C,0))),"",INDEX('Policy Characteristics'!K:K,MATCH($C27,'Policy Characteristics'!$C:$C,0)))</f>
        <v>transportation-sector-main.html#conv-pol-stds</v>
      </c>
      <c r="R27" s="276" t="str">
        <f>IF(ISBLANK(INDEX('Policy Characteristics'!L:L,MATCH($C27,'Policy Characteristics'!$C:$C,0))),"",INDEX('Policy Characteristics'!L:L,MATCH($C27,'Policy Characteristics'!$C:$C,0)))</f>
        <v>conventional-pollutant-standards.html</v>
      </c>
    </row>
    <row r="28" spans="1:18" s="2" customFormat="1" ht="16">
      <c r="A28" s="276" t="str">
        <f>IF(ISBLANK(INDEX('Policy Characteristics'!A:A,MATCH($C28,'Policy Characteristics'!$C:$C,0))),"",INDEX('Policy Characteristics'!A:A,MATCH($C28,'Policy Characteristics'!$C:$C,0)))</f>
        <v>Transportation</v>
      </c>
      <c r="B28" s="285" t="str">
        <f>IF(ISBLANK(INDEX('Policy Characteristics'!B:B,MATCH($C28,'Policy Characteristics'!$C:$C,0))),"",INDEX('Policy Characteristics'!B:B,MATCH($C28,'Policy Characteristics'!$C:$C,0)))</f>
        <v>Conventional Pollutant Standards</v>
      </c>
      <c r="C28" s="276" t="str">
        <f t="shared" si="1"/>
        <v>Percentage Reduction of Separately Regulated Pollutants</v>
      </c>
      <c r="D28" s="2" t="s">
        <v>40</v>
      </c>
      <c r="E28" s="2" t="s">
        <v>2247</v>
      </c>
      <c r="F28" s="2" t="s">
        <v>3359</v>
      </c>
      <c r="G28" s="2" t="s">
        <v>2247</v>
      </c>
      <c r="H28" s="49">
        <v>326</v>
      </c>
      <c r="I28" s="348" t="s">
        <v>45</v>
      </c>
      <c r="J28" s="277" t="str">
        <f>IF(ISBLANK(INDEX('Policy Characteristics'!D:D,MATCH($C28,'Policy Characteristics'!$C:$C,0))),"",INDEX('Policy Characteristics'!D:D,MATCH($C28,'Policy Characteristics'!$C:$C,0)))</f>
        <v>Conventional Pollutant Standard</v>
      </c>
      <c r="K28" s="276" t="str">
        <f>IF(ISBLANK(INDEX('Policy Characteristics'!E:E,MATCH($C28,'Policy Characteristics'!$C:$C,0))),"",INDEX('Policy Characteristics'!E:E,MATCH($C28,'Policy Characteristics'!$C:$C,0)))</f>
        <v>trans reduce regulated pollutants</v>
      </c>
      <c r="L28" s="284">
        <f>IF(ISBLANK(INDEX('Policy Characteristics'!F:F,MATCH($C28,'Policy Characteristics'!$C:$C,0))),"",INDEX('Policy Characteristics'!F:F,MATCH($C28,'Policy Characteristics'!$C:$C,0)))</f>
        <v>0</v>
      </c>
      <c r="M28" s="284">
        <f>IF(ISBLANK(INDEX('Policy Characteristics'!G:G,MATCH($C28,'Policy Characteristics'!$C:$C,0))),"",INDEX('Policy Characteristics'!G:G,MATCH($C28,'Policy Characteristics'!$C:$C,0)))</f>
        <v>1</v>
      </c>
      <c r="N28" s="284">
        <f>IF(ISBLANK(INDEX('Policy Characteristics'!H:H,MATCH($C28,'Policy Characteristics'!$C:$C,0))),"",INDEX('Policy Characteristics'!H:H,MATCH($C28,'Policy Characteristics'!$C:$C,0)))</f>
        <v>0.02</v>
      </c>
      <c r="O28" s="276" t="str">
        <f>IF(ISBLANK(INDEX('Policy Characteristics'!I:I,MATCH($C28,'Policy Characteristics'!$C:$C,0))),"",INDEX('Policy Characteristics'!I:I,MATCH($C28,'Policy Characteristics'!$C:$C,0)))</f>
        <v>% reduction in emissions</v>
      </c>
      <c r="P28" s="276"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8" s="276" t="str">
        <f>IF(ISBLANK(INDEX('Policy Characteristics'!K:K,MATCH($C28,'Policy Characteristics'!$C:$C,0))),"",INDEX('Policy Characteristics'!K:K,MATCH($C28,'Policy Characteristics'!$C:$C,0)))</f>
        <v>transportation-sector-main.html#conv-pol-stds</v>
      </c>
      <c r="R28" s="276" t="str">
        <f>IF(ISBLANK(INDEX('Policy Characteristics'!L:L,MATCH($C28,'Policy Characteristics'!$C:$C,0))),"",INDEX('Policy Characteristics'!L:L,MATCH($C28,'Policy Characteristics'!$C:$C,0)))</f>
        <v>conventional-pollutant-standards.html</v>
      </c>
    </row>
    <row r="29" spans="1:18" s="2" customFormat="1" ht="16">
      <c r="A29" s="276" t="str">
        <f>IF(ISBLANK(INDEX('Policy Characteristics'!A:A,MATCH($C29,'Policy Characteristics'!$C:$C,0))),"",INDEX('Policy Characteristics'!A:A,MATCH($C29,'Policy Characteristics'!$C:$C,0)))</f>
        <v>Transportation</v>
      </c>
      <c r="B29" s="285" t="str">
        <f>IF(ISBLANK(INDEX('Policy Characteristics'!B:B,MATCH($C29,'Policy Characteristics'!$C:$C,0))),"",INDEX('Policy Characteristics'!B:B,MATCH($C29,'Policy Characteristics'!$C:$C,0)))</f>
        <v>Conventional Pollutant Standards</v>
      </c>
      <c r="C29" s="276" t="str">
        <f t="shared" si="1"/>
        <v>Percentage Reduction of Separately Regulated Pollutants</v>
      </c>
      <c r="D29" s="2" t="s">
        <v>40</v>
      </c>
      <c r="E29" s="2" t="s">
        <v>2249</v>
      </c>
      <c r="F29" s="2" t="s">
        <v>3359</v>
      </c>
      <c r="G29" s="2" t="s">
        <v>2249</v>
      </c>
      <c r="H29" s="49">
        <v>327</v>
      </c>
      <c r="I29" s="348" t="s">
        <v>45</v>
      </c>
      <c r="J29" s="277" t="str">
        <f>IF(ISBLANK(INDEX('Policy Characteristics'!D:D,MATCH($C29,'Policy Characteristics'!$C:$C,0))),"",INDEX('Policy Characteristics'!D:D,MATCH($C29,'Policy Characteristics'!$C:$C,0)))</f>
        <v>Conventional Pollutant Standard</v>
      </c>
      <c r="K29" s="276" t="str">
        <f>IF(ISBLANK(INDEX('Policy Characteristics'!E:E,MATCH($C29,'Policy Characteristics'!$C:$C,0))),"",INDEX('Policy Characteristics'!E:E,MATCH($C29,'Policy Characteristics'!$C:$C,0)))</f>
        <v>trans reduce regulated pollutants</v>
      </c>
      <c r="L29" s="284">
        <f>IF(ISBLANK(INDEX('Policy Characteristics'!F:F,MATCH($C29,'Policy Characteristics'!$C:$C,0))),"",INDEX('Policy Characteristics'!F:F,MATCH($C29,'Policy Characteristics'!$C:$C,0)))</f>
        <v>0</v>
      </c>
      <c r="M29" s="284">
        <f>IF(ISBLANK(INDEX('Policy Characteristics'!G:G,MATCH($C29,'Policy Characteristics'!$C:$C,0))),"",INDEX('Policy Characteristics'!G:G,MATCH($C29,'Policy Characteristics'!$C:$C,0)))</f>
        <v>1</v>
      </c>
      <c r="N29" s="284">
        <f>IF(ISBLANK(INDEX('Policy Characteristics'!H:H,MATCH($C29,'Policy Characteristics'!$C:$C,0))),"",INDEX('Policy Characteristics'!H:H,MATCH($C29,'Policy Characteristics'!$C:$C,0)))</f>
        <v>0.02</v>
      </c>
      <c r="O29" s="276" t="str">
        <f>IF(ISBLANK(INDEX('Policy Characteristics'!I:I,MATCH($C29,'Policy Characteristics'!$C:$C,0))),"",INDEX('Policy Characteristics'!I:I,MATCH($C29,'Policy Characteristics'!$C:$C,0)))</f>
        <v>% reduction in emissions</v>
      </c>
      <c r="P29" s="276"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9" s="276" t="str">
        <f>IF(ISBLANK(INDEX('Policy Characteristics'!K:K,MATCH($C29,'Policy Characteristics'!$C:$C,0))),"",INDEX('Policy Characteristics'!K:K,MATCH($C29,'Policy Characteristics'!$C:$C,0)))</f>
        <v>transportation-sector-main.html#conv-pol-stds</v>
      </c>
      <c r="R29" s="276" t="str">
        <f>IF(ISBLANK(INDEX('Policy Characteristics'!L:L,MATCH($C29,'Policy Characteristics'!$C:$C,0))),"",INDEX('Policy Characteristics'!L:L,MATCH($C29,'Policy Characteristics'!$C:$C,0)))</f>
        <v>conventional-pollutant-standards.html</v>
      </c>
    </row>
    <row r="30" spans="1:18" s="2" customFormat="1" ht="16">
      <c r="A30" s="276" t="str">
        <f>IF(ISBLANK(INDEX('Policy Characteristics'!A:A,MATCH($C30,'Policy Characteristics'!$C:$C,0))),"",INDEX('Policy Characteristics'!A:A,MATCH($C30,'Policy Characteristics'!$C:$C,0)))</f>
        <v>Transportation</v>
      </c>
      <c r="B30" s="285" t="str">
        <f>IF(ISBLANK(INDEX('Policy Characteristics'!B:B,MATCH($C30,'Policy Characteristics'!$C:$C,0))),"",INDEX('Policy Characteristics'!B:B,MATCH($C30,'Policy Characteristics'!$C:$C,0)))</f>
        <v>Conventional Pollutant Standards</v>
      </c>
      <c r="C30" s="276" t="str">
        <f t="shared" si="1"/>
        <v>Percentage Reduction of Separately Regulated Pollutants</v>
      </c>
      <c r="D30" s="2" t="s">
        <v>40</v>
      </c>
      <c r="E30" s="2" t="s">
        <v>2251</v>
      </c>
      <c r="F30" s="2" t="s">
        <v>3359</v>
      </c>
      <c r="G30" s="2" t="s">
        <v>2251</v>
      </c>
      <c r="H30" s="49">
        <v>328</v>
      </c>
      <c r="I30" s="348" t="s">
        <v>45</v>
      </c>
      <c r="J30" s="277" t="str">
        <f>IF(ISBLANK(INDEX('Policy Characteristics'!D:D,MATCH($C30,'Policy Characteristics'!$C:$C,0))),"",INDEX('Policy Characteristics'!D:D,MATCH($C30,'Policy Characteristics'!$C:$C,0)))</f>
        <v>Conventional Pollutant Standard</v>
      </c>
      <c r="K30" s="276" t="str">
        <f>IF(ISBLANK(INDEX('Policy Characteristics'!E:E,MATCH($C30,'Policy Characteristics'!$C:$C,0))),"",INDEX('Policy Characteristics'!E:E,MATCH($C30,'Policy Characteristics'!$C:$C,0)))</f>
        <v>trans reduce regulated pollutants</v>
      </c>
      <c r="L30" s="284">
        <f>IF(ISBLANK(INDEX('Policy Characteristics'!F:F,MATCH($C30,'Policy Characteristics'!$C:$C,0))),"",INDEX('Policy Characteristics'!F:F,MATCH($C30,'Policy Characteristics'!$C:$C,0)))</f>
        <v>0</v>
      </c>
      <c r="M30" s="284">
        <f>IF(ISBLANK(INDEX('Policy Characteristics'!G:G,MATCH($C30,'Policy Characteristics'!$C:$C,0))),"",INDEX('Policy Characteristics'!G:G,MATCH($C30,'Policy Characteristics'!$C:$C,0)))</f>
        <v>1</v>
      </c>
      <c r="N30" s="284">
        <f>IF(ISBLANK(INDEX('Policy Characteristics'!H:H,MATCH($C30,'Policy Characteristics'!$C:$C,0))),"",INDEX('Policy Characteristics'!H:H,MATCH($C30,'Policy Characteristics'!$C:$C,0)))</f>
        <v>0.02</v>
      </c>
      <c r="O30" s="276" t="str">
        <f>IF(ISBLANK(INDEX('Policy Characteristics'!I:I,MATCH($C30,'Policy Characteristics'!$C:$C,0))),"",INDEX('Policy Characteristics'!I:I,MATCH($C30,'Policy Characteristics'!$C:$C,0)))</f>
        <v>% reduction in emissions</v>
      </c>
      <c r="P30" s="276"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0" s="276" t="str">
        <f>IF(ISBLANK(INDEX('Policy Characteristics'!K:K,MATCH($C30,'Policy Characteristics'!$C:$C,0))),"",INDEX('Policy Characteristics'!K:K,MATCH($C30,'Policy Characteristics'!$C:$C,0)))</f>
        <v>transportation-sector-main.html#conv-pol-stds</v>
      </c>
      <c r="R30" s="276" t="str">
        <f>IF(ISBLANK(INDEX('Policy Characteristics'!L:L,MATCH($C30,'Policy Characteristics'!$C:$C,0))),"",INDEX('Policy Characteristics'!L:L,MATCH($C30,'Policy Characteristics'!$C:$C,0)))</f>
        <v>conventional-pollutant-standards.html</v>
      </c>
    </row>
    <row r="31" spans="1:18" s="2" customFormat="1" ht="16">
      <c r="A31" s="276" t="str">
        <f>IF(ISBLANK(INDEX('Policy Characteristics'!A:A,MATCH($C31,'Policy Characteristics'!$C:$C,0))),"",INDEX('Policy Characteristics'!A:A,MATCH($C31,'Policy Characteristics'!$C:$C,0)))</f>
        <v>Transportation</v>
      </c>
      <c r="B31" s="285" t="str">
        <f>IF(ISBLANK(INDEX('Policy Characteristics'!B:B,MATCH($C31,'Policy Characteristics'!$C:$C,0))),"",INDEX('Policy Characteristics'!B:B,MATCH($C31,'Policy Characteristics'!$C:$C,0)))</f>
        <v>Conventional Pollutant Standards</v>
      </c>
      <c r="C31" s="276" t="str">
        <f t="shared" si="1"/>
        <v>Percentage Reduction of Separately Regulated Pollutants</v>
      </c>
      <c r="D31" s="2" t="s">
        <v>40</v>
      </c>
      <c r="E31" s="2" t="s">
        <v>2253</v>
      </c>
      <c r="F31" s="2" t="s">
        <v>3359</v>
      </c>
      <c r="G31" s="2" t="s">
        <v>2253</v>
      </c>
      <c r="H31" s="49">
        <v>329</v>
      </c>
      <c r="I31" s="348" t="s">
        <v>45</v>
      </c>
      <c r="J31" s="277" t="str">
        <f>IF(ISBLANK(INDEX('Policy Characteristics'!D:D,MATCH($C31,'Policy Characteristics'!$C:$C,0))),"",INDEX('Policy Characteristics'!D:D,MATCH($C31,'Policy Characteristics'!$C:$C,0)))</f>
        <v>Conventional Pollutant Standard</v>
      </c>
      <c r="K31" s="276" t="str">
        <f>IF(ISBLANK(INDEX('Policy Characteristics'!E:E,MATCH($C31,'Policy Characteristics'!$C:$C,0))),"",INDEX('Policy Characteristics'!E:E,MATCH($C31,'Policy Characteristics'!$C:$C,0)))</f>
        <v>trans reduce regulated pollutants</v>
      </c>
      <c r="L31" s="284">
        <f>IF(ISBLANK(INDEX('Policy Characteristics'!F:F,MATCH($C31,'Policy Characteristics'!$C:$C,0))),"",INDEX('Policy Characteristics'!F:F,MATCH($C31,'Policy Characteristics'!$C:$C,0)))</f>
        <v>0</v>
      </c>
      <c r="M31" s="284">
        <f>IF(ISBLANK(INDEX('Policy Characteristics'!G:G,MATCH($C31,'Policy Characteristics'!$C:$C,0))),"",INDEX('Policy Characteristics'!G:G,MATCH($C31,'Policy Characteristics'!$C:$C,0)))</f>
        <v>1</v>
      </c>
      <c r="N31" s="284">
        <f>IF(ISBLANK(INDEX('Policy Characteristics'!H:H,MATCH($C31,'Policy Characteristics'!$C:$C,0))),"",INDEX('Policy Characteristics'!H:H,MATCH($C31,'Policy Characteristics'!$C:$C,0)))</f>
        <v>0.02</v>
      </c>
      <c r="O31" s="276" t="str">
        <f>IF(ISBLANK(INDEX('Policy Characteristics'!I:I,MATCH($C31,'Policy Characteristics'!$C:$C,0))),"",INDEX('Policy Characteristics'!I:I,MATCH($C31,'Policy Characteristics'!$C:$C,0)))</f>
        <v>% reduction in emissions</v>
      </c>
      <c r="P31" s="276"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1" s="276" t="str">
        <f>IF(ISBLANK(INDEX('Policy Characteristics'!K:K,MATCH($C31,'Policy Characteristics'!$C:$C,0))),"",INDEX('Policy Characteristics'!K:K,MATCH($C31,'Policy Characteristics'!$C:$C,0)))</f>
        <v>transportation-sector-main.html#conv-pol-stds</v>
      </c>
      <c r="R31" s="276" t="str">
        <f>IF(ISBLANK(INDEX('Policy Characteristics'!L:L,MATCH($C31,'Policy Characteristics'!$C:$C,0))),"",INDEX('Policy Characteristics'!L:L,MATCH($C31,'Policy Characteristics'!$C:$C,0)))</f>
        <v>conventional-pollutant-standards.html</v>
      </c>
    </row>
    <row r="32" spans="1:18" s="2" customFormat="1" ht="16">
      <c r="A32" s="276" t="str">
        <f>IF(ISBLANK(INDEX('Policy Characteristics'!A:A,MATCH($C32,'Policy Characteristics'!$C:$C,0))),"",INDEX('Policy Characteristics'!A:A,MATCH($C32,'Policy Characteristics'!$C:$C,0)))</f>
        <v>Transportation</v>
      </c>
      <c r="B32" s="285" t="str">
        <f>IF(ISBLANK(INDEX('Policy Characteristics'!B:B,MATCH($C32,'Policy Characteristics'!$C:$C,0))),"",INDEX('Policy Characteristics'!B:B,MATCH($C32,'Policy Characteristics'!$C:$C,0)))</f>
        <v>Conventional Pollutant Standards</v>
      </c>
      <c r="C32" s="276" t="str">
        <f t="shared" si="1"/>
        <v>Percentage Reduction of Separately Regulated Pollutants</v>
      </c>
      <c r="D32" s="2" t="s">
        <v>41</v>
      </c>
      <c r="E32" s="2" t="s">
        <v>2237</v>
      </c>
      <c r="F32" s="2" t="s">
        <v>3360</v>
      </c>
      <c r="G32" s="2" t="s">
        <v>2451</v>
      </c>
      <c r="H32" s="49">
        <v>330</v>
      </c>
      <c r="I32" s="347" t="s">
        <v>44</v>
      </c>
      <c r="J32" s="277" t="str">
        <f>IF(ISBLANK(INDEX('Policy Characteristics'!D:D,MATCH($C32,'Policy Characteristics'!$C:$C,0))),"",INDEX('Policy Characteristics'!D:D,MATCH($C32,'Policy Characteristics'!$C:$C,0)))</f>
        <v>Conventional Pollutant Standard</v>
      </c>
      <c r="K32" s="276" t="str">
        <f>IF(ISBLANK(INDEX('Policy Characteristics'!E:E,MATCH($C32,'Policy Characteristics'!$C:$C,0))),"",INDEX('Policy Characteristics'!E:E,MATCH($C32,'Policy Characteristics'!$C:$C,0)))</f>
        <v>trans reduce regulated pollutants</v>
      </c>
      <c r="L32" s="284">
        <f>IF(ISBLANK(INDEX('Policy Characteristics'!F:F,MATCH($C32,'Policy Characteristics'!$C:$C,0))),"",INDEX('Policy Characteristics'!F:F,MATCH($C32,'Policy Characteristics'!$C:$C,0)))</f>
        <v>0</v>
      </c>
      <c r="M32" s="284">
        <f>IF(ISBLANK(INDEX('Policy Characteristics'!G:G,MATCH($C32,'Policy Characteristics'!$C:$C,0))),"",INDEX('Policy Characteristics'!G:G,MATCH($C32,'Policy Characteristics'!$C:$C,0)))</f>
        <v>1</v>
      </c>
      <c r="N32" s="284">
        <f>IF(ISBLANK(INDEX('Policy Characteristics'!H:H,MATCH($C32,'Policy Characteristics'!$C:$C,0))),"",INDEX('Policy Characteristics'!H:H,MATCH($C32,'Policy Characteristics'!$C:$C,0)))</f>
        <v>0.02</v>
      </c>
      <c r="O32" s="276" t="str">
        <f>IF(ISBLANK(INDEX('Policy Characteristics'!I:I,MATCH($C32,'Policy Characteristics'!$C:$C,0))),"",INDEX('Policy Characteristics'!I:I,MATCH($C32,'Policy Characteristics'!$C:$C,0)))</f>
        <v>% reduction in emissions</v>
      </c>
      <c r="P32" s="276"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2" s="276" t="str">
        <f>IF(ISBLANK(INDEX('Policy Characteristics'!K:K,MATCH($C32,'Policy Characteristics'!$C:$C,0))),"",INDEX('Policy Characteristics'!K:K,MATCH($C32,'Policy Characteristics'!$C:$C,0)))</f>
        <v>transportation-sector-main.html#conv-pol-stds</v>
      </c>
      <c r="R32" s="276" t="str">
        <f>IF(ISBLANK(INDEX('Policy Characteristics'!L:L,MATCH($C32,'Policy Characteristics'!$C:$C,0))),"",INDEX('Policy Characteristics'!L:L,MATCH($C32,'Policy Characteristics'!$C:$C,0)))</f>
        <v>conventional-pollutant-standards.html</v>
      </c>
    </row>
    <row r="33" spans="1:18" s="2" customFormat="1" ht="16">
      <c r="A33" s="276" t="str">
        <f>IF(ISBLANK(INDEX('Policy Characteristics'!A:A,MATCH($C33,'Policy Characteristics'!$C:$C,0))),"",INDEX('Policy Characteristics'!A:A,MATCH($C33,'Policy Characteristics'!$C:$C,0)))</f>
        <v>Transportation</v>
      </c>
      <c r="B33" s="285" t="str">
        <f>IF(ISBLANK(INDEX('Policy Characteristics'!B:B,MATCH($C33,'Policy Characteristics'!$C:$C,0))),"",INDEX('Policy Characteristics'!B:B,MATCH($C33,'Policy Characteristics'!$C:$C,0)))</f>
        <v>Conventional Pollutant Standards</v>
      </c>
      <c r="C33" s="276" t="str">
        <f t="shared" ref="C33:C61" si="2">C$2</f>
        <v>Percentage Reduction of Separately Regulated Pollutants</v>
      </c>
      <c r="D33" s="2" t="s">
        <v>41</v>
      </c>
      <c r="E33" s="2" t="s">
        <v>500</v>
      </c>
      <c r="F33" s="2" t="s">
        <v>3360</v>
      </c>
      <c r="G33" s="2" t="s">
        <v>500</v>
      </c>
      <c r="H33" s="49">
        <v>331</v>
      </c>
      <c r="I33" s="347" t="s">
        <v>44</v>
      </c>
      <c r="J33" s="277" t="str">
        <f>IF(ISBLANK(INDEX('Policy Characteristics'!D:D,MATCH($C33,'Policy Characteristics'!$C:$C,0))),"",INDEX('Policy Characteristics'!D:D,MATCH($C33,'Policy Characteristics'!$C:$C,0)))</f>
        <v>Conventional Pollutant Standard</v>
      </c>
      <c r="K33" s="276" t="str">
        <f>IF(ISBLANK(INDEX('Policy Characteristics'!E:E,MATCH($C33,'Policy Characteristics'!$C:$C,0))),"",INDEX('Policy Characteristics'!E:E,MATCH($C33,'Policy Characteristics'!$C:$C,0)))</f>
        <v>trans reduce regulated pollutants</v>
      </c>
      <c r="L33" s="284">
        <f>IF(ISBLANK(INDEX('Policy Characteristics'!F:F,MATCH($C33,'Policy Characteristics'!$C:$C,0))),"",INDEX('Policy Characteristics'!F:F,MATCH($C33,'Policy Characteristics'!$C:$C,0)))</f>
        <v>0</v>
      </c>
      <c r="M33" s="284">
        <f>IF(ISBLANK(INDEX('Policy Characteristics'!G:G,MATCH($C33,'Policy Characteristics'!$C:$C,0))),"",INDEX('Policy Characteristics'!G:G,MATCH($C33,'Policy Characteristics'!$C:$C,0)))</f>
        <v>1</v>
      </c>
      <c r="N33" s="284">
        <f>IF(ISBLANK(INDEX('Policy Characteristics'!H:H,MATCH($C33,'Policy Characteristics'!$C:$C,0))),"",INDEX('Policy Characteristics'!H:H,MATCH($C33,'Policy Characteristics'!$C:$C,0)))</f>
        <v>0.02</v>
      </c>
      <c r="O33" s="276" t="str">
        <f>IF(ISBLANK(INDEX('Policy Characteristics'!I:I,MATCH($C33,'Policy Characteristics'!$C:$C,0))),"",INDEX('Policy Characteristics'!I:I,MATCH($C33,'Policy Characteristics'!$C:$C,0)))</f>
        <v>% reduction in emissions</v>
      </c>
      <c r="P33" s="276"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3" s="276" t="str">
        <f>IF(ISBLANK(INDEX('Policy Characteristics'!K:K,MATCH($C33,'Policy Characteristics'!$C:$C,0))),"",INDEX('Policy Characteristics'!K:K,MATCH($C33,'Policy Characteristics'!$C:$C,0)))</f>
        <v>transportation-sector-main.html#conv-pol-stds</v>
      </c>
      <c r="R33" s="276" t="str">
        <f>IF(ISBLANK(INDEX('Policy Characteristics'!L:L,MATCH($C33,'Policy Characteristics'!$C:$C,0))),"",INDEX('Policy Characteristics'!L:L,MATCH($C33,'Policy Characteristics'!$C:$C,0)))</f>
        <v>conventional-pollutant-standards.html</v>
      </c>
    </row>
    <row r="34" spans="1:18" s="2" customFormat="1" ht="16">
      <c r="A34" s="276" t="str">
        <f>IF(ISBLANK(INDEX('Policy Characteristics'!A:A,MATCH($C34,'Policy Characteristics'!$C:$C,0))),"",INDEX('Policy Characteristics'!A:A,MATCH($C34,'Policy Characteristics'!$C:$C,0)))</f>
        <v>Transportation</v>
      </c>
      <c r="B34" s="285" t="str">
        <f>IF(ISBLANK(INDEX('Policy Characteristics'!B:B,MATCH($C34,'Policy Characteristics'!$C:$C,0))),"",INDEX('Policy Characteristics'!B:B,MATCH($C34,'Policy Characteristics'!$C:$C,0)))</f>
        <v>Conventional Pollutant Standards</v>
      </c>
      <c r="C34" s="276" t="str">
        <f t="shared" si="2"/>
        <v>Percentage Reduction of Separately Regulated Pollutants</v>
      </c>
      <c r="D34" s="2" t="s">
        <v>41</v>
      </c>
      <c r="E34" s="2" t="s">
        <v>2240</v>
      </c>
      <c r="F34" s="2" t="s">
        <v>3360</v>
      </c>
      <c r="G34" s="2" t="s">
        <v>2240</v>
      </c>
      <c r="H34" s="49">
        <v>332</v>
      </c>
      <c r="I34" s="347" t="s">
        <v>44</v>
      </c>
      <c r="J34" s="277" t="str">
        <f>IF(ISBLANK(INDEX('Policy Characteristics'!D:D,MATCH($C34,'Policy Characteristics'!$C:$C,0))),"",INDEX('Policy Characteristics'!D:D,MATCH($C34,'Policy Characteristics'!$C:$C,0)))</f>
        <v>Conventional Pollutant Standard</v>
      </c>
      <c r="K34" s="276" t="str">
        <f>IF(ISBLANK(INDEX('Policy Characteristics'!E:E,MATCH($C34,'Policy Characteristics'!$C:$C,0))),"",INDEX('Policy Characteristics'!E:E,MATCH($C34,'Policy Characteristics'!$C:$C,0)))</f>
        <v>trans reduce regulated pollutants</v>
      </c>
      <c r="L34" s="284">
        <f>IF(ISBLANK(INDEX('Policy Characteristics'!F:F,MATCH($C34,'Policy Characteristics'!$C:$C,0))),"",INDEX('Policy Characteristics'!F:F,MATCH($C34,'Policy Characteristics'!$C:$C,0)))</f>
        <v>0</v>
      </c>
      <c r="M34" s="284">
        <f>IF(ISBLANK(INDEX('Policy Characteristics'!G:G,MATCH($C34,'Policy Characteristics'!$C:$C,0))),"",INDEX('Policy Characteristics'!G:G,MATCH($C34,'Policy Characteristics'!$C:$C,0)))</f>
        <v>1</v>
      </c>
      <c r="N34" s="284">
        <f>IF(ISBLANK(INDEX('Policy Characteristics'!H:H,MATCH($C34,'Policy Characteristics'!$C:$C,0))),"",INDEX('Policy Characteristics'!H:H,MATCH($C34,'Policy Characteristics'!$C:$C,0)))</f>
        <v>0.02</v>
      </c>
      <c r="O34" s="276" t="str">
        <f>IF(ISBLANK(INDEX('Policy Characteristics'!I:I,MATCH($C34,'Policy Characteristics'!$C:$C,0))),"",INDEX('Policy Characteristics'!I:I,MATCH($C34,'Policy Characteristics'!$C:$C,0)))</f>
        <v>% reduction in emissions</v>
      </c>
      <c r="P34" s="276"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4" s="276" t="str">
        <f>IF(ISBLANK(INDEX('Policy Characteristics'!K:K,MATCH($C34,'Policy Characteristics'!$C:$C,0))),"",INDEX('Policy Characteristics'!K:K,MATCH($C34,'Policy Characteristics'!$C:$C,0)))</f>
        <v>transportation-sector-main.html#conv-pol-stds</v>
      </c>
      <c r="R34" s="276" t="str">
        <f>IF(ISBLANK(INDEX('Policy Characteristics'!L:L,MATCH($C34,'Policy Characteristics'!$C:$C,0))),"",INDEX('Policy Characteristics'!L:L,MATCH($C34,'Policy Characteristics'!$C:$C,0)))</f>
        <v>conventional-pollutant-standards.html</v>
      </c>
    </row>
    <row r="35" spans="1:18" s="2" customFormat="1" ht="16">
      <c r="A35" s="276" t="str">
        <f>IF(ISBLANK(INDEX('Policy Characteristics'!A:A,MATCH($C35,'Policy Characteristics'!$C:$C,0))),"",INDEX('Policy Characteristics'!A:A,MATCH($C35,'Policy Characteristics'!$C:$C,0)))</f>
        <v>Transportation</v>
      </c>
      <c r="B35" s="285" t="str">
        <f>IF(ISBLANK(INDEX('Policy Characteristics'!B:B,MATCH($C35,'Policy Characteristics'!$C:$C,0))),"",INDEX('Policy Characteristics'!B:B,MATCH($C35,'Policy Characteristics'!$C:$C,0)))</f>
        <v>Conventional Pollutant Standards</v>
      </c>
      <c r="C35" s="276" t="str">
        <f t="shared" si="2"/>
        <v>Percentage Reduction of Separately Regulated Pollutants</v>
      </c>
      <c r="D35" s="2" t="s">
        <v>41</v>
      </c>
      <c r="E35" s="2" t="s">
        <v>2242</v>
      </c>
      <c r="F35" s="2" t="s">
        <v>3360</v>
      </c>
      <c r="G35" s="2" t="s">
        <v>2242</v>
      </c>
      <c r="H35" s="49">
        <v>333</v>
      </c>
      <c r="I35" s="347" t="s">
        <v>44</v>
      </c>
      <c r="J35" s="277" t="str">
        <f>IF(ISBLANK(INDEX('Policy Characteristics'!D:D,MATCH($C35,'Policy Characteristics'!$C:$C,0))),"",INDEX('Policy Characteristics'!D:D,MATCH($C35,'Policy Characteristics'!$C:$C,0)))</f>
        <v>Conventional Pollutant Standard</v>
      </c>
      <c r="K35" s="276" t="str">
        <f>IF(ISBLANK(INDEX('Policy Characteristics'!E:E,MATCH($C35,'Policy Characteristics'!$C:$C,0))),"",INDEX('Policy Characteristics'!E:E,MATCH($C35,'Policy Characteristics'!$C:$C,0)))</f>
        <v>trans reduce regulated pollutants</v>
      </c>
      <c r="L35" s="284">
        <f>IF(ISBLANK(INDEX('Policy Characteristics'!F:F,MATCH($C35,'Policy Characteristics'!$C:$C,0))),"",INDEX('Policy Characteristics'!F:F,MATCH($C35,'Policy Characteristics'!$C:$C,0)))</f>
        <v>0</v>
      </c>
      <c r="M35" s="284">
        <f>IF(ISBLANK(INDEX('Policy Characteristics'!G:G,MATCH($C35,'Policy Characteristics'!$C:$C,0))),"",INDEX('Policy Characteristics'!G:G,MATCH($C35,'Policy Characteristics'!$C:$C,0)))</f>
        <v>1</v>
      </c>
      <c r="N35" s="284">
        <f>IF(ISBLANK(INDEX('Policy Characteristics'!H:H,MATCH($C35,'Policy Characteristics'!$C:$C,0))),"",INDEX('Policy Characteristics'!H:H,MATCH($C35,'Policy Characteristics'!$C:$C,0)))</f>
        <v>0.02</v>
      </c>
      <c r="O35" s="276" t="str">
        <f>IF(ISBLANK(INDEX('Policy Characteristics'!I:I,MATCH($C35,'Policy Characteristics'!$C:$C,0))),"",INDEX('Policy Characteristics'!I:I,MATCH($C35,'Policy Characteristics'!$C:$C,0)))</f>
        <v>% reduction in emissions</v>
      </c>
      <c r="P35" s="276"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5" s="276" t="str">
        <f>IF(ISBLANK(INDEX('Policy Characteristics'!K:K,MATCH($C35,'Policy Characteristics'!$C:$C,0))),"",INDEX('Policy Characteristics'!K:K,MATCH($C35,'Policy Characteristics'!$C:$C,0)))</f>
        <v>transportation-sector-main.html#conv-pol-stds</v>
      </c>
      <c r="R35" s="276" t="str">
        <f>IF(ISBLANK(INDEX('Policy Characteristics'!L:L,MATCH($C35,'Policy Characteristics'!$C:$C,0))),"",INDEX('Policy Characteristics'!L:L,MATCH($C35,'Policy Characteristics'!$C:$C,0)))</f>
        <v>conventional-pollutant-standards.html</v>
      </c>
    </row>
    <row r="36" spans="1:18" s="2" customFormat="1" ht="16">
      <c r="A36" s="276" t="str">
        <f>IF(ISBLANK(INDEX('Policy Characteristics'!A:A,MATCH($C36,'Policy Characteristics'!$C:$C,0))),"",INDEX('Policy Characteristics'!A:A,MATCH($C36,'Policy Characteristics'!$C:$C,0)))</f>
        <v>Transportation</v>
      </c>
      <c r="B36" s="285" t="str">
        <f>IF(ISBLANK(INDEX('Policy Characteristics'!B:B,MATCH($C36,'Policy Characteristics'!$C:$C,0))),"",INDEX('Policy Characteristics'!B:B,MATCH($C36,'Policy Characteristics'!$C:$C,0)))</f>
        <v>Conventional Pollutant Standards</v>
      </c>
      <c r="C36" s="276" t="str">
        <f t="shared" si="2"/>
        <v>Percentage Reduction of Separately Regulated Pollutants</v>
      </c>
      <c r="D36" s="2" t="s">
        <v>41</v>
      </c>
      <c r="E36" s="2" t="s">
        <v>2244</v>
      </c>
      <c r="F36" s="2" t="s">
        <v>3360</v>
      </c>
      <c r="G36" s="2" t="s">
        <v>2343</v>
      </c>
      <c r="H36" s="49">
        <v>334</v>
      </c>
      <c r="I36" s="347" t="s">
        <v>44</v>
      </c>
      <c r="J36" s="277" t="str">
        <f>IF(ISBLANK(INDEX('Policy Characteristics'!D:D,MATCH($C36,'Policy Characteristics'!$C:$C,0))),"",INDEX('Policy Characteristics'!D:D,MATCH($C36,'Policy Characteristics'!$C:$C,0)))</f>
        <v>Conventional Pollutant Standard</v>
      </c>
      <c r="K36" s="276" t="str">
        <f>IF(ISBLANK(INDEX('Policy Characteristics'!E:E,MATCH($C36,'Policy Characteristics'!$C:$C,0))),"",INDEX('Policy Characteristics'!E:E,MATCH($C36,'Policy Characteristics'!$C:$C,0)))</f>
        <v>trans reduce regulated pollutants</v>
      </c>
      <c r="L36" s="284">
        <f>IF(ISBLANK(INDEX('Policy Characteristics'!F:F,MATCH($C36,'Policy Characteristics'!$C:$C,0))),"",INDEX('Policy Characteristics'!F:F,MATCH($C36,'Policy Characteristics'!$C:$C,0)))</f>
        <v>0</v>
      </c>
      <c r="M36" s="284">
        <f>IF(ISBLANK(INDEX('Policy Characteristics'!G:G,MATCH($C36,'Policy Characteristics'!$C:$C,0))),"",INDEX('Policy Characteristics'!G:G,MATCH($C36,'Policy Characteristics'!$C:$C,0)))</f>
        <v>1</v>
      </c>
      <c r="N36" s="284">
        <f>IF(ISBLANK(INDEX('Policy Characteristics'!H:H,MATCH($C36,'Policy Characteristics'!$C:$C,0))),"",INDEX('Policy Characteristics'!H:H,MATCH($C36,'Policy Characteristics'!$C:$C,0)))</f>
        <v>0.02</v>
      </c>
      <c r="O36" s="276" t="str">
        <f>IF(ISBLANK(INDEX('Policy Characteristics'!I:I,MATCH($C36,'Policy Characteristics'!$C:$C,0))),"",INDEX('Policy Characteristics'!I:I,MATCH($C36,'Policy Characteristics'!$C:$C,0)))</f>
        <v>% reduction in emissions</v>
      </c>
      <c r="P36" s="276"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6" s="276" t="str">
        <f>IF(ISBLANK(INDEX('Policy Characteristics'!K:K,MATCH($C36,'Policy Characteristics'!$C:$C,0))),"",INDEX('Policy Characteristics'!K:K,MATCH($C36,'Policy Characteristics'!$C:$C,0)))</f>
        <v>transportation-sector-main.html#conv-pol-stds</v>
      </c>
      <c r="R36" s="276" t="str">
        <f>IF(ISBLANK(INDEX('Policy Characteristics'!L:L,MATCH($C36,'Policy Characteristics'!$C:$C,0))),"",INDEX('Policy Characteristics'!L:L,MATCH($C36,'Policy Characteristics'!$C:$C,0)))</f>
        <v>conventional-pollutant-standards.html</v>
      </c>
    </row>
    <row r="37" spans="1:18" s="2" customFormat="1" ht="16">
      <c r="A37" s="276" t="str">
        <f>IF(ISBLANK(INDEX('Policy Characteristics'!A:A,MATCH($C37,'Policy Characteristics'!$C:$C,0))),"",INDEX('Policy Characteristics'!A:A,MATCH($C37,'Policy Characteristics'!$C:$C,0)))</f>
        <v>Transportation</v>
      </c>
      <c r="B37" s="285" t="str">
        <f>IF(ISBLANK(INDEX('Policy Characteristics'!B:B,MATCH($C37,'Policy Characteristics'!$C:$C,0))),"",INDEX('Policy Characteristics'!B:B,MATCH($C37,'Policy Characteristics'!$C:$C,0)))</f>
        <v>Conventional Pollutant Standards</v>
      </c>
      <c r="C37" s="276" t="str">
        <f t="shared" si="2"/>
        <v>Percentage Reduction of Separately Regulated Pollutants</v>
      </c>
      <c r="D37" s="2" t="s">
        <v>41</v>
      </c>
      <c r="E37" s="2" t="s">
        <v>2245</v>
      </c>
      <c r="F37" s="2" t="s">
        <v>3360</v>
      </c>
      <c r="G37" s="2" t="s">
        <v>2245</v>
      </c>
      <c r="H37" s="49">
        <v>335</v>
      </c>
      <c r="I37" s="348" t="s">
        <v>45</v>
      </c>
      <c r="J37" s="277" t="str">
        <f>IF(ISBLANK(INDEX('Policy Characteristics'!D:D,MATCH($C37,'Policy Characteristics'!$C:$C,0))),"",INDEX('Policy Characteristics'!D:D,MATCH($C37,'Policy Characteristics'!$C:$C,0)))</f>
        <v>Conventional Pollutant Standard</v>
      </c>
      <c r="K37" s="276" t="str">
        <f>IF(ISBLANK(INDEX('Policy Characteristics'!E:E,MATCH($C37,'Policy Characteristics'!$C:$C,0))),"",INDEX('Policy Characteristics'!E:E,MATCH($C37,'Policy Characteristics'!$C:$C,0)))</f>
        <v>trans reduce regulated pollutants</v>
      </c>
      <c r="L37" s="284">
        <f>IF(ISBLANK(INDEX('Policy Characteristics'!F:F,MATCH($C37,'Policy Characteristics'!$C:$C,0))),"",INDEX('Policy Characteristics'!F:F,MATCH($C37,'Policy Characteristics'!$C:$C,0)))</f>
        <v>0</v>
      </c>
      <c r="M37" s="284">
        <f>IF(ISBLANK(INDEX('Policy Characteristics'!G:G,MATCH($C37,'Policy Characteristics'!$C:$C,0))),"",INDEX('Policy Characteristics'!G:G,MATCH($C37,'Policy Characteristics'!$C:$C,0)))</f>
        <v>1</v>
      </c>
      <c r="N37" s="284">
        <f>IF(ISBLANK(INDEX('Policy Characteristics'!H:H,MATCH($C37,'Policy Characteristics'!$C:$C,0))),"",INDEX('Policy Characteristics'!H:H,MATCH($C37,'Policy Characteristics'!$C:$C,0)))</f>
        <v>0.02</v>
      </c>
      <c r="O37" s="276" t="str">
        <f>IF(ISBLANK(INDEX('Policy Characteristics'!I:I,MATCH($C37,'Policy Characteristics'!$C:$C,0))),"",INDEX('Policy Characteristics'!I:I,MATCH($C37,'Policy Characteristics'!$C:$C,0)))</f>
        <v>% reduction in emissions</v>
      </c>
      <c r="P37" s="276"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7" s="276" t="str">
        <f>IF(ISBLANK(INDEX('Policy Characteristics'!K:K,MATCH($C37,'Policy Characteristics'!$C:$C,0))),"",INDEX('Policy Characteristics'!K:K,MATCH($C37,'Policy Characteristics'!$C:$C,0)))</f>
        <v>transportation-sector-main.html#conv-pol-stds</v>
      </c>
      <c r="R37" s="276" t="str">
        <f>IF(ISBLANK(INDEX('Policy Characteristics'!L:L,MATCH($C37,'Policy Characteristics'!$C:$C,0))),"",INDEX('Policy Characteristics'!L:L,MATCH($C37,'Policy Characteristics'!$C:$C,0)))</f>
        <v>conventional-pollutant-standards.html</v>
      </c>
    </row>
    <row r="38" spans="1:18" s="2" customFormat="1" ht="16">
      <c r="A38" s="276" t="str">
        <f>IF(ISBLANK(INDEX('Policy Characteristics'!A:A,MATCH($C38,'Policy Characteristics'!$C:$C,0))),"",INDEX('Policy Characteristics'!A:A,MATCH($C38,'Policy Characteristics'!$C:$C,0)))</f>
        <v>Transportation</v>
      </c>
      <c r="B38" s="285" t="str">
        <f>IF(ISBLANK(INDEX('Policy Characteristics'!B:B,MATCH($C38,'Policy Characteristics'!$C:$C,0))),"",INDEX('Policy Characteristics'!B:B,MATCH($C38,'Policy Characteristics'!$C:$C,0)))</f>
        <v>Conventional Pollutant Standards</v>
      </c>
      <c r="C38" s="276" t="str">
        <f t="shared" si="2"/>
        <v>Percentage Reduction of Separately Regulated Pollutants</v>
      </c>
      <c r="D38" s="2" t="s">
        <v>41</v>
      </c>
      <c r="E38" s="2" t="s">
        <v>2247</v>
      </c>
      <c r="F38" s="2" t="s">
        <v>3360</v>
      </c>
      <c r="G38" s="2" t="s">
        <v>2247</v>
      </c>
      <c r="H38" s="49">
        <v>336</v>
      </c>
      <c r="I38" s="347" t="s">
        <v>44</v>
      </c>
      <c r="J38" s="277" t="str">
        <f>IF(ISBLANK(INDEX('Policy Characteristics'!D:D,MATCH($C38,'Policy Characteristics'!$C:$C,0))),"",INDEX('Policy Characteristics'!D:D,MATCH($C38,'Policy Characteristics'!$C:$C,0)))</f>
        <v>Conventional Pollutant Standard</v>
      </c>
      <c r="K38" s="276" t="str">
        <f>IF(ISBLANK(INDEX('Policy Characteristics'!E:E,MATCH($C38,'Policy Characteristics'!$C:$C,0))),"",INDEX('Policy Characteristics'!E:E,MATCH($C38,'Policy Characteristics'!$C:$C,0)))</f>
        <v>trans reduce regulated pollutants</v>
      </c>
      <c r="L38" s="284">
        <f>IF(ISBLANK(INDEX('Policy Characteristics'!F:F,MATCH($C38,'Policy Characteristics'!$C:$C,0))),"",INDEX('Policy Characteristics'!F:F,MATCH($C38,'Policy Characteristics'!$C:$C,0)))</f>
        <v>0</v>
      </c>
      <c r="M38" s="284">
        <f>IF(ISBLANK(INDEX('Policy Characteristics'!G:G,MATCH($C38,'Policy Characteristics'!$C:$C,0))),"",INDEX('Policy Characteristics'!G:G,MATCH($C38,'Policy Characteristics'!$C:$C,0)))</f>
        <v>1</v>
      </c>
      <c r="N38" s="284">
        <f>IF(ISBLANK(INDEX('Policy Characteristics'!H:H,MATCH($C38,'Policy Characteristics'!$C:$C,0))),"",INDEX('Policy Characteristics'!H:H,MATCH($C38,'Policy Characteristics'!$C:$C,0)))</f>
        <v>0.02</v>
      </c>
      <c r="O38" s="276" t="str">
        <f>IF(ISBLANK(INDEX('Policy Characteristics'!I:I,MATCH($C38,'Policy Characteristics'!$C:$C,0))),"",INDEX('Policy Characteristics'!I:I,MATCH($C38,'Policy Characteristics'!$C:$C,0)))</f>
        <v>% reduction in emissions</v>
      </c>
      <c r="P38" s="276"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8" s="276" t="str">
        <f>IF(ISBLANK(INDEX('Policy Characteristics'!K:K,MATCH($C38,'Policy Characteristics'!$C:$C,0))),"",INDEX('Policy Characteristics'!K:K,MATCH($C38,'Policy Characteristics'!$C:$C,0)))</f>
        <v>transportation-sector-main.html#conv-pol-stds</v>
      </c>
      <c r="R38" s="276" t="str">
        <f>IF(ISBLANK(INDEX('Policy Characteristics'!L:L,MATCH($C38,'Policy Characteristics'!$C:$C,0))),"",INDEX('Policy Characteristics'!L:L,MATCH($C38,'Policy Characteristics'!$C:$C,0)))</f>
        <v>conventional-pollutant-standards.html</v>
      </c>
    </row>
    <row r="39" spans="1:18" s="2" customFormat="1" ht="16">
      <c r="A39" s="276" t="str">
        <f>IF(ISBLANK(INDEX('Policy Characteristics'!A:A,MATCH($C39,'Policy Characteristics'!$C:$C,0))),"",INDEX('Policy Characteristics'!A:A,MATCH($C39,'Policy Characteristics'!$C:$C,0)))</f>
        <v>Transportation</v>
      </c>
      <c r="B39" s="285" t="str">
        <f>IF(ISBLANK(INDEX('Policy Characteristics'!B:B,MATCH($C39,'Policy Characteristics'!$C:$C,0))),"",INDEX('Policy Characteristics'!B:B,MATCH($C39,'Policy Characteristics'!$C:$C,0)))</f>
        <v>Conventional Pollutant Standards</v>
      </c>
      <c r="C39" s="276" t="str">
        <f t="shared" si="2"/>
        <v>Percentage Reduction of Separately Regulated Pollutants</v>
      </c>
      <c r="D39" s="2" t="s">
        <v>41</v>
      </c>
      <c r="E39" s="2" t="s">
        <v>2249</v>
      </c>
      <c r="F39" s="2" t="s">
        <v>3360</v>
      </c>
      <c r="G39" s="2" t="s">
        <v>2249</v>
      </c>
      <c r="H39" s="49">
        <v>337</v>
      </c>
      <c r="I39" s="347" t="s">
        <v>44</v>
      </c>
      <c r="J39" s="277" t="str">
        <f>IF(ISBLANK(INDEX('Policy Characteristics'!D:D,MATCH($C39,'Policy Characteristics'!$C:$C,0))),"",INDEX('Policy Characteristics'!D:D,MATCH($C39,'Policy Characteristics'!$C:$C,0)))</f>
        <v>Conventional Pollutant Standard</v>
      </c>
      <c r="K39" s="276" t="str">
        <f>IF(ISBLANK(INDEX('Policy Characteristics'!E:E,MATCH($C39,'Policy Characteristics'!$C:$C,0))),"",INDEX('Policy Characteristics'!E:E,MATCH($C39,'Policy Characteristics'!$C:$C,0)))</f>
        <v>trans reduce regulated pollutants</v>
      </c>
      <c r="L39" s="284">
        <f>IF(ISBLANK(INDEX('Policy Characteristics'!F:F,MATCH($C39,'Policy Characteristics'!$C:$C,0))),"",INDEX('Policy Characteristics'!F:F,MATCH($C39,'Policy Characteristics'!$C:$C,0)))</f>
        <v>0</v>
      </c>
      <c r="M39" s="284">
        <f>IF(ISBLANK(INDEX('Policy Characteristics'!G:G,MATCH($C39,'Policy Characteristics'!$C:$C,0))),"",INDEX('Policy Characteristics'!G:G,MATCH($C39,'Policy Characteristics'!$C:$C,0)))</f>
        <v>1</v>
      </c>
      <c r="N39" s="284">
        <f>IF(ISBLANK(INDEX('Policy Characteristics'!H:H,MATCH($C39,'Policy Characteristics'!$C:$C,0))),"",INDEX('Policy Characteristics'!H:H,MATCH($C39,'Policy Characteristics'!$C:$C,0)))</f>
        <v>0.02</v>
      </c>
      <c r="O39" s="276" t="str">
        <f>IF(ISBLANK(INDEX('Policy Characteristics'!I:I,MATCH($C39,'Policy Characteristics'!$C:$C,0))),"",INDEX('Policy Characteristics'!I:I,MATCH($C39,'Policy Characteristics'!$C:$C,0)))</f>
        <v>% reduction in emissions</v>
      </c>
      <c r="P39" s="276"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9" s="276" t="str">
        <f>IF(ISBLANK(INDEX('Policy Characteristics'!K:K,MATCH($C39,'Policy Characteristics'!$C:$C,0))),"",INDEX('Policy Characteristics'!K:K,MATCH($C39,'Policy Characteristics'!$C:$C,0)))</f>
        <v>transportation-sector-main.html#conv-pol-stds</v>
      </c>
      <c r="R39" s="276" t="str">
        <f>IF(ISBLANK(INDEX('Policy Characteristics'!L:L,MATCH($C39,'Policy Characteristics'!$C:$C,0))),"",INDEX('Policy Characteristics'!L:L,MATCH($C39,'Policy Characteristics'!$C:$C,0)))</f>
        <v>conventional-pollutant-standards.html</v>
      </c>
    </row>
    <row r="40" spans="1:18" s="2" customFormat="1" ht="16">
      <c r="A40" s="276" t="str">
        <f>IF(ISBLANK(INDEX('Policy Characteristics'!A:A,MATCH($C40,'Policy Characteristics'!$C:$C,0))),"",INDEX('Policy Characteristics'!A:A,MATCH($C40,'Policy Characteristics'!$C:$C,0)))</f>
        <v>Transportation</v>
      </c>
      <c r="B40" s="285" t="str">
        <f>IF(ISBLANK(INDEX('Policy Characteristics'!B:B,MATCH($C40,'Policy Characteristics'!$C:$C,0))),"",INDEX('Policy Characteristics'!B:B,MATCH($C40,'Policy Characteristics'!$C:$C,0)))</f>
        <v>Conventional Pollutant Standards</v>
      </c>
      <c r="C40" s="276" t="str">
        <f t="shared" si="2"/>
        <v>Percentage Reduction of Separately Regulated Pollutants</v>
      </c>
      <c r="D40" s="2" t="s">
        <v>41</v>
      </c>
      <c r="E40" s="2" t="s">
        <v>2251</v>
      </c>
      <c r="F40" s="2" t="s">
        <v>3360</v>
      </c>
      <c r="G40" s="2" t="s">
        <v>2251</v>
      </c>
      <c r="H40" s="49">
        <v>338</v>
      </c>
      <c r="I40" s="348" t="s">
        <v>45</v>
      </c>
      <c r="J40" s="277" t="str">
        <f>IF(ISBLANK(INDEX('Policy Characteristics'!D:D,MATCH($C40,'Policy Characteristics'!$C:$C,0))),"",INDEX('Policy Characteristics'!D:D,MATCH($C40,'Policy Characteristics'!$C:$C,0)))</f>
        <v>Conventional Pollutant Standard</v>
      </c>
      <c r="K40" s="276" t="str">
        <f>IF(ISBLANK(INDEX('Policy Characteristics'!E:E,MATCH($C40,'Policy Characteristics'!$C:$C,0))),"",INDEX('Policy Characteristics'!E:E,MATCH($C40,'Policy Characteristics'!$C:$C,0)))</f>
        <v>trans reduce regulated pollutants</v>
      </c>
      <c r="L40" s="284">
        <f>IF(ISBLANK(INDEX('Policy Characteristics'!F:F,MATCH($C40,'Policy Characteristics'!$C:$C,0))),"",INDEX('Policy Characteristics'!F:F,MATCH($C40,'Policy Characteristics'!$C:$C,0)))</f>
        <v>0</v>
      </c>
      <c r="M40" s="284">
        <f>IF(ISBLANK(INDEX('Policy Characteristics'!G:G,MATCH($C40,'Policy Characteristics'!$C:$C,0))),"",INDEX('Policy Characteristics'!G:G,MATCH($C40,'Policy Characteristics'!$C:$C,0)))</f>
        <v>1</v>
      </c>
      <c r="N40" s="284">
        <f>IF(ISBLANK(INDEX('Policy Characteristics'!H:H,MATCH($C40,'Policy Characteristics'!$C:$C,0))),"",INDEX('Policy Characteristics'!H:H,MATCH($C40,'Policy Characteristics'!$C:$C,0)))</f>
        <v>0.02</v>
      </c>
      <c r="O40" s="276" t="str">
        <f>IF(ISBLANK(INDEX('Policy Characteristics'!I:I,MATCH($C40,'Policy Characteristics'!$C:$C,0))),"",INDEX('Policy Characteristics'!I:I,MATCH($C40,'Policy Characteristics'!$C:$C,0)))</f>
        <v>% reduction in emissions</v>
      </c>
      <c r="P40" s="276"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0" s="276" t="str">
        <f>IF(ISBLANK(INDEX('Policy Characteristics'!K:K,MATCH($C40,'Policy Characteristics'!$C:$C,0))),"",INDEX('Policy Characteristics'!K:K,MATCH($C40,'Policy Characteristics'!$C:$C,0)))</f>
        <v>transportation-sector-main.html#conv-pol-stds</v>
      </c>
      <c r="R40" s="276" t="str">
        <f>IF(ISBLANK(INDEX('Policy Characteristics'!L:L,MATCH($C40,'Policy Characteristics'!$C:$C,0))),"",INDEX('Policy Characteristics'!L:L,MATCH($C40,'Policy Characteristics'!$C:$C,0)))</f>
        <v>conventional-pollutant-standards.html</v>
      </c>
    </row>
    <row r="41" spans="1:18" s="2" customFormat="1" ht="16">
      <c r="A41" s="276" t="str">
        <f>IF(ISBLANK(INDEX('Policy Characteristics'!A:A,MATCH($C41,'Policy Characteristics'!$C:$C,0))),"",INDEX('Policy Characteristics'!A:A,MATCH($C41,'Policy Characteristics'!$C:$C,0)))</f>
        <v>Transportation</v>
      </c>
      <c r="B41" s="285" t="str">
        <f>IF(ISBLANK(INDEX('Policy Characteristics'!B:B,MATCH($C41,'Policy Characteristics'!$C:$C,0))),"",INDEX('Policy Characteristics'!B:B,MATCH($C41,'Policy Characteristics'!$C:$C,0)))</f>
        <v>Conventional Pollutant Standards</v>
      </c>
      <c r="C41" s="276" t="str">
        <f t="shared" si="2"/>
        <v>Percentage Reduction of Separately Regulated Pollutants</v>
      </c>
      <c r="D41" s="2" t="s">
        <v>41</v>
      </c>
      <c r="E41" s="2" t="s">
        <v>2253</v>
      </c>
      <c r="F41" s="2" t="s">
        <v>3360</v>
      </c>
      <c r="G41" s="2" t="s">
        <v>2253</v>
      </c>
      <c r="H41" s="49">
        <v>339</v>
      </c>
      <c r="I41" s="348" t="s">
        <v>45</v>
      </c>
      <c r="J41" s="277" t="str">
        <f>IF(ISBLANK(INDEX('Policy Characteristics'!D:D,MATCH($C41,'Policy Characteristics'!$C:$C,0))),"",INDEX('Policy Characteristics'!D:D,MATCH($C41,'Policy Characteristics'!$C:$C,0)))</f>
        <v>Conventional Pollutant Standard</v>
      </c>
      <c r="K41" s="276" t="str">
        <f>IF(ISBLANK(INDEX('Policy Characteristics'!E:E,MATCH($C41,'Policy Characteristics'!$C:$C,0))),"",INDEX('Policy Characteristics'!E:E,MATCH($C41,'Policy Characteristics'!$C:$C,0)))</f>
        <v>trans reduce regulated pollutants</v>
      </c>
      <c r="L41" s="284">
        <f>IF(ISBLANK(INDEX('Policy Characteristics'!F:F,MATCH($C41,'Policy Characteristics'!$C:$C,0))),"",INDEX('Policy Characteristics'!F:F,MATCH($C41,'Policy Characteristics'!$C:$C,0)))</f>
        <v>0</v>
      </c>
      <c r="M41" s="284">
        <f>IF(ISBLANK(INDEX('Policy Characteristics'!G:G,MATCH($C41,'Policy Characteristics'!$C:$C,0))),"",INDEX('Policy Characteristics'!G:G,MATCH($C41,'Policy Characteristics'!$C:$C,0)))</f>
        <v>1</v>
      </c>
      <c r="N41" s="284">
        <f>IF(ISBLANK(INDEX('Policy Characteristics'!H:H,MATCH($C41,'Policy Characteristics'!$C:$C,0))),"",INDEX('Policy Characteristics'!H:H,MATCH($C41,'Policy Characteristics'!$C:$C,0)))</f>
        <v>0.02</v>
      </c>
      <c r="O41" s="276" t="str">
        <f>IF(ISBLANK(INDEX('Policy Characteristics'!I:I,MATCH($C41,'Policy Characteristics'!$C:$C,0))),"",INDEX('Policy Characteristics'!I:I,MATCH($C41,'Policy Characteristics'!$C:$C,0)))</f>
        <v>% reduction in emissions</v>
      </c>
      <c r="P41" s="276"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1" s="276" t="str">
        <f>IF(ISBLANK(INDEX('Policy Characteristics'!K:K,MATCH($C41,'Policy Characteristics'!$C:$C,0))),"",INDEX('Policy Characteristics'!K:K,MATCH($C41,'Policy Characteristics'!$C:$C,0)))</f>
        <v>transportation-sector-main.html#conv-pol-stds</v>
      </c>
      <c r="R41" s="276" t="str">
        <f>IF(ISBLANK(INDEX('Policy Characteristics'!L:L,MATCH($C41,'Policy Characteristics'!$C:$C,0))),"",INDEX('Policy Characteristics'!L:L,MATCH($C41,'Policy Characteristics'!$C:$C,0)))</f>
        <v>conventional-pollutant-standards.html</v>
      </c>
    </row>
    <row r="42" spans="1:18" s="2" customFormat="1" ht="16">
      <c r="A42" s="276" t="str">
        <f>IF(ISBLANK(INDEX('Policy Characteristics'!A:A,MATCH($C42,'Policy Characteristics'!$C:$C,0))),"",INDEX('Policy Characteristics'!A:A,MATCH($C42,'Policy Characteristics'!$C:$C,0)))</f>
        <v>Transportation</v>
      </c>
      <c r="B42" s="285" t="str">
        <f>IF(ISBLANK(INDEX('Policy Characteristics'!B:B,MATCH($C42,'Policy Characteristics'!$C:$C,0))),"",INDEX('Policy Characteristics'!B:B,MATCH($C42,'Policy Characteristics'!$C:$C,0)))</f>
        <v>Conventional Pollutant Standards</v>
      </c>
      <c r="C42" s="276" t="str">
        <f t="shared" si="2"/>
        <v>Percentage Reduction of Separately Regulated Pollutants</v>
      </c>
      <c r="D42" s="2" t="s">
        <v>42</v>
      </c>
      <c r="E42" s="2" t="s">
        <v>2237</v>
      </c>
      <c r="F42" s="2" t="s">
        <v>3361</v>
      </c>
      <c r="G42" s="2" t="s">
        <v>2451</v>
      </c>
      <c r="H42" s="49">
        <v>340</v>
      </c>
      <c r="I42" s="347" t="s">
        <v>44</v>
      </c>
      <c r="J42" s="277" t="str">
        <f>IF(ISBLANK(INDEX('Policy Characteristics'!D:D,MATCH($C42,'Policy Characteristics'!$C:$C,0))),"",INDEX('Policy Characteristics'!D:D,MATCH($C42,'Policy Characteristics'!$C:$C,0)))</f>
        <v>Conventional Pollutant Standard</v>
      </c>
      <c r="K42" s="276" t="str">
        <f>IF(ISBLANK(INDEX('Policy Characteristics'!E:E,MATCH($C42,'Policy Characteristics'!$C:$C,0))),"",INDEX('Policy Characteristics'!E:E,MATCH($C42,'Policy Characteristics'!$C:$C,0)))</f>
        <v>trans reduce regulated pollutants</v>
      </c>
      <c r="L42" s="284">
        <f>IF(ISBLANK(INDEX('Policy Characteristics'!F:F,MATCH($C42,'Policy Characteristics'!$C:$C,0))),"",INDEX('Policy Characteristics'!F:F,MATCH($C42,'Policy Characteristics'!$C:$C,0)))</f>
        <v>0</v>
      </c>
      <c r="M42" s="284">
        <f>IF(ISBLANK(INDEX('Policy Characteristics'!G:G,MATCH($C42,'Policy Characteristics'!$C:$C,0))),"",INDEX('Policy Characteristics'!G:G,MATCH($C42,'Policy Characteristics'!$C:$C,0)))</f>
        <v>1</v>
      </c>
      <c r="N42" s="284">
        <f>IF(ISBLANK(INDEX('Policy Characteristics'!H:H,MATCH($C42,'Policy Characteristics'!$C:$C,0))),"",INDEX('Policy Characteristics'!H:H,MATCH($C42,'Policy Characteristics'!$C:$C,0)))</f>
        <v>0.02</v>
      </c>
      <c r="O42" s="276" t="str">
        <f>IF(ISBLANK(INDEX('Policy Characteristics'!I:I,MATCH($C42,'Policy Characteristics'!$C:$C,0))),"",INDEX('Policy Characteristics'!I:I,MATCH($C42,'Policy Characteristics'!$C:$C,0)))</f>
        <v>% reduction in emissions</v>
      </c>
      <c r="P42" s="276"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2" s="276" t="str">
        <f>IF(ISBLANK(INDEX('Policy Characteristics'!K:K,MATCH($C42,'Policy Characteristics'!$C:$C,0))),"",INDEX('Policy Characteristics'!K:K,MATCH($C42,'Policy Characteristics'!$C:$C,0)))</f>
        <v>transportation-sector-main.html#conv-pol-stds</v>
      </c>
      <c r="R42" s="276" t="str">
        <f>IF(ISBLANK(INDEX('Policy Characteristics'!L:L,MATCH($C42,'Policy Characteristics'!$C:$C,0))),"",INDEX('Policy Characteristics'!L:L,MATCH($C42,'Policy Characteristics'!$C:$C,0)))</f>
        <v>conventional-pollutant-standards.html</v>
      </c>
    </row>
    <row r="43" spans="1:18" s="2" customFormat="1" ht="16">
      <c r="A43" s="276" t="str">
        <f>IF(ISBLANK(INDEX('Policy Characteristics'!A:A,MATCH($C43,'Policy Characteristics'!$C:$C,0))),"",INDEX('Policy Characteristics'!A:A,MATCH($C43,'Policy Characteristics'!$C:$C,0)))</f>
        <v>Transportation</v>
      </c>
      <c r="B43" s="285" t="str">
        <f>IF(ISBLANK(INDEX('Policy Characteristics'!B:B,MATCH($C43,'Policy Characteristics'!$C:$C,0))),"",INDEX('Policy Characteristics'!B:B,MATCH($C43,'Policy Characteristics'!$C:$C,0)))</f>
        <v>Conventional Pollutant Standards</v>
      </c>
      <c r="C43" s="276" t="str">
        <f t="shared" si="2"/>
        <v>Percentage Reduction of Separately Regulated Pollutants</v>
      </c>
      <c r="D43" s="2" t="s">
        <v>42</v>
      </c>
      <c r="E43" s="2" t="s">
        <v>500</v>
      </c>
      <c r="F43" s="2" t="s">
        <v>3361</v>
      </c>
      <c r="G43" s="2" t="s">
        <v>500</v>
      </c>
      <c r="H43" s="49">
        <v>341</v>
      </c>
      <c r="I43" s="347" t="s">
        <v>44</v>
      </c>
      <c r="J43" s="277" t="str">
        <f>IF(ISBLANK(INDEX('Policy Characteristics'!D:D,MATCH($C43,'Policy Characteristics'!$C:$C,0))),"",INDEX('Policy Characteristics'!D:D,MATCH($C43,'Policy Characteristics'!$C:$C,0)))</f>
        <v>Conventional Pollutant Standard</v>
      </c>
      <c r="K43" s="276" t="str">
        <f>IF(ISBLANK(INDEX('Policy Characteristics'!E:E,MATCH($C43,'Policy Characteristics'!$C:$C,0))),"",INDEX('Policy Characteristics'!E:E,MATCH($C43,'Policy Characteristics'!$C:$C,0)))</f>
        <v>trans reduce regulated pollutants</v>
      </c>
      <c r="L43" s="284">
        <f>IF(ISBLANK(INDEX('Policy Characteristics'!F:F,MATCH($C43,'Policy Characteristics'!$C:$C,0))),"",INDEX('Policy Characteristics'!F:F,MATCH($C43,'Policy Characteristics'!$C:$C,0)))</f>
        <v>0</v>
      </c>
      <c r="M43" s="284">
        <f>IF(ISBLANK(INDEX('Policy Characteristics'!G:G,MATCH($C43,'Policy Characteristics'!$C:$C,0))),"",INDEX('Policy Characteristics'!G:G,MATCH($C43,'Policy Characteristics'!$C:$C,0)))</f>
        <v>1</v>
      </c>
      <c r="N43" s="284">
        <f>IF(ISBLANK(INDEX('Policy Characteristics'!H:H,MATCH($C43,'Policy Characteristics'!$C:$C,0))),"",INDEX('Policy Characteristics'!H:H,MATCH($C43,'Policy Characteristics'!$C:$C,0)))</f>
        <v>0.02</v>
      </c>
      <c r="O43" s="276" t="str">
        <f>IF(ISBLANK(INDEX('Policy Characteristics'!I:I,MATCH($C43,'Policy Characteristics'!$C:$C,0))),"",INDEX('Policy Characteristics'!I:I,MATCH($C43,'Policy Characteristics'!$C:$C,0)))</f>
        <v>% reduction in emissions</v>
      </c>
      <c r="P43" s="276"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3" s="276" t="str">
        <f>IF(ISBLANK(INDEX('Policy Characteristics'!K:K,MATCH($C43,'Policy Characteristics'!$C:$C,0))),"",INDEX('Policy Characteristics'!K:K,MATCH($C43,'Policy Characteristics'!$C:$C,0)))</f>
        <v>transportation-sector-main.html#conv-pol-stds</v>
      </c>
      <c r="R43" s="276" t="str">
        <f>IF(ISBLANK(INDEX('Policy Characteristics'!L:L,MATCH($C43,'Policy Characteristics'!$C:$C,0))),"",INDEX('Policy Characteristics'!L:L,MATCH($C43,'Policy Characteristics'!$C:$C,0)))</f>
        <v>conventional-pollutant-standards.html</v>
      </c>
    </row>
    <row r="44" spans="1:18" s="2" customFormat="1" ht="16">
      <c r="A44" s="276" t="str">
        <f>IF(ISBLANK(INDEX('Policy Characteristics'!A:A,MATCH($C44,'Policy Characteristics'!$C:$C,0))),"",INDEX('Policy Characteristics'!A:A,MATCH($C44,'Policy Characteristics'!$C:$C,0)))</f>
        <v>Transportation</v>
      </c>
      <c r="B44" s="285" t="str">
        <f>IF(ISBLANK(INDEX('Policy Characteristics'!B:B,MATCH($C44,'Policy Characteristics'!$C:$C,0))),"",INDEX('Policy Characteristics'!B:B,MATCH($C44,'Policy Characteristics'!$C:$C,0)))</f>
        <v>Conventional Pollutant Standards</v>
      </c>
      <c r="C44" s="276" t="str">
        <f t="shared" si="2"/>
        <v>Percentage Reduction of Separately Regulated Pollutants</v>
      </c>
      <c r="D44" s="2" t="s">
        <v>42</v>
      </c>
      <c r="E44" s="2" t="s">
        <v>2240</v>
      </c>
      <c r="F44" s="2" t="s">
        <v>3361</v>
      </c>
      <c r="G44" s="2" t="s">
        <v>2240</v>
      </c>
      <c r="H44" s="49">
        <v>342</v>
      </c>
      <c r="I44" s="347" t="s">
        <v>44</v>
      </c>
      <c r="J44" s="277" t="str">
        <f>IF(ISBLANK(INDEX('Policy Characteristics'!D:D,MATCH($C44,'Policy Characteristics'!$C:$C,0))),"",INDEX('Policy Characteristics'!D:D,MATCH($C44,'Policy Characteristics'!$C:$C,0)))</f>
        <v>Conventional Pollutant Standard</v>
      </c>
      <c r="K44" s="276" t="str">
        <f>IF(ISBLANK(INDEX('Policy Characteristics'!E:E,MATCH($C44,'Policy Characteristics'!$C:$C,0))),"",INDEX('Policy Characteristics'!E:E,MATCH($C44,'Policy Characteristics'!$C:$C,0)))</f>
        <v>trans reduce regulated pollutants</v>
      </c>
      <c r="L44" s="284">
        <f>IF(ISBLANK(INDEX('Policy Characteristics'!F:F,MATCH($C44,'Policy Characteristics'!$C:$C,0))),"",INDEX('Policy Characteristics'!F:F,MATCH($C44,'Policy Characteristics'!$C:$C,0)))</f>
        <v>0</v>
      </c>
      <c r="M44" s="284">
        <f>IF(ISBLANK(INDEX('Policy Characteristics'!G:G,MATCH($C44,'Policy Characteristics'!$C:$C,0))),"",INDEX('Policy Characteristics'!G:G,MATCH($C44,'Policy Characteristics'!$C:$C,0)))</f>
        <v>1</v>
      </c>
      <c r="N44" s="284">
        <f>IF(ISBLANK(INDEX('Policy Characteristics'!H:H,MATCH($C44,'Policy Characteristics'!$C:$C,0))),"",INDEX('Policy Characteristics'!H:H,MATCH($C44,'Policy Characteristics'!$C:$C,0)))</f>
        <v>0.02</v>
      </c>
      <c r="O44" s="276" t="str">
        <f>IF(ISBLANK(INDEX('Policy Characteristics'!I:I,MATCH($C44,'Policy Characteristics'!$C:$C,0))),"",INDEX('Policy Characteristics'!I:I,MATCH($C44,'Policy Characteristics'!$C:$C,0)))</f>
        <v>% reduction in emissions</v>
      </c>
      <c r="P44" s="276"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4" s="276" t="str">
        <f>IF(ISBLANK(INDEX('Policy Characteristics'!K:K,MATCH($C44,'Policy Characteristics'!$C:$C,0))),"",INDEX('Policy Characteristics'!K:K,MATCH($C44,'Policy Characteristics'!$C:$C,0)))</f>
        <v>transportation-sector-main.html#conv-pol-stds</v>
      </c>
      <c r="R44" s="276" t="str">
        <f>IF(ISBLANK(INDEX('Policy Characteristics'!L:L,MATCH($C44,'Policy Characteristics'!$C:$C,0))),"",INDEX('Policy Characteristics'!L:L,MATCH($C44,'Policy Characteristics'!$C:$C,0)))</f>
        <v>conventional-pollutant-standards.html</v>
      </c>
    </row>
    <row r="45" spans="1:18" s="2" customFormat="1" ht="16">
      <c r="A45" s="276" t="str">
        <f>IF(ISBLANK(INDEX('Policy Characteristics'!A:A,MATCH($C45,'Policy Characteristics'!$C:$C,0))),"",INDEX('Policy Characteristics'!A:A,MATCH($C45,'Policy Characteristics'!$C:$C,0)))</f>
        <v>Transportation</v>
      </c>
      <c r="B45" s="285" t="str">
        <f>IF(ISBLANK(INDEX('Policy Characteristics'!B:B,MATCH($C45,'Policy Characteristics'!$C:$C,0))),"",INDEX('Policy Characteristics'!B:B,MATCH($C45,'Policy Characteristics'!$C:$C,0)))</f>
        <v>Conventional Pollutant Standards</v>
      </c>
      <c r="C45" s="276" t="str">
        <f t="shared" si="2"/>
        <v>Percentage Reduction of Separately Regulated Pollutants</v>
      </c>
      <c r="D45" s="2" t="s">
        <v>42</v>
      </c>
      <c r="E45" s="2" t="s">
        <v>2242</v>
      </c>
      <c r="F45" s="2" t="s">
        <v>3361</v>
      </c>
      <c r="G45" s="2" t="s">
        <v>2242</v>
      </c>
      <c r="H45" s="49">
        <v>343</v>
      </c>
      <c r="I45" s="347" t="s">
        <v>44</v>
      </c>
      <c r="J45" s="277" t="str">
        <f>IF(ISBLANK(INDEX('Policy Characteristics'!D:D,MATCH($C45,'Policy Characteristics'!$C:$C,0))),"",INDEX('Policy Characteristics'!D:D,MATCH($C45,'Policy Characteristics'!$C:$C,0)))</f>
        <v>Conventional Pollutant Standard</v>
      </c>
      <c r="K45" s="276" t="str">
        <f>IF(ISBLANK(INDEX('Policy Characteristics'!E:E,MATCH($C45,'Policy Characteristics'!$C:$C,0))),"",INDEX('Policy Characteristics'!E:E,MATCH($C45,'Policy Characteristics'!$C:$C,0)))</f>
        <v>trans reduce regulated pollutants</v>
      </c>
      <c r="L45" s="284">
        <f>IF(ISBLANK(INDEX('Policy Characteristics'!F:F,MATCH($C45,'Policy Characteristics'!$C:$C,0))),"",INDEX('Policy Characteristics'!F:F,MATCH($C45,'Policy Characteristics'!$C:$C,0)))</f>
        <v>0</v>
      </c>
      <c r="M45" s="284">
        <f>IF(ISBLANK(INDEX('Policy Characteristics'!G:G,MATCH($C45,'Policy Characteristics'!$C:$C,0))),"",INDEX('Policy Characteristics'!G:G,MATCH($C45,'Policy Characteristics'!$C:$C,0)))</f>
        <v>1</v>
      </c>
      <c r="N45" s="284">
        <f>IF(ISBLANK(INDEX('Policy Characteristics'!H:H,MATCH($C45,'Policy Characteristics'!$C:$C,0))),"",INDEX('Policy Characteristics'!H:H,MATCH($C45,'Policy Characteristics'!$C:$C,0)))</f>
        <v>0.02</v>
      </c>
      <c r="O45" s="276" t="str">
        <f>IF(ISBLANK(INDEX('Policy Characteristics'!I:I,MATCH($C45,'Policy Characteristics'!$C:$C,0))),"",INDEX('Policy Characteristics'!I:I,MATCH($C45,'Policy Characteristics'!$C:$C,0)))</f>
        <v>% reduction in emissions</v>
      </c>
      <c r="P45" s="276"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5" s="276" t="str">
        <f>IF(ISBLANK(INDEX('Policy Characteristics'!K:K,MATCH($C45,'Policy Characteristics'!$C:$C,0))),"",INDEX('Policy Characteristics'!K:K,MATCH($C45,'Policy Characteristics'!$C:$C,0)))</f>
        <v>transportation-sector-main.html#conv-pol-stds</v>
      </c>
      <c r="R45" s="276" t="str">
        <f>IF(ISBLANK(INDEX('Policy Characteristics'!L:L,MATCH($C45,'Policy Characteristics'!$C:$C,0))),"",INDEX('Policy Characteristics'!L:L,MATCH($C45,'Policy Characteristics'!$C:$C,0)))</f>
        <v>conventional-pollutant-standards.html</v>
      </c>
    </row>
    <row r="46" spans="1:18" s="2" customFormat="1" ht="16">
      <c r="A46" s="276" t="str">
        <f>IF(ISBLANK(INDEX('Policy Characteristics'!A:A,MATCH($C46,'Policy Characteristics'!$C:$C,0))),"",INDEX('Policy Characteristics'!A:A,MATCH($C46,'Policy Characteristics'!$C:$C,0)))</f>
        <v>Transportation</v>
      </c>
      <c r="B46" s="285" t="str">
        <f>IF(ISBLANK(INDEX('Policy Characteristics'!B:B,MATCH($C46,'Policy Characteristics'!$C:$C,0))),"",INDEX('Policy Characteristics'!B:B,MATCH($C46,'Policy Characteristics'!$C:$C,0)))</f>
        <v>Conventional Pollutant Standards</v>
      </c>
      <c r="C46" s="276" t="str">
        <f t="shared" si="2"/>
        <v>Percentage Reduction of Separately Regulated Pollutants</v>
      </c>
      <c r="D46" s="2" t="s">
        <v>42</v>
      </c>
      <c r="E46" s="2" t="s">
        <v>2244</v>
      </c>
      <c r="F46" s="2" t="s">
        <v>3361</v>
      </c>
      <c r="G46" s="2" t="s">
        <v>2343</v>
      </c>
      <c r="H46" s="49">
        <v>344</v>
      </c>
      <c r="I46" s="347" t="s">
        <v>44</v>
      </c>
      <c r="J46" s="277" t="str">
        <f>IF(ISBLANK(INDEX('Policy Characteristics'!D:D,MATCH($C46,'Policy Characteristics'!$C:$C,0))),"",INDEX('Policy Characteristics'!D:D,MATCH($C46,'Policy Characteristics'!$C:$C,0)))</f>
        <v>Conventional Pollutant Standard</v>
      </c>
      <c r="K46" s="276" t="str">
        <f>IF(ISBLANK(INDEX('Policy Characteristics'!E:E,MATCH($C46,'Policy Characteristics'!$C:$C,0))),"",INDEX('Policy Characteristics'!E:E,MATCH($C46,'Policy Characteristics'!$C:$C,0)))</f>
        <v>trans reduce regulated pollutants</v>
      </c>
      <c r="L46" s="284">
        <f>IF(ISBLANK(INDEX('Policy Characteristics'!F:F,MATCH($C46,'Policy Characteristics'!$C:$C,0))),"",INDEX('Policy Characteristics'!F:F,MATCH($C46,'Policy Characteristics'!$C:$C,0)))</f>
        <v>0</v>
      </c>
      <c r="M46" s="284">
        <f>IF(ISBLANK(INDEX('Policy Characteristics'!G:G,MATCH($C46,'Policy Characteristics'!$C:$C,0))),"",INDEX('Policy Characteristics'!G:G,MATCH($C46,'Policy Characteristics'!$C:$C,0)))</f>
        <v>1</v>
      </c>
      <c r="N46" s="284">
        <f>IF(ISBLANK(INDEX('Policy Characteristics'!H:H,MATCH($C46,'Policy Characteristics'!$C:$C,0))),"",INDEX('Policy Characteristics'!H:H,MATCH($C46,'Policy Characteristics'!$C:$C,0)))</f>
        <v>0.02</v>
      </c>
      <c r="O46" s="276" t="str">
        <f>IF(ISBLANK(INDEX('Policy Characteristics'!I:I,MATCH($C46,'Policy Characteristics'!$C:$C,0))),"",INDEX('Policy Characteristics'!I:I,MATCH($C46,'Policy Characteristics'!$C:$C,0)))</f>
        <v>% reduction in emissions</v>
      </c>
      <c r="P46" s="276"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6" s="276" t="str">
        <f>IF(ISBLANK(INDEX('Policy Characteristics'!K:K,MATCH($C46,'Policy Characteristics'!$C:$C,0))),"",INDEX('Policy Characteristics'!K:K,MATCH($C46,'Policy Characteristics'!$C:$C,0)))</f>
        <v>transportation-sector-main.html#conv-pol-stds</v>
      </c>
      <c r="R46" s="276" t="str">
        <f>IF(ISBLANK(INDEX('Policy Characteristics'!L:L,MATCH($C46,'Policy Characteristics'!$C:$C,0))),"",INDEX('Policy Characteristics'!L:L,MATCH($C46,'Policy Characteristics'!$C:$C,0)))</f>
        <v>conventional-pollutant-standards.html</v>
      </c>
    </row>
    <row r="47" spans="1:18" s="2" customFormat="1" ht="16">
      <c r="A47" s="276" t="str">
        <f>IF(ISBLANK(INDEX('Policy Characteristics'!A:A,MATCH($C47,'Policy Characteristics'!$C:$C,0))),"",INDEX('Policy Characteristics'!A:A,MATCH($C47,'Policy Characteristics'!$C:$C,0)))</f>
        <v>Transportation</v>
      </c>
      <c r="B47" s="285" t="str">
        <f>IF(ISBLANK(INDEX('Policy Characteristics'!B:B,MATCH($C47,'Policy Characteristics'!$C:$C,0))),"",INDEX('Policy Characteristics'!B:B,MATCH($C47,'Policy Characteristics'!$C:$C,0)))</f>
        <v>Conventional Pollutant Standards</v>
      </c>
      <c r="C47" s="276" t="str">
        <f t="shared" si="2"/>
        <v>Percentage Reduction of Separately Regulated Pollutants</v>
      </c>
      <c r="D47" s="2" t="s">
        <v>42</v>
      </c>
      <c r="E47" s="2" t="s">
        <v>2245</v>
      </c>
      <c r="F47" s="2" t="s">
        <v>3361</v>
      </c>
      <c r="G47" s="2" t="s">
        <v>2245</v>
      </c>
      <c r="H47" s="49">
        <v>345</v>
      </c>
      <c r="I47" s="348" t="s">
        <v>45</v>
      </c>
      <c r="J47" s="277" t="str">
        <f>IF(ISBLANK(INDEX('Policy Characteristics'!D:D,MATCH($C47,'Policy Characteristics'!$C:$C,0))),"",INDEX('Policy Characteristics'!D:D,MATCH($C47,'Policy Characteristics'!$C:$C,0)))</f>
        <v>Conventional Pollutant Standard</v>
      </c>
      <c r="K47" s="276" t="str">
        <f>IF(ISBLANK(INDEX('Policy Characteristics'!E:E,MATCH($C47,'Policy Characteristics'!$C:$C,0))),"",INDEX('Policy Characteristics'!E:E,MATCH($C47,'Policy Characteristics'!$C:$C,0)))</f>
        <v>trans reduce regulated pollutants</v>
      </c>
      <c r="L47" s="284">
        <f>IF(ISBLANK(INDEX('Policy Characteristics'!F:F,MATCH($C47,'Policy Characteristics'!$C:$C,0))),"",INDEX('Policy Characteristics'!F:F,MATCH($C47,'Policy Characteristics'!$C:$C,0)))</f>
        <v>0</v>
      </c>
      <c r="M47" s="284">
        <f>IF(ISBLANK(INDEX('Policy Characteristics'!G:G,MATCH($C47,'Policy Characteristics'!$C:$C,0))),"",INDEX('Policy Characteristics'!G:G,MATCH($C47,'Policy Characteristics'!$C:$C,0)))</f>
        <v>1</v>
      </c>
      <c r="N47" s="284">
        <f>IF(ISBLANK(INDEX('Policy Characteristics'!H:H,MATCH($C47,'Policy Characteristics'!$C:$C,0))),"",INDEX('Policy Characteristics'!H:H,MATCH($C47,'Policy Characteristics'!$C:$C,0)))</f>
        <v>0.02</v>
      </c>
      <c r="O47" s="276" t="str">
        <f>IF(ISBLANK(INDEX('Policy Characteristics'!I:I,MATCH($C47,'Policy Characteristics'!$C:$C,0))),"",INDEX('Policy Characteristics'!I:I,MATCH($C47,'Policy Characteristics'!$C:$C,0)))</f>
        <v>% reduction in emissions</v>
      </c>
      <c r="P47" s="276"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7" s="276" t="str">
        <f>IF(ISBLANK(INDEX('Policy Characteristics'!K:K,MATCH($C47,'Policy Characteristics'!$C:$C,0))),"",INDEX('Policy Characteristics'!K:K,MATCH($C47,'Policy Characteristics'!$C:$C,0)))</f>
        <v>transportation-sector-main.html#conv-pol-stds</v>
      </c>
      <c r="R47" s="276" t="str">
        <f>IF(ISBLANK(INDEX('Policy Characteristics'!L:L,MATCH($C47,'Policy Characteristics'!$C:$C,0))),"",INDEX('Policy Characteristics'!L:L,MATCH($C47,'Policy Characteristics'!$C:$C,0)))</f>
        <v>conventional-pollutant-standards.html</v>
      </c>
    </row>
    <row r="48" spans="1:18" s="2" customFormat="1" ht="16">
      <c r="A48" s="276" t="str">
        <f>IF(ISBLANK(INDEX('Policy Characteristics'!A:A,MATCH($C48,'Policy Characteristics'!$C:$C,0))),"",INDEX('Policy Characteristics'!A:A,MATCH($C48,'Policy Characteristics'!$C:$C,0)))</f>
        <v>Transportation</v>
      </c>
      <c r="B48" s="285" t="str">
        <f>IF(ISBLANK(INDEX('Policy Characteristics'!B:B,MATCH($C48,'Policy Characteristics'!$C:$C,0))),"",INDEX('Policy Characteristics'!B:B,MATCH($C48,'Policy Characteristics'!$C:$C,0)))</f>
        <v>Conventional Pollutant Standards</v>
      </c>
      <c r="C48" s="276" t="str">
        <f t="shared" si="2"/>
        <v>Percentage Reduction of Separately Regulated Pollutants</v>
      </c>
      <c r="D48" s="2" t="s">
        <v>42</v>
      </c>
      <c r="E48" s="2" t="s">
        <v>2247</v>
      </c>
      <c r="F48" s="2" t="s">
        <v>3361</v>
      </c>
      <c r="G48" s="2" t="s">
        <v>2247</v>
      </c>
      <c r="H48" s="49">
        <v>346</v>
      </c>
      <c r="I48" s="347" t="s">
        <v>44</v>
      </c>
      <c r="J48" s="277" t="str">
        <f>IF(ISBLANK(INDEX('Policy Characteristics'!D:D,MATCH($C48,'Policy Characteristics'!$C:$C,0))),"",INDEX('Policy Characteristics'!D:D,MATCH($C48,'Policy Characteristics'!$C:$C,0)))</f>
        <v>Conventional Pollutant Standard</v>
      </c>
      <c r="K48" s="276" t="str">
        <f>IF(ISBLANK(INDEX('Policy Characteristics'!E:E,MATCH($C48,'Policy Characteristics'!$C:$C,0))),"",INDEX('Policy Characteristics'!E:E,MATCH($C48,'Policy Characteristics'!$C:$C,0)))</f>
        <v>trans reduce regulated pollutants</v>
      </c>
      <c r="L48" s="284">
        <f>IF(ISBLANK(INDEX('Policy Characteristics'!F:F,MATCH($C48,'Policy Characteristics'!$C:$C,0))),"",INDEX('Policy Characteristics'!F:F,MATCH($C48,'Policy Characteristics'!$C:$C,0)))</f>
        <v>0</v>
      </c>
      <c r="M48" s="284">
        <f>IF(ISBLANK(INDEX('Policy Characteristics'!G:G,MATCH($C48,'Policy Characteristics'!$C:$C,0))),"",INDEX('Policy Characteristics'!G:G,MATCH($C48,'Policy Characteristics'!$C:$C,0)))</f>
        <v>1</v>
      </c>
      <c r="N48" s="284">
        <f>IF(ISBLANK(INDEX('Policy Characteristics'!H:H,MATCH($C48,'Policy Characteristics'!$C:$C,0))),"",INDEX('Policy Characteristics'!H:H,MATCH($C48,'Policy Characteristics'!$C:$C,0)))</f>
        <v>0.02</v>
      </c>
      <c r="O48" s="276" t="str">
        <f>IF(ISBLANK(INDEX('Policy Characteristics'!I:I,MATCH($C48,'Policy Characteristics'!$C:$C,0))),"",INDEX('Policy Characteristics'!I:I,MATCH($C48,'Policy Characteristics'!$C:$C,0)))</f>
        <v>% reduction in emissions</v>
      </c>
      <c r="P48" s="276"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8" s="276" t="str">
        <f>IF(ISBLANK(INDEX('Policy Characteristics'!K:K,MATCH($C48,'Policy Characteristics'!$C:$C,0))),"",INDEX('Policy Characteristics'!K:K,MATCH($C48,'Policy Characteristics'!$C:$C,0)))</f>
        <v>transportation-sector-main.html#conv-pol-stds</v>
      </c>
      <c r="R48" s="276" t="str">
        <f>IF(ISBLANK(INDEX('Policy Characteristics'!L:L,MATCH($C48,'Policy Characteristics'!$C:$C,0))),"",INDEX('Policy Characteristics'!L:L,MATCH($C48,'Policy Characteristics'!$C:$C,0)))</f>
        <v>conventional-pollutant-standards.html</v>
      </c>
    </row>
    <row r="49" spans="1:18" s="2" customFormat="1" ht="16">
      <c r="A49" s="276" t="str">
        <f>IF(ISBLANK(INDEX('Policy Characteristics'!A:A,MATCH($C49,'Policy Characteristics'!$C:$C,0))),"",INDEX('Policy Characteristics'!A:A,MATCH($C49,'Policy Characteristics'!$C:$C,0)))</f>
        <v>Transportation</v>
      </c>
      <c r="B49" s="285" t="str">
        <f>IF(ISBLANK(INDEX('Policy Characteristics'!B:B,MATCH($C49,'Policy Characteristics'!$C:$C,0))),"",INDEX('Policy Characteristics'!B:B,MATCH($C49,'Policy Characteristics'!$C:$C,0)))</f>
        <v>Conventional Pollutant Standards</v>
      </c>
      <c r="C49" s="276" t="str">
        <f t="shared" si="2"/>
        <v>Percentage Reduction of Separately Regulated Pollutants</v>
      </c>
      <c r="D49" s="2" t="s">
        <v>42</v>
      </c>
      <c r="E49" s="2" t="s">
        <v>2249</v>
      </c>
      <c r="F49" s="2" t="s">
        <v>3361</v>
      </c>
      <c r="G49" s="2" t="s">
        <v>2249</v>
      </c>
      <c r="H49" s="49">
        <v>347</v>
      </c>
      <c r="I49" s="347" t="s">
        <v>44</v>
      </c>
      <c r="J49" s="277" t="str">
        <f>IF(ISBLANK(INDEX('Policy Characteristics'!D:D,MATCH($C49,'Policy Characteristics'!$C:$C,0))),"",INDEX('Policy Characteristics'!D:D,MATCH($C49,'Policy Characteristics'!$C:$C,0)))</f>
        <v>Conventional Pollutant Standard</v>
      </c>
      <c r="K49" s="276" t="str">
        <f>IF(ISBLANK(INDEX('Policy Characteristics'!E:E,MATCH($C49,'Policy Characteristics'!$C:$C,0))),"",INDEX('Policy Characteristics'!E:E,MATCH($C49,'Policy Characteristics'!$C:$C,0)))</f>
        <v>trans reduce regulated pollutants</v>
      </c>
      <c r="L49" s="284">
        <f>IF(ISBLANK(INDEX('Policy Characteristics'!F:F,MATCH($C49,'Policy Characteristics'!$C:$C,0))),"",INDEX('Policy Characteristics'!F:F,MATCH($C49,'Policy Characteristics'!$C:$C,0)))</f>
        <v>0</v>
      </c>
      <c r="M49" s="284">
        <f>IF(ISBLANK(INDEX('Policy Characteristics'!G:G,MATCH($C49,'Policy Characteristics'!$C:$C,0))),"",INDEX('Policy Characteristics'!G:G,MATCH($C49,'Policy Characteristics'!$C:$C,0)))</f>
        <v>1</v>
      </c>
      <c r="N49" s="284">
        <f>IF(ISBLANK(INDEX('Policy Characteristics'!H:H,MATCH($C49,'Policy Characteristics'!$C:$C,0))),"",INDEX('Policy Characteristics'!H:H,MATCH($C49,'Policy Characteristics'!$C:$C,0)))</f>
        <v>0.02</v>
      </c>
      <c r="O49" s="276" t="str">
        <f>IF(ISBLANK(INDEX('Policy Characteristics'!I:I,MATCH($C49,'Policy Characteristics'!$C:$C,0))),"",INDEX('Policy Characteristics'!I:I,MATCH($C49,'Policy Characteristics'!$C:$C,0)))</f>
        <v>% reduction in emissions</v>
      </c>
      <c r="P49" s="276"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9" s="276" t="str">
        <f>IF(ISBLANK(INDEX('Policy Characteristics'!K:K,MATCH($C49,'Policy Characteristics'!$C:$C,0))),"",INDEX('Policy Characteristics'!K:K,MATCH($C49,'Policy Characteristics'!$C:$C,0)))</f>
        <v>transportation-sector-main.html#conv-pol-stds</v>
      </c>
      <c r="R49" s="276" t="str">
        <f>IF(ISBLANK(INDEX('Policy Characteristics'!L:L,MATCH($C49,'Policy Characteristics'!$C:$C,0))),"",INDEX('Policy Characteristics'!L:L,MATCH($C49,'Policy Characteristics'!$C:$C,0)))</f>
        <v>conventional-pollutant-standards.html</v>
      </c>
    </row>
    <row r="50" spans="1:18" s="2" customFormat="1" ht="16">
      <c r="A50" s="276" t="str">
        <f>IF(ISBLANK(INDEX('Policy Characteristics'!A:A,MATCH($C50,'Policy Characteristics'!$C:$C,0))),"",INDEX('Policy Characteristics'!A:A,MATCH($C50,'Policy Characteristics'!$C:$C,0)))</f>
        <v>Transportation</v>
      </c>
      <c r="B50" s="285" t="str">
        <f>IF(ISBLANK(INDEX('Policy Characteristics'!B:B,MATCH($C50,'Policy Characteristics'!$C:$C,0))),"",INDEX('Policy Characteristics'!B:B,MATCH($C50,'Policy Characteristics'!$C:$C,0)))</f>
        <v>Conventional Pollutant Standards</v>
      </c>
      <c r="C50" s="276" t="str">
        <f t="shared" si="2"/>
        <v>Percentage Reduction of Separately Regulated Pollutants</v>
      </c>
      <c r="D50" s="2" t="s">
        <v>42</v>
      </c>
      <c r="E50" s="2" t="s">
        <v>2251</v>
      </c>
      <c r="F50" s="2" t="s">
        <v>3361</v>
      </c>
      <c r="G50" s="2" t="s">
        <v>2251</v>
      </c>
      <c r="H50" s="49">
        <v>348</v>
      </c>
      <c r="I50" s="348" t="s">
        <v>45</v>
      </c>
      <c r="J50" s="277" t="str">
        <f>IF(ISBLANK(INDEX('Policy Characteristics'!D:D,MATCH($C50,'Policy Characteristics'!$C:$C,0))),"",INDEX('Policy Characteristics'!D:D,MATCH($C50,'Policy Characteristics'!$C:$C,0)))</f>
        <v>Conventional Pollutant Standard</v>
      </c>
      <c r="K50" s="276" t="str">
        <f>IF(ISBLANK(INDEX('Policy Characteristics'!E:E,MATCH($C50,'Policy Characteristics'!$C:$C,0))),"",INDEX('Policy Characteristics'!E:E,MATCH($C50,'Policy Characteristics'!$C:$C,0)))</f>
        <v>trans reduce regulated pollutants</v>
      </c>
      <c r="L50" s="284">
        <f>IF(ISBLANK(INDEX('Policy Characteristics'!F:F,MATCH($C50,'Policy Characteristics'!$C:$C,0))),"",INDEX('Policy Characteristics'!F:F,MATCH($C50,'Policy Characteristics'!$C:$C,0)))</f>
        <v>0</v>
      </c>
      <c r="M50" s="284">
        <f>IF(ISBLANK(INDEX('Policy Characteristics'!G:G,MATCH($C50,'Policy Characteristics'!$C:$C,0))),"",INDEX('Policy Characteristics'!G:G,MATCH($C50,'Policy Characteristics'!$C:$C,0)))</f>
        <v>1</v>
      </c>
      <c r="N50" s="284">
        <f>IF(ISBLANK(INDEX('Policy Characteristics'!H:H,MATCH($C50,'Policy Characteristics'!$C:$C,0))),"",INDEX('Policy Characteristics'!H:H,MATCH($C50,'Policy Characteristics'!$C:$C,0)))</f>
        <v>0.02</v>
      </c>
      <c r="O50" s="276" t="str">
        <f>IF(ISBLANK(INDEX('Policy Characteristics'!I:I,MATCH($C50,'Policy Characteristics'!$C:$C,0))),"",INDEX('Policy Characteristics'!I:I,MATCH($C50,'Policy Characteristics'!$C:$C,0)))</f>
        <v>% reduction in emissions</v>
      </c>
      <c r="P50" s="276"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0" s="276" t="str">
        <f>IF(ISBLANK(INDEX('Policy Characteristics'!K:K,MATCH($C50,'Policy Characteristics'!$C:$C,0))),"",INDEX('Policy Characteristics'!K:K,MATCH($C50,'Policy Characteristics'!$C:$C,0)))</f>
        <v>transportation-sector-main.html#conv-pol-stds</v>
      </c>
      <c r="R50" s="276" t="str">
        <f>IF(ISBLANK(INDEX('Policy Characteristics'!L:L,MATCH($C50,'Policy Characteristics'!$C:$C,0))),"",INDEX('Policy Characteristics'!L:L,MATCH($C50,'Policy Characteristics'!$C:$C,0)))</f>
        <v>conventional-pollutant-standards.html</v>
      </c>
    </row>
    <row r="51" spans="1:18" s="2" customFormat="1" ht="16">
      <c r="A51" s="276" t="str">
        <f>IF(ISBLANK(INDEX('Policy Characteristics'!A:A,MATCH($C51,'Policy Characteristics'!$C:$C,0))),"",INDEX('Policy Characteristics'!A:A,MATCH($C51,'Policy Characteristics'!$C:$C,0)))</f>
        <v>Transportation</v>
      </c>
      <c r="B51" s="285" t="str">
        <f>IF(ISBLANK(INDEX('Policy Characteristics'!B:B,MATCH($C51,'Policy Characteristics'!$C:$C,0))),"",INDEX('Policy Characteristics'!B:B,MATCH($C51,'Policy Characteristics'!$C:$C,0)))</f>
        <v>Conventional Pollutant Standards</v>
      </c>
      <c r="C51" s="276" t="str">
        <f t="shared" si="2"/>
        <v>Percentage Reduction of Separately Regulated Pollutants</v>
      </c>
      <c r="D51" s="2" t="s">
        <v>42</v>
      </c>
      <c r="E51" s="2" t="s">
        <v>2253</v>
      </c>
      <c r="F51" s="2" t="s">
        <v>3361</v>
      </c>
      <c r="G51" s="2" t="s">
        <v>2253</v>
      </c>
      <c r="H51" s="49">
        <v>349</v>
      </c>
      <c r="I51" s="348" t="s">
        <v>45</v>
      </c>
      <c r="J51" s="277" t="str">
        <f>IF(ISBLANK(INDEX('Policy Characteristics'!D:D,MATCH($C51,'Policy Characteristics'!$C:$C,0))),"",INDEX('Policy Characteristics'!D:D,MATCH($C51,'Policy Characteristics'!$C:$C,0)))</f>
        <v>Conventional Pollutant Standard</v>
      </c>
      <c r="K51" s="276" t="str">
        <f>IF(ISBLANK(INDEX('Policy Characteristics'!E:E,MATCH($C51,'Policy Characteristics'!$C:$C,0))),"",INDEX('Policy Characteristics'!E:E,MATCH($C51,'Policy Characteristics'!$C:$C,0)))</f>
        <v>trans reduce regulated pollutants</v>
      </c>
      <c r="L51" s="284">
        <f>IF(ISBLANK(INDEX('Policy Characteristics'!F:F,MATCH($C51,'Policy Characteristics'!$C:$C,0))),"",INDEX('Policy Characteristics'!F:F,MATCH($C51,'Policy Characteristics'!$C:$C,0)))</f>
        <v>0</v>
      </c>
      <c r="M51" s="284">
        <f>IF(ISBLANK(INDEX('Policy Characteristics'!G:G,MATCH($C51,'Policy Characteristics'!$C:$C,0))),"",INDEX('Policy Characteristics'!G:G,MATCH($C51,'Policy Characteristics'!$C:$C,0)))</f>
        <v>1</v>
      </c>
      <c r="N51" s="284">
        <f>IF(ISBLANK(INDEX('Policy Characteristics'!H:H,MATCH($C51,'Policy Characteristics'!$C:$C,0))),"",INDEX('Policy Characteristics'!H:H,MATCH($C51,'Policy Characteristics'!$C:$C,0)))</f>
        <v>0.02</v>
      </c>
      <c r="O51" s="276" t="str">
        <f>IF(ISBLANK(INDEX('Policy Characteristics'!I:I,MATCH($C51,'Policy Characteristics'!$C:$C,0))),"",INDEX('Policy Characteristics'!I:I,MATCH($C51,'Policy Characteristics'!$C:$C,0)))</f>
        <v>% reduction in emissions</v>
      </c>
      <c r="P51" s="276"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1" s="276" t="str">
        <f>IF(ISBLANK(INDEX('Policy Characteristics'!K:K,MATCH($C51,'Policy Characteristics'!$C:$C,0))),"",INDEX('Policy Characteristics'!K:K,MATCH($C51,'Policy Characteristics'!$C:$C,0)))</f>
        <v>transportation-sector-main.html#conv-pol-stds</v>
      </c>
      <c r="R51" s="276" t="str">
        <f>IF(ISBLANK(INDEX('Policy Characteristics'!L:L,MATCH($C51,'Policy Characteristics'!$C:$C,0))),"",INDEX('Policy Characteristics'!L:L,MATCH($C51,'Policy Characteristics'!$C:$C,0)))</f>
        <v>conventional-pollutant-standards.html</v>
      </c>
    </row>
    <row r="52" spans="1:18" s="2" customFormat="1" ht="16">
      <c r="A52" s="276" t="str">
        <f>IF(ISBLANK(INDEX('Policy Characteristics'!A:A,MATCH($C52,'Policy Characteristics'!$C:$C,0))),"",INDEX('Policy Characteristics'!A:A,MATCH($C52,'Policy Characteristics'!$C:$C,0)))</f>
        <v>Transportation</v>
      </c>
      <c r="B52" s="285" t="str">
        <f>IF(ISBLANK(INDEX('Policy Characteristics'!B:B,MATCH($C52,'Policy Characteristics'!$C:$C,0))),"",INDEX('Policy Characteristics'!B:B,MATCH($C52,'Policy Characteristics'!$C:$C,0)))</f>
        <v>Conventional Pollutant Standards</v>
      </c>
      <c r="C52" s="276" t="str">
        <f t="shared" si="2"/>
        <v>Percentage Reduction of Separately Regulated Pollutants</v>
      </c>
      <c r="D52" s="2" t="s">
        <v>114</v>
      </c>
      <c r="E52" s="2" t="s">
        <v>2237</v>
      </c>
      <c r="F52" s="2" t="s">
        <v>3362</v>
      </c>
      <c r="G52" s="2" t="s">
        <v>2451</v>
      </c>
      <c r="H52" s="49">
        <v>350</v>
      </c>
      <c r="I52" s="347" t="s">
        <v>44</v>
      </c>
      <c r="J52" s="277" t="str">
        <f>IF(ISBLANK(INDEX('Policy Characteristics'!D:D,MATCH($C52,'Policy Characteristics'!$C:$C,0))),"",INDEX('Policy Characteristics'!D:D,MATCH($C52,'Policy Characteristics'!$C:$C,0)))</f>
        <v>Conventional Pollutant Standard</v>
      </c>
      <c r="K52" s="276" t="str">
        <f>IF(ISBLANK(INDEX('Policy Characteristics'!E:E,MATCH($C52,'Policy Characteristics'!$C:$C,0))),"",INDEX('Policy Characteristics'!E:E,MATCH($C52,'Policy Characteristics'!$C:$C,0)))</f>
        <v>trans reduce regulated pollutants</v>
      </c>
      <c r="L52" s="284">
        <f>IF(ISBLANK(INDEX('Policy Characteristics'!F:F,MATCH($C52,'Policy Characteristics'!$C:$C,0))),"",INDEX('Policy Characteristics'!F:F,MATCH($C52,'Policy Characteristics'!$C:$C,0)))</f>
        <v>0</v>
      </c>
      <c r="M52" s="284">
        <f>IF(ISBLANK(INDEX('Policy Characteristics'!G:G,MATCH($C52,'Policy Characteristics'!$C:$C,0))),"",INDEX('Policy Characteristics'!G:G,MATCH($C52,'Policy Characteristics'!$C:$C,0)))</f>
        <v>1</v>
      </c>
      <c r="N52" s="284">
        <f>IF(ISBLANK(INDEX('Policy Characteristics'!H:H,MATCH($C52,'Policy Characteristics'!$C:$C,0))),"",INDEX('Policy Characteristics'!H:H,MATCH($C52,'Policy Characteristics'!$C:$C,0)))</f>
        <v>0.02</v>
      </c>
      <c r="O52" s="276" t="str">
        <f>IF(ISBLANK(INDEX('Policy Characteristics'!I:I,MATCH($C52,'Policy Characteristics'!$C:$C,0))),"",INDEX('Policy Characteristics'!I:I,MATCH($C52,'Policy Characteristics'!$C:$C,0)))</f>
        <v>% reduction in emissions</v>
      </c>
      <c r="P52" s="276"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2" s="276" t="str">
        <f>IF(ISBLANK(INDEX('Policy Characteristics'!K:K,MATCH($C52,'Policy Characteristics'!$C:$C,0))),"",INDEX('Policy Characteristics'!K:K,MATCH($C52,'Policy Characteristics'!$C:$C,0)))</f>
        <v>transportation-sector-main.html#conv-pol-stds</v>
      </c>
      <c r="R52" s="276" t="str">
        <f>IF(ISBLANK(INDEX('Policy Characteristics'!L:L,MATCH($C52,'Policy Characteristics'!$C:$C,0))),"",INDEX('Policy Characteristics'!L:L,MATCH($C52,'Policy Characteristics'!$C:$C,0)))</f>
        <v>conventional-pollutant-standards.html</v>
      </c>
    </row>
    <row r="53" spans="1:18" s="2" customFormat="1" ht="16">
      <c r="A53" s="276" t="str">
        <f>IF(ISBLANK(INDEX('Policy Characteristics'!A:A,MATCH($C53,'Policy Characteristics'!$C:$C,0))),"",INDEX('Policy Characteristics'!A:A,MATCH($C53,'Policy Characteristics'!$C:$C,0)))</f>
        <v>Transportation</v>
      </c>
      <c r="B53" s="285" t="str">
        <f>IF(ISBLANK(INDEX('Policy Characteristics'!B:B,MATCH($C53,'Policy Characteristics'!$C:$C,0))),"",INDEX('Policy Characteristics'!B:B,MATCH($C53,'Policy Characteristics'!$C:$C,0)))</f>
        <v>Conventional Pollutant Standards</v>
      </c>
      <c r="C53" s="276" t="str">
        <f t="shared" si="2"/>
        <v>Percentage Reduction of Separately Regulated Pollutants</v>
      </c>
      <c r="D53" s="2" t="s">
        <v>114</v>
      </c>
      <c r="E53" s="2" t="s">
        <v>500</v>
      </c>
      <c r="F53" s="2" t="s">
        <v>3362</v>
      </c>
      <c r="G53" s="2" t="s">
        <v>500</v>
      </c>
      <c r="H53" s="49">
        <v>351</v>
      </c>
      <c r="I53" s="347" t="s">
        <v>44</v>
      </c>
      <c r="J53" s="277" t="str">
        <f>IF(ISBLANK(INDEX('Policy Characteristics'!D:D,MATCH($C53,'Policy Characteristics'!$C:$C,0))),"",INDEX('Policy Characteristics'!D:D,MATCH($C53,'Policy Characteristics'!$C:$C,0)))</f>
        <v>Conventional Pollutant Standard</v>
      </c>
      <c r="K53" s="276" t="str">
        <f>IF(ISBLANK(INDEX('Policy Characteristics'!E:E,MATCH($C53,'Policy Characteristics'!$C:$C,0))),"",INDEX('Policy Characteristics'!E:E,MATCH($C53,'Policy Characteristics'!$C:$C,0)))</f>
        <v>trans reduce regulated pollutants</v>
      </c>
      <c r="L53" s="284">
        <f>IF(ISBLANK(INDEX('Policy Characteristics'!F:F,MATCH($C53,'Policy Characteristics'!$C:$C,0))),"",INDEX('Policy Characteristics'!F:F,MATCH($C53,'Policy Characteristics'!$C:$C,0)))</f>
        <v>0</v>
      </c>
      <c r="M53" s="284">
        <f>IF(ISBLANK(INDEX('Policy Characteristics'!G:G,MATCH($C53,'Policy Characteristics'!$C:$C,0))),"",INDEX('Policy Characteristics'!G:G,MATCH($C53,'Policy Characteristics'!$C:$C,0)))</f>
        <v>1</v>
      </c>
      <c r="N53" s="284">
        <f>IF(ISBLANK(INDEX('Policy Characteristics'!H:H,MATCH($C53,'Policy Characteristics'!$C:$C,0))),"",INDEX('Policy Characteristics'!H:H,MATCH($C53,'Policy Characteristics'!$C:$C,0)))</f>
        <v>0.02</v>
      </c>
      <c r="O53" s="276" t="str">
        <f>IF(ISBLANK(INDEX('Policy Characteristics'!I:I,MATCH($C53,'Policy Characteristics'!$C:$C,0))),"",INDEX('Policy Characteristics'!I:I,MATCH($C53,'Policy Characteristics'!$C:$C,0)))</f>
        <v>% reduction in emissions</v>
      </c>
      <c r="P53" s="276"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3" s="276" t="str">
        <f>IF(ISBLANK(INDEX('Policy Characteristics'!K:K,MATCH($C53,'Policy Characteristics'!$C:$C,0))),"",INDEX('Policy Characteristics'!K:K,MATCH($C53,'Policy Characteristics'!$C:$C,0)))</f>
        <v>transportation-sector-main.html#conv-pol-stds</v>
      </c>
      <c r="R53" s="276" t="str">
        <f>IF(ISBLANK(INDEX('Policy Characteristics'!L:L,MATCH($C53,'Policy Characteristics'!$C:$C,0))),"",INDEX('Policy Characteristics'!L:L,MATCH($C53,'Policy Characteristics'!$C:$C,0)))</f>
        <v>conventional-pollutant-standards.html</v>
      </c>
    </row>
    <row r="54" spans="1:18" s="2" customFormat="1" ht="16">
      <c r="A54" s="276" t="str">
        <f>IF(ISBLANK(INDEX('Policy Characteristics'!A:A,MATCH($C54,'Policy Characteristics'!$C:$C,0))),"",INDEX('Policy Characteristics'!A:A,MATCH($C54,'Policy Characteristics'!$C:$C,0)))</f>
        <v>Transportation</v>
      </c>
      <c r="B54" s="285" t="str">
        <f>IF(ISBLANK(INDEX('Policy Characteristics'!B:B,MATCH($C54,'Policy Characteristics'!$C:$C,0))),"",INDEX('Policy Characteristics'!B:B,MATCH($C54,'Policy Characteristics'!$C:$C,0)))</f>
        <v>Conventional Pollutant Standards</v>
      </c>
      <c r="C54" s="276" t="str">
        <f t="shared" si="2"/>
        <v>Percentage Reduction of Separately Regulated Pollutants</v>
      </c>
      <c r="D54" s="2" t="s">
        <v>114</v>
      </c>
      <c r="E54" s="2" t="s">
        <v>2240</v>
      </c>
      <c r="F54" s="2" t="s">
        <v>3362</v>
      </c>
      <c r="G54" s="2" t="s">
        <v>2240</v>
      </c>
      <c r="H54" s="49">
        <v>352</v>
      </c>
      <c r="I54" s="347" t="s">
        <v>44</v>
      </c>
      <c r="J54" s="277" t="str">
        <f>IF(ISBLANK(INDEX('Policy Characteristics'!D:D,MATCH($C54,'Policy Characteristics'!$C:$C,0))),"",INDEX('Policy Characteristics'!D:D,MATCH($C54,'Policy Characteristics'!$C:$C,0)))</f>
        <v>Conventional Pollutant Standard</v>
      </c>
      <c r="K54" s="276" t="str">
        <f>IF(ISBLANK(INDEX('Policy Characteristics'!E:E,MATCH($C54,'Policy Characteristics'!$C:$C,0))),"",INDEX('Policy Characteristics'!E:E,MATCH($C54,'Policy Characteristics'!$C:$C,0)))</f>
        <v>trans reduce regulated pollutants</v>
      </c>
      <c r="L54" s="284">
        <f>IF(ISBLANK(INDEX('Policy Characteristics'!F:F,MATCH($C54,'Policy Characteristics'!$C:$C,0))),"",INDEX('Policy Characteristics'!F:F,MATCH($C54,'Policy Characteristics'!$C:$C,0)))</f>
        <v>0</v>
      </c>
      <c r="M54" s="284">
        <f>IF(ISBLANK(INDEX('Policy Characteristics'!G:G,MATCH($C54,'Policy Characteristics'!$C:$C,0))),"",INDEX('Policy Characteristics'!G:G,MATCH($C54,'Policy Characteristics'!$C:$C,0)))</f>
        <v>1</v>
      </c>
      <c r="N54" s="284">
        <f>IF(ISBLANK(INDEX('Policy Characteristics'!H:H,MATCH($C54,'Policy Characteristics'!$C:$C,0))),"",INDEX('Policy Characteristics'!H:H,MATCH($C54,'Policy Characteristics'!$C:$C,0)))</f>
        <v>0.02</v>
      </c>
      <c r="O54" s="276" t="str">
        <f>IF(ISBLANK(INDEX('Policy Characteristics'!I:I,MATCH($C54,'Policy Characteristics'!$C:$C,0))),"",INDEX('Policy Characteristics'!I:I,MATCH($C54,'Policy Characteristics'!$C:$C,0)))</f>
        <v>% reduction in emissions</v>
      </c>
      <c r="P54" s="276"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4" s="276" t="str">
        <f>IF(ISBLANK(INDEX('Policy Characteristics'!K:K,MATCH($C54,'Policy Characteristics'!$C:$C,0))),"",INDEX('Policy Characteristics'!K:K,MATCH($C54,'Policy Characteristics'!$C:$C,0)))</f>
        <v>transportation-sector-main.html#conv-pol-stds</v>
      </c>
      <c r="R54" s="276" t="str">
        <f>IF(ISBLANK(INDEX('Policy Characteristics'!L:L,MATCH($C54,'Policy Characteristics'!$C:$C,0))),"",INDEX('Policy Characteristics'!L:L,MATCH($C54,'Policy Characteristics'!$C:$C,0)))</f>
        <v>conventional-pollutant-standards.html</v>
      </c>
    </row>
    <row r="55" spans="1:18" s="2" customFormat="1" ht="16">
      <c r="A55" s="276" t="str">
        <f>IF(ISBLANK(INDEX('Policy Characteristics'!A:A,MATCH($C55,'Policy Characteristics'!$C:$C,0))),"",INDEX('Policy Characteristics'!A:A,MATCH($C55,'Policy Characteristics'!$C:$C,0)))</f>
        <v>Transportation</v>
      </c>
      <c r="B55" s="285" t="str">
        <f>IF(ISBLANK(INDEX('Policy Characteristics'!B:B,MATCH($C55,'Policy Characteristics'!$C:$C,0))),"",INDEX('Policy Characteristics'!B:B,MATCH($C55,'Policy Characteristics'!$C:$C,0)))</f>
        <v>Conventional Pollutant Standards</v>
      </c>
      <c r="C55" s="276" t="str">
        <f t="shared" si="2"/>
        <v>Percentage Reduction of Separately Regulated Pollutants</v>
      </c>
      <c r="D55" s="2" t="s">
        <v>114</v>
      </c>
      <c r="E55" s="2" t="s">
        <v>2242</v>
      </c>
      <c r="F55" s="2" t="s">
        <v>3362</v>
      </c>
      <c r="G55" s="2" t="s">
        <v>2242</v>
      </c>
      <c r="H55" s="49">
        <v>353</v>
      </c>
      <c r="I55" s="347" t="s">
        <v>44</v>
      </c>
      <c r="J55" s="277" t="str">
        <f>IF(ISBLANK(INDEX('Policy Characteristics'!D:D,MATCH($C55,'Policy Characteristics'!$C:$C,0))),"",INDEX('Policy Characteristics'!D:D,MATCH($C55,'Policy Characteristics'!$C:$C,0)))</f>
        <v>Conventional Pollutant Standard</v>
      </c>
      <c r="K55" s="276" t="str">
        <f>IF(ISBLANK(INDEX('Policy Characteristics'!E:E,MATCH($C55,'Policy Characteristics'!$C:$C,0))),"",INDEX('Policy Characteristics'!E:E,MATCH($C55,'Policy Characteristics'!$C:$C,0)))</f>
        <v>trans reduce regulated pollutants</v>
      </c>
      <c r="L55" s="284">
        <f>IF(ISBLANK(INDEX('Policy Characteristics'!F:F,MATCH($C55,'Policy Characteristics'!$C:$C,0))),"",INDEX('Policy Characteristics'!F:F,MATCH($C55,'Policy Characteristics'!$C:$C,0)))</f>
        <v>0</v>
      </c>
      <c r="M55" s="284">
        <f>IF(ISBLANK(INDEX('Policy Characteristics'!G:G,MATCH($C55,'Policy Characteristics'!$C:$C,0))),"",INDEX('Policy Characteristics'!G:G,MATCH($C55,'Policy Characteristics'!$C:$C,0)))</f>
        <v>1</v>
      </c>
      <c r="N55" s="284">
        <f>IF(ISBLANK(INDEX('Policy Characteristics'!H:H,MATCH($C55,'Policy Characteristics'!$C:$C,0))),"",INDEX('Policy Characteristics'!H:H,MATCH($C55,'Policy Characteristics'!$C:$C,0)))</f>
        <v>0.02</v>
      </c>
      <c r="O55" s="276" t="str">
        <f>IF(ISBLANK(INDEX('Policy Characteristics'!I:I,MATCH($C55,'Policy Characteristics'!$C:$C,0))),"",INDEX('Policy Characteristics'!I:I,MATCH($C55,'Policy Characteristics'!$C:$C,0)))</f>
        <v>% reduction in emissions</v>
      </c>
      <c r="P55" s="276"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5" s="276" t="str">
        <f>IF(ISBLANK(INDEX('Policy Characteristics'!K:K,MATCH($C55,'Policy Characteristics'!$C:$C,0))),"",INDEX('Policy Characteristics'!K:K,MATCH($C55,'Policy Characteristics'!$C:$C,0)))</f>
        <v>transportation-sector-main.html#conv-pol-stds</v>
      </c>
      <c r="R55" s="276" t="str">
        <f>IF(ISBLANK(INDEX('Policy Characteristics'!L:L,MATCH($C55,'Policy Characteristics'!$C:$C,0))),"",INDEX('Policy Characteristics'!L:L,MATCH($C55,'Policy Characteristics'!$C:$C,0)))</f>
        <v>conventional-pollutant-standards.html</v>
      </c>
    </row>
    <row r="56" spans="1:18" s="2" customFormat="1" ht="16">
      <c r="A56" s="276" t="str">
        <f>IF(ISBLANK(INDEX('Policy Characteristics'!A:A,MATCH($C56,'Policy Characteristics'!$C:$C,0))),"",INDEX('Policy Characteristics'!A:A,MATCH($C56,'Policy Characteristics'!$C:$C,0)))</f>
        <v>Transportation</v>
      </c>
      <c r="B56" s="285" t="str">
        <f>IF(ISBLANK(INDEX('Policy Characteristics'!B:B,MATCH($C56,'Policy Characteristics'!$C:$C,0))),"",INDEX('Policy Characteristics'!B:B,MATCH($C56,'Policy Characteristics'!$C:$C,0)))</f>
        <v>Conventional Pollutant Standards</v>
      </c>
      <c r="C56" s="276" t="str">
        <f t="shared" si="2"/>
        <v>Percentage Reduction of Separately Regulated Pollutants</v>
      </c>
      <c r="D56" s="2" t="s">
        <v>114</v>
      </c>
      <c r="E56" s="2" t="s">
        <v>2244</v>
      </c>
      <c r="F56" s="2" t="s">
        <v>3362</v>
      </c>
      <c r="G56" s="2" t="s">
        <v>2343</v>
      </c>
      <c r="H56" s="49">
        <v>354</v>
      </c>
      <c r="I56" s="347" t="s">
        <v>44</v>
      </c>
      <c r="J56" s="277" t="str">
        <f>IF(ISBLANK(INDEX('Policy Characteristics'!D:D,MATCH($C56,'Policy Characteristics'!$C:$C,0))),"",INDEX('Policy Characteristics'!D:D,MATCH($C56,'Policy Characteristics'!$C:$C,0)))</f>
        <v>Conventional Pollutant Standard</v>
      </c>
      <c r="K56" s="276" t="str">
        <f>IF(ISBLANK(INDEX('Policy Characteristics'!E:E,MATCH($C56,'Policy Characteristics'!$C:$C,0))),"",INDEX('Policy Characteristics'!E:E,MATCH($C56,'Policy Characteristics'!$C:$C,0)))</f>
        <v>trans reduce regulated pollutants</v>
      </c>
      <c r="L56" s="284">
        <f>IF(ISBLANK(INDEX('Policy Characteristics'!F:F,MATCH($C56,'Policy Characteristics'!$C:$C,0))),"",INDEX('Policy Characteristics'!F:F,MATCH($C56,'Policy Characteristics'!$C:$C,0)))</f>
        <v>0</v>
      </c>
      <c r="M56" s="284">
        <f>IF(ISBLANK(INDEX('Policy Characteristics'!G:G,MATCH($C56,'Policy Characteristics'!$C:$C,0))),"",INDEX('Policy Characteristics'!G:G,MATCH($C56,'Policy Characteristics'!$C:$C,0)))</f>
        <v>1</v>
      </c>
      <c r="N56" s="284">
        <f>IF(ISBLANK(INDEX('Policy Characteristics'!H:H,MATCH($C56,'Policy Characteristics'!$C:$C,0))),"",INDEX('Policy Characteristics'!H:H,MATCH($C56,'Policy Characteristics'!$C:$C,0)))</f>
        <v>0.02</v>
      </c>
      <c r="O56" s="276" t="str">
        <f>IF(ISBLANK(INDEX('Policy Characteristics'!I:I,MATCH($C56,'Policy Characteristics'!$C:$C,0))),"",INDEX('Policy Characteristics'!I:I,MATCH($C56,'Policy Characteristics'!$C:$C,0)))</f>
        <v>% reduction in emissions</v>
      </c>
      <c r="P56" s="276"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6" s="276" t="str">
        <f>IF(ISBLANK(INDEX('Policy Characteristics'!K:K,MATCH($C56,'Policy Characteristics'!$C:$C,0))),"",INDEX('Policy Characteristics'!K:K,MATCH($C56,'Policy Characteristics'!$C:$C,0)))</f>
        <v>transportation-sector-main.html#conv-pol-stds</v>
      </c>
      <c r="R56" s="276" t="str">
        <f>IF(ISBLANK(INDEX('Policy Characteristics'!L:L,MATCH($C56,'Policy Characteristics'!$C:$C,0))),"",INDEX('Policy Characteristics'!L:L,MATCH($C56,'Policy Characteristics'!$C:$C,0)))</f>
        <v>conventional-pollutant-standards.html</v>
      </c>
    </row>
    <row r="57" spans="1:18" s="2" customFormat="1" ht="16">
      <c r="A57" s="276" t="str">
        <f>IF(ISBLANK(INDEX('Policy Characteristics'!A:A,MATCH($C57,'Policy Characteristics'!$C:$C,0))),"",INDEX('Policy Characteristics'!A:A,MATCH($C57,'Policy Characteristics'!$C:$C,0)))</f>
        <v>Transportation</v>
      </c>
      <c r="B57" s="285" t="str">
        <f>IF(ISBLANK(INDEX('Policy Characteristics'!B:B,MATCH($C57,'Policy Characteristics'!$C:$C,0))),"",INDEX('Policy Characteristics'!B:B,MATCH($C57,'Policy Characteristics'!$C:$C,0)))</f>
        <v>Conventional Pollutant Standards</v>
      </c>
      <c r="C57" s="276" t="str">
        <f t="shared" si="2"/>
        <v>Percentage Reduction of Separately Regulated Pollutants</v>
      </c>
      <c r="D57" s="2" t="s">
        <v>114</v>
      </c>
      <c r="E57" s="2" t="s">
        <v>2245</v>
      </c>
      <c r="F57" s="2" t="s">
        <v>3362</v>
      </c>
      <c r="G57" s="2" t="s">
        <v>2245</v>
      </c>
      <c r="H57" s="49">
        <v>355</v>
      </c>
      <c r="I57" s="347" t="s">
        <v>44</v>
      </c>
      <c r="J57" s="277" t="str">
        <f>IF(ISBLANK(INDEX('Policy Characteristics'!D:D,MATCH($C57,'Policy Characteristics'!$C:$C,0))),"",INDEX('Policy Characteristics'!D:D,MATCH($C57,'Policy Characteristics'!$C:$C,0)))</f>
        <v>Conventional Pollutant Standard</v>
      </c>
      <c r="K57" s="276" t="str">
        <f>IF(ISBLANK(INDEX('Policy Characteristics'!E:E,MATCH($C57,'Policy Characteristics'!$C:$C,0))),"",INDEX('Policy Characteristics'!E:E,MATCH($C57,'Policy Characteristics'!$C:$C,0)))</f>
        <v>trans reduce regulated pollutants</v>
      </c>
      <c r="L57" s="284">
        <f>IF(ISBLANK(INDEX('Policy Characteristics'!F:F,MATCH($C57,'Policy Characteristics'!$C:$C,0))),"",INDEX('Policy Characteristics'!F:F,MATCH($C57,'Policy Characteristics'!$C:$C,0)))</f>
        <v>0</v>
      </c>
      <c r="M57" s="284">
        <f>IF(ISBLANK(INDEX('Policy Characteristics'!G:G,MATCH($C57,'Policy Characteristics'!$C:$C,0))),"",INDEX('Policy Characteristics'!G:G,MATCH($C57,'Policy Characteristics'!$C:$C,0)))</f>
        <v>1</v>
      </c>
      <c r="N57" s="284">
        <f>IF(ISBLANK(INDEX('Policy Characteristics'!H:H,MATCH($C57,'Policy Characteristics'!$C:$C,0))),"",INDEX('Policy Characteristics'!H:H,MATCH($C57,'Policy Characteristics'!$C:$C,0)))</f>
        <v>0.02</v>
      </c>
      <c r="O57" s="276" t="str">
        <f>IF(ISBLANK(INDEX('Policy Characteristics'!I:I,MATCH($C57,'Policy Characteristics'!$C:$C,0))),"",INDEX('Policy Characteristics'!I:I,MATCH($C57,'Policy Characteristics'!$C:$C,0)))</f>
        <v>% reduction in emissions</v>
      </c>
      <c r="P57" s="276"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7" s="276" t="str">
        <f>IF(ISBLANK(INDEX('Policy Characteristics'!K:K,MATCH($C57,'Policy Characteristics'!$C:$C,0))),"",INDEX('Policy Characteristics'!K:K,MATCH($C57,'Policy Characteristics'!$C:$C,0)))</f>
        <v>transportation-sector-main.html#conv-pol-stds</v>
      </c>
      <c r="R57" s="276" t="str">
        <f>IF(ISBLANK(INDEX('Policy Characteristics'!L:L,MATCH($C57,'Policy Characteristics'!$C:$C,0))),"",INDEX('Policy Characteristics'!L:L,MATCH($C57,'Policy Characteristics'!$C:$C,0)))</f>
        <v>conventional-pollutant-standards.html</v>
      </c>
    </row>
    <row r="58" spans="1:18" s="2" customFormat="1" ht="16">
      <c r="A58" s="276" t="str">
        <f>IF(ISBLANK(INDEX('Policy Characteristics'!A:A,MATCH($C58,'Policy Characteristics'!$C:$C,0))),"",INDEX('Policy Characteristics'!A:A,MATCH($C58,'Policy Characteristics'!$C:$C,0)))</f>
        <v>Transportation</v>
      </c>
      <c r="B58" s="285" t="str">
        <f>IF(ISBLANK(INDEX('Policy Characteristics'!B:B,MATCH($C58,'Policy Characteristics'!$C:$C,0))),"",INDEX('Policy Characteristics'!B:B,MATCH($C58,'Policy Characteristics'!$C:$C,0)))</f>
        <v>Conventional Pollutant Standards</v>
      </c>
      <c r="C58" s="276" t="str">
        <f t="shared" si="2"/>
        <v>Percentage Reduction of Separately Regulated Pollutants</v>
      </c>
      <c r="D58" s="2" t="s">
        <v>114</v>
      </c>
      <c r="E58" s="2" t="s">
        <v>2247</v>
      </c>
      <c r="F58" s="2" t="s">
        <v>3362</v>
      </c>
      <c r="G58" s="2" t="s">
        <v>2247</v>
      </c>
      <c r="H58" s="49">
        <v>356</v>
      </c>
      <c r="I58" s="347" t="s">
        <v>44</v>
      </c>
      <c r="J58" s="277" t="str">
        <f>IF(ISBLANK(INDEX('Policy Characteristics'!D:D,MATCH($C58,'Policy Characteristics'!$C:$C,0))),"",INDEX('Policy Characteristics'!D:D,MATCH($C58,'Policy Characteristics'!$C:$C,0)))</f>
        <v>Conventional Pollutant Standard</v>
      </c>
      <c r="K58" s="276" t="str">
        <f>IF(ISBLANK(INDEX('Policy Characteristics'!E:E,MATCH($C58,'Policy Characteristics'!$C:$C,0))),"",INDEX('Policy Characteristics'!E:E,MATCH($C58,'Policy Characteristics'!$C:$C,0)))</f>
        <v>trans reduce regulated pollutants</v>
      </c>
      <c r="L58" s="284">
        <f>IF(ISBLANK(INDEX('Policy Characteristics'!F:F,MATCH($C58,'Policy Characteristics'!$C:$C,0))),"",INDEX('Policy Characteristics'!F:F,MATCH($C58,'Policy Characteristics'!$C:$C,0)))</f>
        <v>0</v>
      </c>
      <c r="M58" s="284">
        <f>IF(ISBLANK(INDEX('Policy Characteristics'!G:G,MATCH($C58,'Policy Characteristics'!$C:$C,0))),"",INDEX('Policy Characteristics'!G:G,MATCH($C58,'Policy Characteristics'!$C:$C,0)))</f>
        <v>1</v>
      </c>
      <c r="N58" s="284">
        <f>IF(ISBLANK(INDEX('Policy Characteristics'!H:H,MATCH($C58,'Policy Characteristics'!$C:$C,0))),"",INDEX('Policy Characteristics'!H:H,MATCH($C58,'Policy Characteristics'!$C:$C,0)))</f>
        <v>0.02</v>
      </c>
      <c r="O58" s="276" t="str">
        <f>IF(ISBLANK(INDEX('Policy Characteristics'!I:I,MATCH($C58,'Policy Characteristics'!$C:$C,0))),"",INDEX('Policy Characteristics'!I:I,MATCH($C58,'Policy Characteristics'!$C:$C,0)))</f>
        <v>% reduction in emissions</v>
      </c>
      <c r="P58" s="276"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8" s="276" t="str">
        <f>IF(ISBLANK(INDEX('Policy Characteristics'!K:K,MATCH($C58,'Policy Characteristics'!$C:$C,0))),"",INDEX('Policy Characteristics'!K:K,MATCH($C58,'Policy Characteristics'!$C:$C,0)))</f>
        <v>transportation-sector-main.html#conv-pol-stds</v>
      </c>
      <c r="R58" s="276" t="str">
        <f>IF(ISBLANK(INDEX('Policy Characteristics'!L:L,MATCH($C58,'Policy Characteristics'!$C:$C,0))),"",INDEX('Policy Characteristics'!L:L,MATCH($C58,'Policy Characteristics'!$C:$C,0)))</f>
        <v>conventional-pollutant-standards.html</v>
      </c>
    </row>
    <row r="59" spans="1:18" s="2" customFormat="1" ht="16">
      <c r="A59" s="276" t="str">
        <f>IF(ISBLANK(INDEX('Policy Characteristics'!A:A,MATCH($C59,'Policy Characteristics'!$C:$C,0))),"",INDEX('Policy Characteristics'!A:A,MATCH($C59,'Policy Characteristics'!$C:$C,0)))</f>
        <v>Transportation</v>
      </c>
      <c r="B59" s="285" t="str">
        <f>IF(ISBLANK(INDEX('Policy Characteristics'!B:B,MATCH($C59,'Policy Characteristics'!$C:$C,0))),"",INDEX('Policy Characteristics'!B:B,MATCH($C59,'Policy Characteristics'!$C:$C,0)))</f>
        <v>Conventional Pollutant Standards</v>
      </c>
      <c r="C59" s="276" t="str">
        <f t="shared" si="2"/>
        <v>Percentage Reduction of Separately Regulated Pollutants</v>
      </c>
      <c r="D59" s="2" t="s">
        <v>114</v>
      </c>
      <c r="E59" s="2" t="s">
        <v>2249</v>
      </c>
      <c r="F59" s="2" t="s">
        <v>3362</v>
      </c>
      <c r="G59" s="2" t="s">
        <v>2249</v>
      </c>
      <c r="H59" s="49">
        <v>357</v>
      </c>
      <c r="I59" s="347" t="s">
        <v>44</v>
      </c>
      <c r="J59" s="277" t="str">
        <f>IF(ISBLANK(INDEX('Policy Characteristics'!D:D,MATCH($C59,'Policy Characteristics'!$C:$C,0))),"",INDEX('Policy Characteristics'!D:D,MATCH($C59,'Policy Characteristics'!$C:$C,0)))</f>
        <v>Conventional Pollutant Standard</v>
      </c>
      <c r="K59" s="276" t="str">
        <f>IF(ISBLANK(INDEX('Policy Characteristics'!E:E,MATCH($C59,'Policy Characteristics'!$C:$C,0))),"",INDEX('Policy Characteristics'!E:E,MATCH($C59,'Policy Characteristics'!$C:$C,0)))</f>
        <v>trans reduce regulated pollutants</v>
      </c>
      <c r="L59" s="284">
        <f>IF(ISBLANK(INDEX('Policy Characteristics'!F:F,MATCH($C59,'Policy Characteristics'!$C:$C,0))),"",INDEX('Policy Characteristics'!F:F,MATCH($C59,'Policy Characteristics'!$C:$C,0)))</f>
        <v>0</v>
      </c>
      <c r="M59" s="284">
        <f>IF(ISBLANK(INDEX('Policy Characteristics'!G:G,MATCH($C59,'Policy Characteristics'!$C:$C,0))),"",INDEX('Policy Characteristics'!G:G,MATCH($C59,'Policy Characteristics'!$C:$C,0)))</f>
        <v>1</v>
      </c>
      <c r="N59" s="284">
        <f>IF(ISBLANK(INDEX('Policy Characteristics'!H:H,MATCH($C59,'Policy Characteristics'!$C:$C,0))),"",INDEX('Policy Characteristics'!H:H,MATCH($C59,'Policy Characteristics'!$C:$C,0)))</f>
        <v>0.02</v>
      </c>
      <c r="O59" s="276" t="str">
        <f>IF(ISBLANK(INDEX('Policy Characteristics'!I:I,MATCH($C59,'Policy Characteristics'!$C:$C,0))),"",INDEX('Policy Characteristics'!I:I,MATCH($C59,'Policy Characteristics'!$C:$C,0)))</f>
        <v>% reduction in emissions</v>
      </c>
      <c r="P59" s="276"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9" s="276" t="str">
        <f>IF(ISBLANK(INDEX('Policy Characteristics'!K:K,MATCH($C59,'Policy Characteristics'!$C:$C,0))),"",INDEX('Policy Characteristics'!K:K,MATCH($C59,'Policy Characteristics'!$C:$C,0)))</f>
        <v>transportation-sector-main.html#conv-pol-stds</v>
      </c>
      <c r="R59" s="276" t="str">
        <f>IF(ISBLANK(INDEX('Policy Characteristics'!L:L,MATCH($C59,'Policy Characteristics'!$C:$C,0))),"",INDEX('Policy Characteristics'!L:L,MATCH($C59,'Policy Characteristics'!$C:$C,0)))</f>
        <v>conventional-pollutant-standards.html</v>
      </c>
    </row>
    <row r="60" spans="1:18" s="2" customFormat="1" ht="16">
      <c r="A60" s="276" t="str">
        <f>IF(ISBLANK(INDEX('Policy Characteristics'!A:A,MATCH($C60,'Policy Characteristics'!$C:$C,0))),"",INDEX('Policy Characteristics'!A:A,MATCH($C60,'Policy Characteristics'!$C:$C,0)))</f>
        <v>Transportation</v>
      </c>
      <c r="B60" s="285" t="str">
        <f>IF(ISBLANK(INDEX('Policy Characteristics'!B:B,MATCH($C60,'Policy Characteristics'!$C:$C,0))),"",INDEX('Policy Characteristics'!B:B,MATCH($C60,'Policy Characteristics'!$C:$C,0)))</f>
        <v>Conventional Pollutant Standards</v>
      </c>
      <c r="C60" s="276" t="str">
        <f t="shared" si="2"/>
        <v>Percentage Reduction of Separately Regulated Pollutants</v>
      </c>
      <c r="D60" s="2" t="s">
        <v>114</v>
      </c>
      <c r="E60" s="2" t="s">
        <v>2251</v>
      </c>
      <c r="F60" s="2" t="s">
        <v>3362</v>
      </c>
      <c r="G60" s="2" t="s">
        <v>2251</v>
      </c>
      <c r="H60" s="49">
        <v>358</v>
      </c>
      <c r="I60" s="348" t="s">
        <v>45</v>
      </c>
      <c r="J60" s="277" t="str">
        <f>IF(ISBLANK(INDEX('Policy Characteristics'!D:D,MATCH($C60,'Policy Characteristics'!$C:$C,0))),"",INDEX('Policy Characteristics'!D:D,MATCH($C60,'Policy Characteristics'!$C:$C,0)))</f>
        <v>Conventional Pollutant Standard</v>
      </c>
      <c r="K60" s="276" t="str">
        <f>IF(ISBLANK(INDEX('Policy Characteristics'!E:E,MATCH($C60,'Policy Characteristics'!$C:$C,0))),"",INDEX('Policy Characteristics'!E:E,MATCH($C60,'Policy Characteristics'!$C:$C,0)))</f>
        <v>trans reduce regulated pollutants</v>
      </c>
      <c r="L60" s="284">
        <f>IF(ISBLANK(INDEX('Policy Characteristics'!F:F,MATCH($C60,'Policy Characteristics'!$C:$C,0))),"",INDEX('Policy Characteristics'!F:F,MATCH($C60,'Policy Characteristics'!$C:$C,0)))</f>
        <v>0</v>
      </c>
      <c r="M60" s="284">
        <f>IF(ISBLANK(INDEX('Policy Characteristics'!G:G,MATCH($C60,'Policy Characteristics'!$C:$C,0))),"",INDEX('Policy Characteristics'!G:G,MATCH($C60,'Policy Characteristics'!$C:$C,0)))</f>
        <v>1</v>
      </c>
      <c r="N60" s="284">
        <f>IF(ISBLANK(INDEX('Policy Characteristics'!H:H,MATCH($C60,'Policy Characteristics'!$C:$C,0))),"",INDEX('Policy Characteristics'!H:H,MATCH($C60,'Policy Characteristics'!$C:$C,0)))</f>
        <v>0.02</v>
      </c>
      <c r="O60" s="276" t="str">
        <f>IF(ISBLANK(INDEX('Policy Characteristics'!I:I,MATCH($C60,'Policy Characteristics'!$C:$C,0))),"",INDEX('Policy Characteristics'!I:I,MATCH($C60,'Policy Characteristics'!$C:$C,0)))</f>
        <v>% reduction in emissions</v>
      </c>
      <c r="P60" s="276"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0" s="276" t="str">
        <f>IF(ISBLANK(INDEX('Policy Characteristics'!K:K,MATCH($C60,'Policy Characteristics'!$C:$C,0))),"",INDEX('Policy Characteristics'!K:K,MATCH($C60,'Policy Characteristics'!$C:$C,0)))</f>
        <v>transportation-sector-main.html#conv-pol-stds</v>
      </c>
      <c r="R60" s="276" t="str">
        <f>IF(ISBLANK(INDEX('Policy Characteristics'!L:L,MATCH($C60,'Policy Characteristics'!$C:$C,0))),"",INDEX('Policy Characteristics'!L:L,MATCH($C60,'Policy Characteristics'!$C:$C,0)))</f>
        <v>conventional-pollutant-standards.html</v>
      </c>
    </row>
    <row r="61" spans="1:18" s="2" customFormat="1" ht="16">
      <c r="A61" s="276" t="str">
        <f>IF(ISBLANK(INDEX('Policy Characteristics'!A:A,MATCH($C61,'Policy Characteristics'!$C:$C,0))),"",INDEX('Policy Characteristics'!A:A,MATCH($C61,'Policy Characteristics'!$C:$C,0)))</f>
        <v>Transportation</v>
      </c>
      <c r="B61" s="285" t="str">
        <f>IF(ISBLANK(INDEX('Policy Characteristics'!B:B,MATCH($C61,'Policy Characteristics'!$C:$C,0))),"",INDEX('Policy Characteristics'!B:B,MATCH($C61,'Policy Characteristics'!$C:$C,0)))</f>
        <v>Conventional Pollutant Standards</v>
      </c>
      <c r="C61" s="276" t="str">
        <f t="shared" si="2"/>
        <v>Percentage Reduction of Separately Regulated Pollutants</v>
      </c>
      <c r="D61" s="2" t="s">
        <v>114</v>
      </c>
      <c r="E61" s="2" t="s">
        <v>2253</v>
      </c>
      <c r="F61" s="2" t="s">
        <v>3362</v>
      </c>
      <c r="G61" s="2" t="s">
        <v>2253</v>
      </c>
      <c r="H61" s="49">
        <v>359</v>
      </c>
      <c r="I61" s="348" t="s">
        <v>45</v>
      </c>
      <c r="J61" s="277" t="str">
        <f>IF(ISBLANK(INDEX('Policy Characteristics'!D:D,MATCH($C61,'Policy Characteristics'!$C:$C,0))),"",INDEX('Policy Characteristics'!D:D,MATCH($C61,'Policy Characteristics'!$C:$C,0)))</f>
        <v>Conventional Pollutant Standard</v>
      </c>
      <c r="K61" s="276" t="str">
        <f>IF(ISBLANK(INDEX('Policy Characteristics'!E:E,MATCH($C61,'Policy Characteristics'!$C:$C,0))),"",INDEX('Policy Characteristics'!E:E,MATCH($C61,'Policy Characteristics'!$C:$C,0)))</f>
        <v>trans reduce regulated pollutants</v>
      </c>
      <c r="L61" s="284">
        <f>IF(ISBLANK(INDEX('Policy Characteristics'!F:F,MATCH($C61,'Policy Characteristics'!$C:$C,0))),"",INDEX('Policy Characteristics'!F:F,MATCH($C61,'Policy Characteristics'!$C:$C,0)))</f>
        <v>0</v>
      </c>
      <c r="M61" s="284">
        <f>IF(ISBLANK(INDEX('Policy Characteristics'!G:G,MATCH($C61,'Policy Characteristics'!$C:$C,0))),"",INDEX('Policy Characteristics'!G:G,MATCH($C61,'Policy Characteristics'!$C:$C,0)))</f>
        <v>1</v>
      </c>
      <c r="N61" s="284">
        <f>IF(ISBLANK(INDEX('Policy Characteristics'!H:H,MATCH($C61,'Policy Characteristics'!$C:$C,0))),"",INDEX('Policy Characteristics'!H:H,MATCH($C61,'Policy Characteristics'!$C:$C,0)))</f>
        <v>0.02</v>
      </c>
      <c r="O61" s="276" t="str">
        <f>IF(ISBLANK(INDEX('Policy Characteristics'!I:I,MATCH($C61,'Policy Characteristics'!$C:$C,0))),"",INDEX('Policy Characteristics'!I:I,MATCH($C61,'Policy Characteristics'!$C:$C,0)))</f>
        <v>% reduction in emissions</v>
      </c>
      <c r="P61" s="276"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1" s="276" t="str">
        <f>IF(ISBLANK(INDEX('Policy Characteristics'!K:K,MATCH($C61,'Policy Characteristics'!$C:$C,0))),"",INDEX('Policy Characteristics'!K:K,MATCH($C61,'Policy Characteristics'!$C:$C,0)))</f>
        <v>transportation-sector-main.html#conv-pol-stds</v>
      </c>
      <c r="R61" s="276" t="str">
        <f>IF(ISBLANK(INDEX('Policy Characteristics'!L:L,MATCH($C61,'Policy Characteristics'!$C:$C,0))),"",INDEX('Policy Characteristics'!L:L,MATCH($C61,'Policy Characteristics'!$C:$C,0)))</f>
        <v>conventional-pollutant-standards.html</v>
      </c>
    </row>
    <row r="62" spans="1:18" s="2" customFormat="1" ht="16">
      <c r="A62" s="276" t="str">
        <f>IF(ISBLANK(INDEX('Policy Characteristics'!A:A,MATCH($C62,'Policy Characteristics'!$C:$C,0))),"",INDEX('Policy Characteristics'!A:A,MATCH($C62,'Policy Characteristics'!$C:$C,0)))</f>
        <v>Transportation</v>
      </c>
      <c r="B62" s="285" t="str">
        <f>IF(ISBLANK(INDEX('Policy Characteristics'!B:B,MATCH($C62,'Policy Characteristics'!$C:$C,0))),"",INDEX('Policy Characteristics'!B:B,MATCH($C62,'Policy Characteristics'!$C:$C,0)))</f>
        <v>Electric Vehicle Charger Deployment</v>
      </c>
      <c r="C62" s="1" t="s">
        <v>3550</v>
      </c>
      <c r="H62" s="49">
        <v>360</v>
      </c>
      <c r="I62" s="348" t="s">
        <v>44</v>
      </c>
      <c r="J62" s="277" t="str">
        <f>IF(ISBLANK(INDEX('Policy Characteristics'!D:D,MATCH($C62,'Policy Characteristics'!$C:$C,0))),"",INDEX('Policy Characteristics'!D:D,MATCH($C62,'Policy Characteristics'!$C:$C,0)))</f>
        <v>EV Charger Deployment</v>
      </c>
      <c r="K62" s="276" t="str">
        <f>IF(ISBLANK(INDEX('Policy Characteristics'!E:E,MATCH($C62,'Policy Characteristics'!$C:$C,0))),"",INDEX('Policy Characteristics'!E:E,MATCH($C62,'Policy Characteristics'!$C:$C,0)))</f>
        <v>trans EV charger deployment</v>
      </c>
      <c r="L62" s="276">
        <f>IF(ISBLANK(INDEX('Policy Characteristics'!F:F,MATCH($C62,'Policy Characteristics'!$C:$C,0))),"",INDEX('Policy Characteristics'!F:F,MATCH($C62,'Policy Characteristics'!$C:$C,0)))</f>
        <v>0</v>
      </c>
      <c r="M62" s="276">
        <f>IF(ISBLANK(INDEX('Policy Characteristics'!G:G,MATCH($C62,'Policy Characteristics'!$C:$C,0))),"",INDEX('Policy Characteristics'!G:G,MATCH($C62,'Policy Characteristics'!$C:$C,0)))</f>
        <v>3</v>
      </c>
      <c r="N62" s="276">
        <f>IF(ISBLANK(INDEX('Policy Characteristics'!H:H,MATCH($C62,'Policy Characteristics'!$C:$C,0))),"",INDEX('Policy Characteristics'!H:H,MATCH($C62,'Policy Characteristics'!$C:$C,0)))</f>
        <v>0.1</v>
      </c>
      <c r="O62" s="276" t="str">
        <f>IF(ISBLANK(INDEX('Policy Characteristics'!I:I,MATCH($C62,'Policy Characteristics'!$C:$C,0))),"",INDEX('Policy Characteristics'!I:I,MATCH($C62,'Policy Characteristics'!$C:$C,0)))</f>
        <v>% increase</v>
      </c>
      <c r="P62" s="276" t="str">
        <f>IF(ISBLANK(INDEX('Policy Characteristics'!J:J,MATCH($C62,'Policy Characteristics'!$C:$C,0))),"",INDEX('Policy Characteristics'!J:J,MATCH($C62,'Policy Characteristics'!$C:$C,0)))</f>
        <v>**Description:** This policy represents increasing the deployment of EV charging stations, including DC Fast and Level 2 charging stations.   // **Guidance for setting values:** This policy affects vehicle deployment by lowering the perceived charging availability penalty for EVs, insofar as it increases the ratio of EV chargers to gasoline pumps. In the United States, we find the charging availability penalty already reaches zero by roughly 2030. Beyond that point, this policy lever will have noadditional effect on EV deployment.</v>
      </c>
      <c r="Q62" s="276" t="str">
        <f>IF(ISBLANK(INDEX('Policy Characteristics'!K:K,MATCH($C62,'Policy Characteristics'!$C:$C,0))),"",INDEX('Policy Characteristics'!K:K,MATCH($C62,'Policy Characteristics'!$C:$C,0)))</f>
        <v/>
      </c>
      <c r="R62" s="276" t="str">
        <f>IF(ISBLANK(INDEX('Policy Characteristics'!L:L,MATCH($C62,'Policy Characteristics'!$C:$C,0))),"",INDEX('Policy Characteristics'!L:L,MATCH($C62,'Policy Characteristics'!$C:$C,0)))</f>
        <v>ev-charger-deployment.html</v>
      </c>
    </row>
    <row r="63" spans="1:18" s="2" customFormat="1" ht="16">
      <c r="A63" s="276" t="str">
        <f>IF(ISBLANK(INDEX('Policy Characteristics'!A:A,MATCH($C63,'Policy Characteristics'!$C:$C,0))),"",INDEX('Policy Characteristics'!A:A,MATCH($C63,'Policy Characteristics'!$C:$C,0)))</f>
        <v>Transportation</v>
      </c>
      <c r="B63" s="285" t="str">
        <f>IF(ISBLANK(INDEX('Policy Characteristics'!B:B,MATCH($C63,'Policy Characteristics'!$C:$C,0))),"",INDEX('Policy Characteristics'!B:B,MATCH($C63,'Policy Characteristics'!$C:$C,0)))</f>
        <v>Electric Vehicle Range</v>
      </c>
      <c r="C63" s="1" t="s">
        <v>3548</v>
      </c>
      <c r="D63" s="47"/>
      <c r="E63" s="47"/>
      <c r="F63" s="47"/>
      <c r="G63" s="47"/>
      <c r="H63" s="49">
        <v>361</v>
      </c>
      <c r="I63" s="347" t="s">
        <v>44</v>
      </c>
      <c r="J63" s="277" t="str">
        <f>IF(ISBLANK(INDEX('Policy Characteristics'!D:D,MATCH($C63,'Policy Characteristics'!$C:$C,0))),"",INDEX('Policy Characteristics'!D:D,MATCH($C63,'Policy Characteristics'!$C:$C,0)))</f>
        <v>EV Range &amp; Charging Time</v>
      </c>
      <c r="K63" s="276" t="str">
        <f>IF(ISBLANK(INDEX('Policy Characteristics'!E:E,MATCH($C63,'Policy Characteristics'!$C:$C,0))),"",INDEX('Policy Characteristics'!E:E,MATCH($C63,'Policy Characteristics'!$C:$C,0)))</f>
        <v>trans reduce EV range anxiety</v>
      </c>
      <c r="L63" s="284">
        <f>IF(ISBLANK(INDEX('Policy Characteristics'!F:F,MATCH($C63,'Policy Characteristics'!$C:$C,0))),"",INDEX('Policy Characteristics'!F:F,MATCH($C63,'Policy Characteristics'!$C:$C,0)))</f>
        <v>0</v>
      </c>
      <c r="M63" s="284">
        <f>IF(ISBLANK(INDEX('Policy Characteristics'!G:G,MATCH($C63,'Policy Characteristics'!$C:$C,0))),"",INDEX('Policy Characteristics'!G:G,MATCH($C63,'Policy Characteristics'!$C:$C,0)))</f>
        <v>1</v>
      </c>
      <c r="N63" s="284">
        <f>IF(ISBLANK(INDEX('Policy Characteristics'!H:H,MATCH($C63,'Policy Characteristics'!$C:$C,0))),"",INDEX('Policy Characteristics'!H:H,MATCH($C63,'Policy Characteristics'!$C:$C,0)))</f>
        <v>0.02</v>
      </c>
      <c r="O63" s="276" t="str">
        <f>IF(ISBLANK(INDEX('Policy Characteristics'!I:I,MATCH($C63,'Policy Characteristics'!$C:$C,0))),"",INDEX('Policy Characteristics'!I:I,MATCH($C63,'Policy Characteristics'!$C:$C,0)))</f>
        <v>% reduction in concern</v>
      </c>
      <c r="P63" s="276" t="str">
        <f>IF(ISBLANK(INDEX('Policy Characteristics'!J:J,MATCH($C63,'Policy Characteristics'!$C:$C,0))),"",INDEX('Policy Characteristics'!J:J,MATCH($C63,'Policy Characteristics'!$C:$C,0)))</f>
        <v>**Description:** This policy specifies a percentage reduction in vehicle buyers' aversion to electric vehicles due to concerns over the vehicles' range (how far the EV can travel on a charge).  A 100% setting implies consumers are no more concerned about EV range and charging time than they are about range and fueling time of gasoline vehicles.  It does not imply that range is infinite.  This policy only affects passenger cars and SUVs (most light-duty road vehicles).  // **Guidance for setting values:** U.S. model year 2017 all-electric (not hybrid) vehicles had ranges from 58 to 335 miles (median 114 miles).</v>
      </c>
      <c r="Q63" s="276" t="str">
        <f>IF(ISBLANK(INDEX('Policy Characteristics'!K:K,MATCH($C63,'Policy Characteristics'!$C:$C,0))),"",INDEX('Policy Characteristics'!K:K,MATCH($C63,'Policy Characteristics'!$C:$C,0)))</f>
        <v/>
      </c>
      <c r="R63" s="276" t="str">
        <f>IF(ISBLANK(INDEX('Policy Characteristics'!L:L,MATCH($C63,'Policy Characteristics'!$C:$C,0))),"",INDEX('Policy Characteristics'!L:L,MATCH($C63,'Policy Characteristics'!$C:$C,0)))</f>
        <v>reduce-range-anxiety-charging-time.html</v>
      </c>
    </row>
    <row r="64" spans="1:18" s="2" customFormat="1" ht="16">
      <c r="A64" s="276" t="str">
        <f>IF(ISBLANK(INDEX('Policy Characteristics'!A:A,MATCH($C64,'Policy Characteristics'!$C:$C,0))),"",INDEX('Policy Characteristics'!A:A,MATCH($C64,'Policy Characteristics'!$C:$C,0)))</f>
        <v>Transportation</v>
      </c>
      <c r="B64" s="285" t="str">
        <f>IF(ISBLANK(INDEX('Policy Characteristics'!B:B,MATCH($C64,'Policy Characteristics'!$C:$C,0))),"",INDEX('Policy Characteristics'!B:B,MATCH($C64,'Policy Characteristics'!$C:$C,0)))</f>
        <v>Passenger Vehicle Subsidy</v>
      </c>
      <c r="C64" s="1" t="s">
        <v>3523</v>
      </c>
      <c r="D64" s="47" t="s">
        <v>38</v>
      </c>
      <c r="E64" s="47" t="s">
        <v>2261</v>
      </c>
      <c r="F64" s="2" t="s">
        <v>3366</v>
      </c>
      <c r="G64" s="47" t="s">
        <v>3531</v>
      </c>
      <c r="H64" s="49">
        <v>189</v>
      </c>
      <c r="I64" s="347" t="s">
        <v>44</v>
      </c>
      <c r="J64" s="277" t="str">
        <f>IF(ISBLANK(INDEX('Policy Characteristics'!D:D,MATCH($C64,'Policy Characteristics'!$C:$C,0))),"",INDEX('Policy Characteristics'!D:D,MATCH($C64,'Policy Characteristics'!$C:$C,0)))</f>
        <v>Vehicle Subsidy</v>
      </c>
      <c r="K64" s="276" t="str">
        <f>IF(ISBLANK(INDEX('Policy Characteristics'!E:E,MATCH($C64,'Policy Characteristics'!$C:$C,0))),"",INDEX('Policy Characteristics'!E:E,MATCH($C64,'Policy Characteristics'!$C:$C,0)))</f>
        <v>trans psgr subsidy</v>
      </c>
      <c r="L64" s="284">
        <f>IF(ISBLANK(INDEX('Policy Characteristics'!F:F,MATCH($C64,'Policy Characteristics'!$C:$C,0))),"",INDEX('Policy Characteristics'!F:F,MATCH($C64,'Policy Characteristics'!$C:$C,0)))</f>
        <v>0</v>
      </c>
      <c r="M64" s="284">
        <f>IF(ISBLANK(INDEX('Policy Characteristics'!G:G,MATCH($C64,'Policy Characteristics'!$C:$C,0))),"",INDEX('Policy Characteristics'!G:G,MATCH($C64,'Policy Characteristics'!$C:$C,0)))</f>
        <v>50000</v>
      </c>
      <c r="N64" s="284">
        <f>IF(ISBLANK(INDEX('Policy Characteristics'!H:H,MATCH($C64,'Policy Characteristics'!$C:$C,0))),"",INDEX('Policy Characteristics'!H:H,MATCH($C64,'Policy Characteristics'!$C:$C,0)))</f>
        <v>100</v>
      </c>
      <c r="O64" s="276" t="str">
        <f>IF(ISBLANK(INDEX('Policy Characteristics'!I:I,MATCH($C64,'Policy Characteristics'!$C:$C,0))),"",INDEX('Policy Characteristics'!I:I,MATCH($C64,'Policy Characteristics'!$C:$C,0)))</f>
        <v>$ / vehicle</v>
      </c>
      <c r="P64" s="276" t="str">
        <f>IF(ISBLANK(INDEX('Policy Characteristics'!J:J,MATCH($C64,'Policy Characteristics'!$C:$C,0))),"",INDEX('Policy Characteristics'!J:J,MATCH($C64,'Policy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4" s="276" t="str">
        <f>IF(ISBLANK(INDEX('Policy Characteristics'!K:K,MATCH($C64,'Policy Characteristics'!$C:$C,0))),"",INDEX('Policy Characteristics'!K:K,MATCH($C64,'Policy Characteristics'!$C:$C,0)))</f>
        <v>transportation-sector-main.html#ev-subsidy</v>
      </c>
      <c r="R64" s="276" t="str">
        <f>IF(ISBLANK(INDEX('Policy Characteristics'!L:L,MATCH($C64,'Policy Characteristics'!$C:$C,0))),"",INDEX('Policy Characteristics'!L:L,MATCH($C64,'Policy Characteristics'!$C:$C,0)))</f>
        <v>ev-subsidy.html</v>
      </c>
    </row>
    <row r="65" spans="1:18" ht="14.5" customHeight="1">
      <c r="A65" s="276" t="str">
        <f>IF(ISBLANK(INDEX('Policy Characteristics'!A:A,MATCH($C65,'Policy Characteristics'!$C:$C,0))),"",INDEX('Policy Characteristics'!A:A,MATCH($C65,'Policy Characteristics'!$C:$C,0)))</f>
        <v>Transportation</v>
      </c>
      <c r="B65" s="285" t="str">
        <f>IF(ISBLANK(INDEX('Policy Characteristics'!B:B,MATCH($C65,'Policy Characteristics'!$C:$C,0))),"",INDEX('Policy Characteristics'!B:B,MATCH($C65,'Policy Characteristics'!$C:$C,0)))</f>
        <v>Passenger Vehicle Subsidy</v>
      </c>
      <c r="C65" s="276" t="str">
        <f t="shared" ref="C65:C105" si="3">C$64</f>
        <v>Additional Passenger Vehicle Subsidy</v>
      </c>
      <c r="D65" s="47" t="s">
        <v>38</v>
      </c>
      <c r="E65" s="2" t="s">
        <v>2262</v>
      </c>
      <c r="F65" s="2" t="s">
        <v>3366</v>
      </c>
      <c r="G65" s="2" t="s">
        <v>3532</v>
      </c>
      <c r="H65" s="44">
        <v>592</v>
      </c>
      <c r="I65" s="348" t="s">
        <v>45</v>
      </c>
      <c r="J65" s="277" t="str">
        <f>IF(ISBLANK(INDEX('Policy Characteristics'!D:D,MATCH($C65,'Policy Characteristics'!$C:$C,0))),"",INDEX('Policy Characteristics'!D:D,MATCH($C65,'Policy Characteristics'!$C:$C,0)))</f>
        <v>Vehicle Subsidy</v>
      </c>
      <c r="K65" s="276" t="str">
        <f>IF(ISBLANK(INDEX('Policy Characteristics'!E:E,MATCH($C65,'Policy Characteristics'!$C:$C,0))),"",INDEX('Policy Characteristics'!E:E,MATCH($C65,'Policy Characteristics'!$C:$C,0)))</f>
        <v>trans psgr subsidy</v>
      </c>
      <c r="L65" s="284">
        <f>IF(ISBLANK(INDEX('Policy Characteristics'!F:F,MATCH($C65,'Policy Characteristics'!$C:$C,0))),"",INDEX('Policy Characteristics'!F:F,MATCH($C65,'Policy Characteristics'!$C:$C,0)))</f>
        <v>0</v>
      </c>
      <c r="M65" s="284">
        <f>IF(ISBLANK(INDEX('Policy Characteristics'!G:G,MATCH($C65,'Policy Characteristics'!$C:$C,0))),"",INDEX('Policy Characteristics'!G:G,MATCH($C65,'Policy Characteristics'!$C:$C,0)))</f>
        <v>50000</v>
      </c>
      <c r="N65" s="284">
        <f>IF(ISBLANK(INDEX('Policy Characteristics'!H:H,MATCH($C65,'Policy Characteristics'!$C:$C,0))),"",INDEX('Policy Characteristics'!H:H,MATCH($C65,'Policy Characteristics'!$C:$C,0)))</f>
        <v>100</v>
      </c>
      <c r="O65" s="276" t="str">
        <f>IF(ISBLANK(INDEX('Policy Characteristics'!I:I,MATCH($C65,'Policy Characteristics'!$C:$C,0))),"",INDEX('Policy Characteristics'!I:I,MATCH($C65,'Policy Characteristics'!$C:$C,0)))</f>
        <v>$ / vehicle</v>
      </c>
      <c r="P65" s="276" t="str">
        <f>IF(ISBLANK(INDEX('Policy Characteristics'!J:J,MATCH($C65,'Policy Characteristics'!$C:$C,0))),"",INDEX('Policy Characteristics'!J:J,MATCH($C65,'Policy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5" s="276" t="str">
        <f>IF(ISBLANK(INDEX('Policy Characteristics'!K:K,MATCH($C65,'Policy Characteristics'!$C:$C,0))),"",INDEX('Policy Characteristics'!K:K,MATCH($C65,'Policy Characteristics'!$C:$C,0)))</f>
        <v>transportation-sector-main.html#ev-subsidy</v>
      </c>
      <c r="R65" s="276" t="str">
        <f>IF(ISBLANK(INDEX('Policy Characteristics'!L:L,MATCH($C65,'Policy Characteristics'!$C:$C,0))),"",INDEX('Policy Characteristics'!L:L,MATCH($C65,'Policy Characteristics'!$C:$C,0)))</f>
        <v>ev-subsidy.html</v>
      </c>
    </row>
    <row r="66" spans="1:18" ht="16">
      <c r="A66" s="276" t="str">
        <f>IF(ISBLANK(INDEX('Policy Characteristics'!A:A,MATCH($C66,'Policy Characteristics'!$C:$C,0))),"",INDEX('Policy Characteristics'!A:A,MATCH($C66,'Policy Characteristics'!$C:$C,0)))</f>
        <v>Transportation</v>
      </c>
      <c r="B66" s="285" t="str">
        <f>IF(ISBLANK(INDEX('Policy Characteristics'!B:B,MATCH($C66,'Policy Characteristics'!$C:$C,0))),"",INDEX('Policy Characteristics'!B:B,MATCH($C66,'Policy Characteristics'!$C:$C,0)))</f>
        <v>Passenger Vehicle Subsidy</v>
      </c>
      <c r="C66" s="276" t="str">
        <f t="shared" si="3"/>
        <v>Additional Passenger Vehicle Subsidy</v>
      </c>
      <c r="D66" s="47" t="s">
        <v>38</v>
      </c>
      <c r="E66" s="2" t="s">
        <v>2263</v>
      </c>
      <c r="F66" s="2" t="s">
        <v>3366</v>
      </c>
      <c r="G66" s="2" t="s">
        <v>3533</v>
      </c>
      <c r="H66" s="44">
        <v>593</v>
      </c>
      <c r="I66" s="348" t="s">
        <v>45</v>
      </c>
      <c r="J66" s="277" t="str">
        <f>IF(ISBLANK(INDEX('Policy Characteristics'!D:D,MATCH($C66,'Policy Characteristics'!$C:$C,0))),"",INDEX('Policy Characteristics'!D:D,MATCH($C66,'Policy Characteristics'!$C:$C,0)))</f>
        <v>Vehicle Subsidy</v>
      </c>
      <c r="K66" s="276" t="str">
        <f>IF(ISBLANK(INDEX('Policy Characteristics'!E:E,MATCH($C66,'Policy Characteristics'!$C:$C,0))),"",INDEX('Policy Characteristics'!E:E,MATCH($C66,'Policy Characteristics'!$C:$C,0)))</f>
        <v>trans psgr subsidy</v>
      </c>
      <c r="L66" s="284">
        <f>IF(ISBLANK(INDEX('Policy Characteristics'!F:F,MATCH($C66,'Policy Characteristics'!$C:$C,0))),"",INDEX('Policy Characteristics'!F:F,MATCH($C66,'Policy Characteristics'!$C:$C,0)))</f>
        <v>0</v>
      </c>
      <c r="M66" s="284">
        <f>IF(ISBLANK(INDEX('Policy Characteristics'!G:G,MATCH($C66,'Policy Characteristics'!$C:$C,0))),"",INDEX('Policy Characteristics'!G:G,MATCH($C66,'Policy Characteristics'!$C:$C,0)))</f>
        <v>50000</v>
      </c>
      <c r="N66" s="284">
        <f>IF(ISBLANK(INDEX('Policy Characteristics'!H:H,MATCH($C66,'Policy Characteristics'!$C:$C,0))),"",INDEX('Policy Characteristics'!H:H,MATCH($C66,'Policy Characteristics'!$C:$C,0)))</f>
        <v>100</v>
      </c>
      <c r="O66" s="276" t="str">
        <f>IF(ISBLANK(INDEX('Policy Characteristics'!I:I,MATCH($C66,'Policy Characteristics'!$C:$C,0))),"",INDEX('Policy Characteristics'!I:I,MATCH($C66,'Policy Characteristics'!$C:$C,0)))</f>
        <v>$ / vehicle</v>
      </c>
      <c r="P66" s="276" t="str">
        <f>IF(ISBLANK(INDEX('Policy Characteristics'!J:J,MATCH($C66,'Policy Characteristics'!$C:$C,0))),"",INDEX('Policy Characteristics'!J:J,MATCH($C66,'Policy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6" s="276" t="str">
        <f>IF(ISBLANK(INDEX('Policy Characteristics'!K:K,MATCH($C66,'Policy Characteristics'!$C:$C,0))),"",INDEX('Policy Characteristics'!K:K,MATCH($C66,'Policy Characteristics'!$C:$C,0)))</f>
        <v>transportation-sector-main.html#ev-subsidy</v>
      </c>
      <c r="R66" s="276" t="str">
        <f>IF(ISBLANK(INDEX('Policy Characteristics'!L:L,MATCH($C66,'Policy Characteristics'!$C:$C,0))),"",INDEX('Policy Characteristics'!L:L,MATCH($C66,'Policy Characteristics'!$C:$C,0)))</f>
        <v>ev-subsidy.html</v>
      </c>
    </row>
    <row r="67" spans="1:18" ht="16">
      <c r="A67" s="276" t="str">
        <f>IF(ISBLANK(INDEX('Policy Characteristics'!A:A,MATCH($C67,'Policy Characteristics'!$C:$C,0))),"",INDEX('Policy Characteristics'!A:A,MATCH($C67,'Policy Characteristics'!$C:$C,0)))</f>
        <v>Transportation</v>
      </c>
      <c r="B67" s="285" t="str">
        <f>IF(ISBLANK(INDEX('Policy Characteristics'!B:B,MATCH($C67,'Policy Characteristics'!$C:$C,0))),"",INDEX('Policy Characteristics'!B:B,MATCH($C67,'Policy Characteristics'!$C:$C,0)))</f>
        <v>Passenger Vehicle Subsidy</v>
      </c>
      <c r="C67" s="276" t="str">
        <f t="shared" si="3"/>
        <v>Additional Passenger Vehicle Subsidy</v>
      </c>
      <c r="D67" s="47" t="s">
        <v>38</v>
      </c>
      <c r="E67" s="2" t="s">
        <v>2264</v>
      </c>
      <c r="F67" s="2" t="s">
        <v>3366</v>
      </c>
      <c r="G67" s="2" t="s">
        <v>3534</v>
      </c>
      <c r="H67" s="44">
        <v>594</v>
      </c>
      <c r="I67" s="348" t="s">
        <v>45</v>
      </c>
      <c r="J67" s="277" t="str">
        <f>IF(ISBLANK(INDEX('Policy Characteristics'!D:D,MATCH($C67,'Policy Characteristics'!$C:$C,0))),"",INDEX('Policy Characteristics'!D:D,MATCH($C67,'Policy Characteristics'!$C:$C,0)))</f>
        <v>Vehicle Subsidy</v>
      </c>
      <c r="K67" s="276" t="str">
        <f>IF(ISBLANK(INDEX('Policy Characteristics'!E:E,MATCH($C67,'Policy Characteristics'!$C:$C,0))),"",INDEX('Policy Characteristics'!E:E,MATCH($C67,'Policy Characteristics'!$C:$C,0)))</f>
        <v>trans psgr subsidy</v>
      </c>
      <c r="L67" s="284">
        <f>IF(ISBLANK(INDEX('Policy Characteristics'!F:F,MATCH($C67,'Policy Characteristics'!$C:$C,0))),"",INDEX('Policy Characteristics'!F:F,MATCH($C67,'Policy Characteristics'!$C:$C,0)))</f>
        <v>0</v>
      </c>
      <c r="M67" s="284">
        <f>IF(ISBLANK(INDEX('Policy Characteristics'!G:G,MATCH($C67,'Policy Characteristics'!$C:$C,0))),"",INDEX('Policy Characteristics'!G:G,MATCH($C67,'Policy Characteristics'!$C:$C,0)))</f>
        <v>50000</v>
      </c>
      <c r="N67" s="284">
        <f>IF(ISBLANK(INDEX('Policy Characteristics'!H:H,MATCH($C67,'Policy Characteristics'!$C:$C,0))),"",INDEX('Policy Characteristics'!H:H,MATCH($C67,'Policy Characteristics'!$C:$C,0)))</f>
        <v>100</v>
      </c>
      <c r="O67" s="276" t="str">
        <f>IF(ISBLANK(INDEX('Policy Characteristics'!I:I,MATCH($C67,'Policy Characteristics'!$C:$C,0))),"",INDEX('Policy Characteristics'!I:I,MATCH($C67,'Policy Characteristics'!$C:$C,0)))</f>
        <v>$ / vehicle</v>
      </c>
      <c r="P67" s="276" t="str">
        <f>IF(ISBLANK(INDEX('Policy Characteristics'!J:J,MATCH($C67,'Policy Characteristics'!$C:$C,0))),"",INDEX('Policy Characteristics'!J:J,MATCH($C67,'Policy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7" s="276" t="str">
        <f>IF(ISBLANK(INDEX('Policy Characteristics'!K:K,MATCH($C67,'Policy Characteristics'!$C:$C,0))),"",INDEX('Policy Characteristics'!K:K,MATCH($C67,'Policy Characteristics'!$C:$C,0)))</f>
        <v>transportation-sector-main.html#ev-subsidy</v>
      </c>
      <c r="R67" s="276" t="str">
        <f>IF(ISBLANK(INDEX('Policy Characteristics'!L:L,MATCH($C67,'Policy Characteristics'!$C:$C,0))),"",INDEX('Policy Characteristics'!L:L,MATCH($C67,'Policy Characteristics'!$C:$C,0)))</f>
        <v>ev-subsidy.html</v>
      </c>
    </row>
    <row r="68" spans="1:18" ht="16">
      <c r="A68" s="276" t="str">
        <f>IF(ISBLANK(INDEX('Policy Characteristics'!A:A,MATCH($C68,'Policy Characteristics'!$C:$C,0))),"",INDEX('Policy Characteristics'!A:A,MATCH($C68,'Policy Characteristics'!$C:$C,0)))</f>
        <v>Transportation</v>
      </c>
      <c r="B68" s="285" t="str">
        <f>IF(ISBLANK(INDEX('Policy Characteristics'!B:B,MATCH($C68,'Policy Characteristics'!$C:$C,0))),"",INDEX('Policy Characteristics'!B:B,MATCH($C68,'Policy Characteristics'!$C:$C,0)))</f>
        <v>Passenger Vehicle Subsidy</v>
      </c>
      <c r="C68" s="276" t="str">
        <f t="shared" si="3"/>
        <v>Additional Passenger Vehicle Subsidy</v>
      </c>
      <c r="D68" s="47" t="s">
        <v>38</v>
      </c>
      <c r="E68" s="2" t="s">
        <v>2265</v>
      </c>
      <c r="F68" s="2" t="s">
        <v>3366</v>
      </c>
      <c r="G68" s="2" t="s">
        <v>3535</v>
      </c>
      <c r="H68" s="44">
        <v>595</v>
      </c>
      <c r="I68" s="347" t="s">
        <v>44</v>
      </c>
      <c r="J68" s="277" t="str">
        <f>IF(ISBLANK(INDEX('Policy Characteristics'!D:D,MATCH($C68,'Policy Characteristics'!$C:$C,0))),"",INDEX('Policy Characteristics'!D:D,MATCH($C68,'Policy Characteristics'!$C:$C,0)))</f>
        <v>Vehicle Subsidy</v>
      </c>
      <c r="K68" s="276" t="str">
        <f>IF(ISBLANK(INDEX('Policy Characteristics'!E:E,MATCH($C68,'Policy Characteristics'!$C:$C,0))),"",INDEX('Policy Characteristics'!E:E,MATCH($C68,'Policy Characteristics'!$C:$C,0)))</f>
        <v>trans psgr subsidy</v>
      </c>
      <c r="L68" s="284">
        <f>IF(ISBLANK(INDEX('Policy Characteristics'!F:F,MATCH($C68,'Policy Characteristics'!$C:$C,0))),"",INDEX('Policy Characteristics'!F:F,MATCH($C68,'Policy Characteristics'!$C:$C,0)))</f>
        <v>0</v>
      </c>
      <c r="M68" s="284">
        <f>IF(ISBLANK(INDEX('Policy Characteristics'!G:G,MATCH($C68,'Policy Characteristics'!$C:$C,0))),"",INDEX('Policy Characteristics'!G:G,MATCH($C68,'Policy Characteristics'!$C:$C,0)))</f>
        <v>50000</v>
      </c>
      <c r="N68" s="284">
        <f>IF(ISBLANK(INDEX('Policy Characteristics'!H:H,MATCH($C68,'Policy Characteristics'!$C:$C,0))),"",INDEX('Policy Characteristics'!H:H,MATCH($C68,'Policy Characteristics'!$C:$C,0)))</f>
        <v>100</v>
      </c>
      <c r="O68" s="276" t="str">
        <f>IF(ISBLANK(INDEX('Policy Characteristics'!I:I,MATCH($C68,'Policy Characteristics'!$C:$C,0))),"",INDEX('Policy Characteristics'!I:I,MATCH($C68,'Policy Characteristics'!$C:$C,0)))</f>
        <v>$ / vehicle</v>
      </c>
      <c r="P68" s="276" t="str">
        <f>IF(ISBLANK(INDEX('Policy Characteristics'!J:J,MATCH($C68,'Policy Characteristics'!$C:$C,0))),"",INDEX('Policy Characteristics'!J:J,MATCH($C68,'Policy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8" s="276" t="str">
        <f>IF(ISBLANK(INDEX('Policy Characteristics'!K:K,MATCH($C68,'Policy Characteristics'!$C:$C,0))),"",INDEX('Policy Characteristics'!K:K,MATCH($C68,'Policy Characteristics'!$C:$C,0)))</f>
        <v>transportation-sector-main.html#ev-subsidy</v>
      </c>
      <c r="R68" s="276" t="str">
        <f>IF(ISBLANK(INDEX('Policy Characteristics'!L:L,MATCH($C68,'Policy Characteristics'!$C:$C,0))),"",INDEX('Policy Characteristics'!L:L,MATCH($C68,'Policy Characteristics'!$C:$C,0)))</f>
        <v>ev-subsidy.html</v>
      </c>
    </row>
    <row r="69" spans="1:18" ht="16">
      <c r="A69" s="276" t="str">
        <f>IF(ISBLANK(INDEX('Policy Characteristics'!A:A,MATCH($C69,'Policy Characteristics'!$C:$C,0))),"",INDEX('Policy Characteristics'!A:A,MATCH($C69,'Policy Characteristics'!$C:$C,0)))</f>
        <v>Transportation</v>
      </c>
      <c r="B69" s="285" t="str">
        <f>IF(ISBLANK(INDEX('Policy Characteristics'!B:B,MATCH($C69,'Policy Characteristics'!$C:$C,0))),"",INDEX('Policy Characteristics'!B:B,MATCH($C69,'Policy Characteristics'!$C:$C,0)))</f>
        <v>Passenger Vehicle Subsidy</v>
      </c>
      <c r="C69" s="276" t="str">
        <f t="shared" si="3"/>
        <v>Additional Passenger Vehicle Subsidy</v>
      </c>
      <c r="D69" s="47" t="s">
        <v>38</v>
      </c>
      <c r="E69" s="2" t="s">
        <v>2535</v>
      </c>
      <c r="F69" s="2" t="s">
        <v>3366</v>
      </c>
      <c r="G69" s="2" t="s">
        <v>2535</v>
      </c>
      <c r="H69" s="44">
        <v>596</v>
      </c>
      <c r="I69" s="348" t="s">
        <v>45</v>
      </c>
      <c r="J69" s="277" t="str">
        <f>IF(ISBLANK(INDEX('Policy Characteristics'!D:D,MATCH($C69,'Policy Characteristics'!$C:$C,0))),"",INDEX('Policy Characteristics'!D:D,MATCH($C69,'Policy Characteristics'!$C:$C,0)))</f>
        <v>Vehicle Subsidy</v>
      </c>
      <c r="K69" s="276" t="str">
        <f>IF(ISBLANK(INDEX('Policy Characteristics'!E:E,MATCH($C69,'Policy Characteristics'!$C:$C,0))),"",INDEX('Policy Characteristics'!E:E,MATCH($C69,'Policy Characteristics'!$C:$C,0)))</f>
        <v>trans psgr subsidy</v>
      </c>
      <c r="L69" s="284">
        <f>IF(ISBLANK(INDEX('Policy Characteristics'!F:F,MATCH($C69,'Policy Characteristics'!$C:$C,0))),"",INDEX('Policy Characteristics'!F:F,MATCH($C69,'Policy Characteristics'!$C:$C,0)))</f>
        <v>0</v>
      </c>
      <c r="M69" s="284">
        <f>IF(ISBLANK(INDEX('Policy Characteristics'!G:G,MATCH($C69,'Policy Characteristics'!$C:$C,0))),"",INDEX('Policy Characteristics'!G:G,MATCH($C69,'Policy Characteristics'!$C:$C,0)))</f>
        <v>50000</v>
      </c>
      <c r="N69" s="284">
        <f>IF(ISBLANK(INDEX('Policy Characteristics'!H:H,MATCH($C69,'Policy Characteristics'!$C:$C,0))),"",INDEX('Policy Characteristics'!H:H,MATCH($C69,'Policy Characteristics'!$C:$C,0)))</f>
        <v>100</v>
      </c>
      <c r="O69" s="276" t="str">
        <f>IF(ISBLANK(INDEX('Policy Characteristics'!I:I,MATCH($C69,'Policy Characteristics'!$C:$C,0))),"",INDEX('Policy Characteristics'!I:I,MATCH($C69,'Policy Characteristics'!$C:$C,0)))</f>
        <v>$ / vehicle</v>
      </c>
      <c r="P69" s="276" t="str">
        <f>IF(ISBLANK(INDEX('Policy Characteristics'!J:J,MATCH($C69,'Policy Characteristics'!$C:$C,0))),"",INDEX('Policy Characteristics'!J:J,MATCH($C69,'Policy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9" s="276" t="str">
        <f>IF(ISBLANK(INDEX('Policy Characteristics'!K:K,MATCH($C69,'Policy Characteristics'!$C:$C,0))),"",INDEX('Policy Characteristics'!K:K,MATCH($C69,'Policy Characteristics'!$C:$C,0)))</f>
        <v>transportation-sector-main.html#ev-subsidy</v>
      </c>
      <c r="R69" s="276" t="str">
        <f>IF(ISBLANK(INDEX('Policy Characteristics'!L:L,MATCH($C69,'Policy Characteristics'!$C:$C,0))),"",INDEX('Policy Characteristics'!L:L,MATCH($C69,'Policy Characteristics'!$C:$C,0)))</f>
        <v>ev-subsidy.html</v>
      </c>
    </row>
    <row r="70" spans="1:18" ht="16">
      <c r="A70" s="276" t="str">
        <f>IF(ISBLANK(INDEX('Policy Characteristics'!A:A,MATCH($C70,'Policy Characteristics'!$C:$C,0))),"",INDEX('Policy Characteristics'!A:A,MATCH($C70,'Policy Characteristics'!$C:$C,0)))</f>
        <v>Transportation</v>
      </c>
      <c r="B70" s="285" t="str">
        <f>IF(ISBLANK(INDEX('Policy Characteristics'!B:B,MATCH($C70,'Policy Characteristics'!$C:$C,0))),"",INDEX('Policy Characteristics'!B:B,MATCH($C70,'Policy Characteristics'!$C:$C,0)))</f>
        <v>Passenger Vehicle Subsidy</v>
      </c>
      <c r="C70" s="276" t="str">
        <f t="shared" si="3"/>
        <v>Additional Passenger Vehicle Subsidy</v>
      </c>
      <c r="D70" s="47" t="s">
        <v>38</v>
      </c>
      <c r="E70" s="2" t="s">
        <v>2534</v>
      </c>
      <c r="F70" s="2" t="s">
        <v>3366</v>
      </c>
      <c r="G70" s="2" t="s">
        <v>3536</v>
      </c>
      <c r="H70" s="44">
        <v>597</v>
      </c>
      <c r="I70" s="347" t="s">
        <v>44</v>
      </c>
      <c r="J70" s="277" t="str">
        <f>IF(ISBLANK(INDEX('Policy Characteristics'!D:D,MATCH($C70,'Policy Characteristics'!$C:$C,0))),"",INDEX('Policy Characteristics'!D:D,MATCH($C70,'Policy Characteristics'!$C:$C,0)))</f>
        <v>Vehicle Subsidy</v>
      </c>
      <c r="K70" s="276" t="str">
        <f>IF(ISBLANK(INDEX('Policy Characteristics'!E:E,MATCH($C70,'Policy Characteristics'!$C:$C,0))),"",INDEX('Policy Characteristics'!E:E,MATCH($C70,'Policy Characteristics'!$C:$C,0)))</f>
        <v>trans psgr subsidy</v>
      </c>
      <c r="L70" s="284">
        <f>IF(ISBLANK(INDEX('Policy Characteristics'!F:F,MATCH($C70,'Policy Characteristics'!$C:$C,0))),"",INDEX('Policy Characteristics'!F:F,MATCH($C70,'Policy Characteristics'!$C:$C,0)))</f>
        <v>0</v>
      </c>
      <c r="M70" s="284">
        <f>IF(ISBLANK(INDEX('Policy Characteristics'!G:G,MATCH($C70,'Policy Characteristics'!$C:$C,0))),"",INDEX('Policy Characteristics'!G:G,MATCH($C70,'Policy Characteristics'!$C:$C,0)))</f>
        <v>50000</v>
      </c>
      <c r="N70" s="284">
        <f>IF(ISBLANK(INDEX('Policy Characteristics'!H:H,MATCH($C70,'Policy Characteristics'!$C:$C,0))),"",INDEX('Policy Characteristics'!H:H,MATCH($C70,'Policy Characteristics'!$C:$C,0)))</f>
        <v>100</v>
      </c>
      <c r="O70" s="276" t="str">
        <f>IF(ISBLANK(INDEX('Policy Characteristics'!I:I,MATCH($C70,'Policy Characteristics'!$C:$C,0))),"",INDEX('Policy Characteristics'!I:I,MATCH($C70,'Policy Characteristics'!$C:$C,0)))</f>
        <v>$ / vehicle</v>
      </c>
      <c r="P70" s="276" t="str">
        <f>IF(ISBLANK(INDEX('Policy Characteristics'!J:J,MATCH($C70,'Policy Characteristics'!$C:$C,0))),"",INDEX('Policy Characteristics'!J:J,MATCH($C70,'Policy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0" s="276" t="str">
        <f>IF(ISBLANK(INDEX('Policy Characteristics'!K:K,MATCH($C70,'Policy Characteristics'!$C:$C,0))),"",INDEX('Policy Characteristics'!K:K,MATCH($C70,'Policy Characteristics'!$C:$C,0)))</f>
        <v>transportation-sector-main.html#ev-subsidy</v>
      </c>
      <c r="R70" s="276" t="str">
        <f>IF(ISBLANK(INDEX('Policy Characteristics'!L:L,MATCH($C70,'Policy Characteristics'!$C:$C,0))),"",INDEX('Policy Characteristics'!L:L,MATCH($C70,'Policy Characteristics'!$C:$C,0)))</f>
        <v>ev-subsidy.html</v>
      </c>
    </row>
    <row r="71" spans="1:18" ht="16">
      <c r="A71" s="276" t="str">
        <f>IF(ISBLANK(INDEX('Policy Characteristics'!A:A,MATCH($C71,'Policy Characteristics'!$C:$C,0))),"",INDEX('Policy Characteristics'!A:A,MATCH($C71,'Policy Characteristics'!$C:$C,0)))</f>
        <v>Transportation</v>
      </c>
      <c r="B71" s="285" t="str">
        <f>IF(ISBLANK(INDEX('Policy Characteristics'!B:B,MATCH($C71,'Policy Characteristics'!$C:$C,0))),"",INDEX('Policy Characteristics'!B:B,MATCH($C71,'Policy Characteristics'!$C:$C,0)))</f>
        <v>Passenger Vehicle Subsidy</v>
      </c>
      <c r="C71" s="276" t="str">
        <f t="shared" si="3"/>
        <v>Additional Passenger Vehicle Subsidy</v>
      </c>
      <c r="D71" s="47" t="s">
        <v>39</v>
      </c>
      <c r="E71" s="47" t="s">
        <v>2261</v>
      </c>
      <c r="F71" s="2" t="s">
        <v>2369</v>
      </c>
      <c r="G71" s="47" t="s">
        <v>3531</v>
      </c>
      <c r="H71" s="44">
        <v>598</v>
      </c>
      <c r="I71" s="347" t="s">
        <v>44</v>
      </c>
      <c r="J71" s="277" t="str">
        <f>IF(ISBLANK(INDEX('Policy Characteristics'!D:D,MATCH($C71,'Policy Characteristics'!$C:$C,0))),"",INDEX('Policy Characteristics'!D:D,MATCH($C71,'Policy Characteristics'!$C:$C,0)))</f>
        <v>Vehicle Subsidy</v>
      </c>
      <c r="K71" s="276" t="str">
        <f>IF(ISBLANK(INDEX('Policy Characteristics'!E:E,MATCH($C71,'Policy Characteristics'!$C:$C,0))),"",INDEX('Policy Characteristics'!E:E,MATCH($C71,'Policy Characteristics'!$C:$C,0)))</f>
        <v>trans psgr subsidy</v>
      </c>
      <c r="L71" s="284">
        <f>IF(ISBLANK(INDEX('Policy Characteristics'!F:F,MATCH($C71,'Policy Characteristics'!$C:$C,0))),"",INDEX('Policy Characteristics'!F:F,MATCH($C71,'Policy Characteristics'!$C:$C,0)))</f>
        <v>0</v>
      </c>
      <c r="M71" s="284">
        <f>IF(ISBLANK(INDEX('Policy Characteristics'!G:G,MATCH($C71,'Policy Characteristics'!$C:$C,0))),"",INDEX('Policy Characteristics'!G:G,MATCH($C71,'Policy Characteristics'!$C:$C,0)))</f>
        <v>50000</v>
      </c>
      <c r="N71" s="284">
        <f>IF(ISBLANK(INDEX('Policy Characteristics'!H:H,MATCH($C71,'Policy Characteristics'!$C:$C,0))),"",INDEX('Policy Characteristics'!H:H,MATCH($C71,'Policy Characteristics'!$C:$C,0)))</f>
        <v>100</v>
      </c>
      <c r="O71" s="276" t="str">
        <f>IF(ISBLANK(INDEX('Policy Characteristics'!I:I,MATCH($C71,'Policy Characteristics'!$C:$C,0))),"",INDEX('Policy Characteristics'!I:I,MATCH($C71,'Policy Characteristics'!$C:$C,0)))</f>
        <v>$ / vehicle</v>
      </c>
      <c r="P71" s="276" t="str">
        <f>IF(ISBLANK(INDEX('Policy Characteristics'!J:J,MATCH($C71,'Policy Characteristics'!$C:$C,0))),"",INDEX('Policy Characteristics'!J:J,MATCH($C71,'Policy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1" s="276" t="str">
        <f>IF(ISBLANK(INDEX('Policy Characteristics'!K:K,MATCH($C71,'Policy Characteristics'!$C:$C,0))),"",INDEX('Policy Characteristics'!K:K,MATCH($C71,'Policy Characteristics'!$C:$C,0)))</f>
        <v>transportation-sector-main.html#ev-subsidy</v>
      </c>
      <c r="R71" s="276" t="str">
        <f>IF(ISBLANK(INDEX('Policy Characteristics'!L:L,MATCH($C71,'Policy Characteristics'!$C:$C,0))),"",INDEX('Policy Characteristics'!L:L,MATCH($C71,'Policy Characteristics'!$C:$C,0)))</f>
        <v>ev-subsidy.html</v>
      </c>
    </row>
    <row r="72" spans="1:18" ht="16">
      <c r="A72" s="276" t="str">
        <f>IF(ISBLANK(INDEX('Policy Characteristics'!A:A,MATCH($C72,'Policy Characteristics'!$C:$C,0))),"",INDEX('Policy Characteristics'!A:A,MATCH($C72,'Policy Characteristics'!$C:$C,0)))</f>
        <v>Transportation</v>
      </c>
      <c r="B72" s="285" t="str">
        <f>IF(ISBLANK(INDEX('Policy Characteristics'!B:B,MATCH($C72,'Policy Characteristics'!$C:$C,0))),"",INDEX('Policy Characteristics'!B:B,MATCH($C72,'Policy Characteristics'!$C:$C,0)))</f>
        <v>Passenger Vehicle Subsidy</v>
      </c>
      <c r="C72" s="276" t="str">
        <f t="shared" si="3"/>
        <v>Additional Passenger Vehicle Subsidy</v>
      </c>
      <c r="D72" s="47" t="s">
        <v>39</v>
      </c>
      <c r="E72" s="2" t="s">
        <v>2262</v>
      </c>
      <c r="F72" s="2" t="s">
        <v>2369</v>
      </c>
      <c r="G72" s="2" t="s">
        <v>3532</v>
      </c>
      <c r="H72" s="44">
        <v>599</v>
      </c>
      <c r="I72" s="348" t="s">
        <v>45</v>
      </c>
      <c r="J72" s="277" t="str">
        <f>IF(ISBLANK(INDEX('Policy Characteristics'!D:D,MATCH($C72,'Policy Characteristics'!$C:$C,0))),"",INDEX('Policy Characteristics'!D:D,MATCH($C72,'Policy Characteristics'!$C:$C,0)))</f>
        <v>Vehicle Subsidy</v>
      </c>
      <c r="K72" s="276" t="str">
        <f>IF(ISBLANK(INDEX('Policy Characteristics'!E:E,MATCH($C72,'Policy Characteristics'!$C:$C,0))),"",INDEX('Policy Characteristics'!E:E,MATCH($C72,'Policy Characteristics'!$C:$C,0)))</f>
        <v>trans psgr subsidy</v>
      </c>
      <c r="L72" s="284">
        <f>IF(ISBLANK(INDEX('Policy Characteristics'!F:F,MATCH($C72,'Policy Characteristics'!$C:$C,0))),"",INDEX('Policy Characteristics'!F:F,MATCH($C72,'Policy Characteristics'!$C:$C,0)))</f>
        <v>0</v>
      </c>
      <c r="M72" s="284">
        <f>IF(ISBLANK(INDEX('Policy Characteristics'!G:G,MATCH($C72,'Policy Characteristics'!$C:$C,0))),"",INDEX('Policy Characteristics'!G:G,MATCH($C72,'Policy Characteristics'!$C:$C,0)))</f>
        <v>50000</v>
      </c>
      <c r="N72" s="284">
        <f>IF(ISBLANK(INDEX('Policy Characteristics'!H:H,MATCH($C72,'Policy Characteristics'!$C:$C,0))),"",INDEX('Policy Characteristics'!H:H,MATCH($C72,'Policy Characteristics'!$C:$C,0)))</f>
        <v>100</v>
      </c>
      <c r="O72" s="276" t="str">
        <f>IF(ISBLANK(INDEX('Policy Characteristics'!I:I,MATCH($C72,'Policy Characteristics'!$C:$C,0))),"",INDEX('Policy Characteristics'!I:I,MATCH($C72,'Policy Characteristics'!$C:$C,0)))</f>
        <v>$ / vehicle</v>
      </c>
      <c r="P72" s="276" t="str">
        <f>IF(ISBLANK(INDEX('Policy Characteristics'!J:J,MATCH($C72,'Policy Characteristics'!$C:$C,0))),"",INDEX('Policy Characteristics'!J:J,MATCH($C72,'Policy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2" s="276" t="str">
        <f>IF(ISBLANK(INDEX('Policy Characteristics'!K:K,MATCH($C72,'Policy Characteristics'!$C:$C,0))),"",INDEX('Policy Characteristics'!K:K,MATCH($C72,'Policy Characteristics'!$C:$C,0)))</f>
        <v>transportation-sector-main.html#ev-subsidy</v>
      </c>
      <c r="R72" s="276" t="str">
        <f>IF(ISBLANK(INDEX('Policy Characteristics'!L:L,MATCH($C72,'Policy Characteristics'!$C:$C,0))),"",INDEX('Policy Characteristics'!L:L,MATCH($C72,'Policy Characteristics'!$C:$C,0)))</f>
        <v>ev-subsidy.html</v>
      </c>
    </row>
    <row r="73" spans="1:18" ht="16">
      <c r="A73" s="276" t="str">
        <f>IF(ISBLANK(INDEX('Policy Characteristics'!A:A,MATCH($C73,'Policy Characteristics'!$C:$C,0))),"",INDEX('Policy Characteristics'!A:A,MATCH($C73,'Policy Characteristics'!$C:$C,0)))</f>
        <v>Transportation</v>
      </c>
      <c r="B73" s="285" t="str">
        <f>IF(ISBLANK(INDEX('Policy Characteristics'!B:B,MATCH($C73,'Policy Characteristics'!$C:$C,0))),"",INDEX('Policy Characteristics'!B:B,MATCH($C73,'Policy Characteristics'!$C:$C,0)))</f>
        <v>Passenger Vehicle Subsidy</v>
      </c>
      <c r="C73" s="276" t="str">
        <f t="shared" si="3"/>
        <v>Additional Passenger Vehicle Subsidy</v>
      </c>
      <c r="D73" s="47" t="s">
        <v>39</v>
      </c>
      <c r="E73" s="2" t="s">
        <v>2263</v>
      </c>
      <c r="F73" s="2" t="s">
        <v>2369</v>
      </c>
      <c r="G73" s="2" t="s">
        <v>3533</v>
      </c>
      <c r="H73" s="44">
        <v>600</v>
      </c>
      <c r="I73" s="348" t="s">
        <v>45</v>
      </c>
      <c r="J73" s="277" t="str">
        <f>IF(ISBLANK(INDEX('Policy Characteristics'!D:D,MATCH($C73,'Policy Characteristics'!$C:$C,0))),"",INDEX('Policy Characteristics'!D:D,MATCH($C73,'Policy Characteristics'!$C:$C,0)))</f>
        <v>Vehicle Subsidy</v>
      </c>
      <c r="K73" s="276" t="str">
        <f>IF(ISBLANK(INDEX('Policy Characteristics'!E:E,MATCH($C73,'Policy Characteristics'!$C:$C,0))),"",INDEX('Policy Characteristics'!E:E,MATCH($C73,'Policy Characteristics'!$C:$C,0)))</f>
        <v>trans psgr subsidy</v>
      </c>
      <c r="L73" s="284">
        <f>IF(ISBLANK(INDEX('Policy Characteristics'!F:F,MATCH($C73,'Policy Characteristics'!$C:$C,0))),"",INDEX('Policy Characteristics'!F:F,MATCH($C73,'Policy Characteristics'!$C:$C,0)))</f>
        <v>0</v>
      </c>
      <c r="M73" s="284">
        <f>IF(ISBLANK(INDEX('Policy Characteristics'!G:G,MATCH($C73,'Policy Characteristics'!$C:$C,0))),"",INDEX('Policy Characteristics'!G:G,MATCH($C73,'Policy Characteristics'!$C:$C,0)))</f>
        <v>50000</v>
      </c>
      <c r="N73" s="284">
        <f>IF(ISBLANK(INDEX('Policy Characteristics'!H:H,MATCH($C73,'Policy Characteristics'!$C:$C,0))),"",INDEX('Policy Characteristics'!H:H,MATCH($C73,'Policy Characteristics'!$C:$C,0)))</f>
        <v>100</v>
      </c>
      <c r="O73" s="276" t="str">
        <f>IF(ISBLANK(INDEX('Policy Characteristics'!I:I,MATCH($C73,'Policy Characteristics'!$C:$C,0))),"",INDEX('Policy Characteristics'!I:I,MATCH($C73,'Policy Characteristics'!$C:$C,0)))</f>
        <v>$ / vehicle</v>
      </c>
      <c r="P73" s="276" t="str">
        <f>IF(ISBLANK(INDEX('Policy Characteristics'!J:J,MATCH($C73,'Policy Characteristics'!$C:$C,0))),"",INDEX('Policy Characteristics'!J:J,MATCH($C73,'Policy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3" s="276" t="str">
        <f>IF(ISBLANK(INDEX('Policy Characteristics'!K:K,MATCH($C73,'Policy Characteristics'!$C:$C,0))),"",INDEX('Policy Characteristics'!K:K,MATCH($C73,'Policy Characteristics'!$C:$C,0)))</f>
        <v>transportation-sector-main.html#ev-subsidy</v>
      </c>
      <c r="R73" s="276" t="str">
        <f>IF(ISBLANK(INDEX('Policy Characteristics'!L:L,MATCH($C73,'Policy Characteristics'!$C:$C,0))),"",INDEX('Policy Characteristics'!L:L,MATCH($C73,'Policy Characteristics'!$C:$C,0)))</f>
        <v>ev-subsidy.html</v>
      </c>
    </row>
    <row r="74" spans="1:18" ht="16">
      <c r="A74" s="276" t="str">
        <f>IF(ISBLANK(INDEX('Policy Characteristics'!A:A,MATCH($C74,'Policy Characteristics'!$C:$C,0))),"",INDEX('Policy Characteristics'!A:A,MATCH($C74,'Policy Characteristics'!$C:$C,0)))</f>
        <v>Transportation</v>
      </c>
      <c r="B74" s="285" t="str">
        <f>IF(ISBLANK(INDEX('Policy Characteristics'!B:B,MATCH($C74,'Policy Characteristics'!$C:$C,0))),"",INDEX('Policy Characteristics'!B:B,MATCH($C74,'Policy Characteristics'!$C:$C,0)))</f>
        <v>Passenger Vehicle Subsidy</v>
      </c>
      <c r="C74" s="276" t="str">
        <f t="shared" si="3"/>
        <v>Additional Passenger Vehicle Subsidy</v>
      </c>
      <c r="D74" s="47" t="s">
        <v>39</v>
      </c>
      <c r="E74" s="2" t="s">
        <v>2264</v>
      </c>
      <c r="F74" s="2" t="s">
        <v>2369</v>
      </c>
      <c r="G74" s="2" t="s">
        <v>3534</v>
      </c>
      <c r="H74" s="44">
        <v>601</v>
      </c>
      <c r="I74" s="348" t="s">
        <v>45</v>
      </c>
      <c r="J74" s="277" t="str">
        <f>IF(ISBLANK(INDEX('Policy Characteristics'!D:D,MATCH($C74,'Policy Characteristics'!$C:$C,0))),"",INDEX('Policy Characteristics'!D:D,MATCH($C74,'Policy Characteristics'!$C:$C,0)))</f>
        <v>Vehicle Subsidy</v>
      </c>
      <c r="K74" s="276" t="str">
        <f>IF(ISBLANK(INDEX('Policy Characteristics'!E:E,MATCH($C74,'Policy Characteristics'!$C:$C,0))),"",INDEX('Policy Characteristics'!E:E,MATCH($C74,'Policy Characteristics'!$C:$C,0)))</f>
        <v>trans psgr subsidy</v>
      </c>
      <c r="L74" s="284">
        <f>IF(ISBLANK(INDEX('Policy Characteristics'!F:F,MATCH($C74,'Policy Characteristics'!$C:$C,0))),"",INDEX('Policy Characteristics'!F:F,MATCH($C74,'Policy Characteristics'!$C:$C,0)))</f>
        <v>0</v>
      </c>
      <c r="M74" s="284">
        <f>IF(ISBLANK(INDEX('Policy Characteristics'!G:G,MATCH($C74,'Policy Characteristics'!$C:$C,0))),"",INDEX('Policy Characteristics'!G:G,MATCH($C74,'Policy Characteristics'!$C:$C,0)))</f>
        <v>50000</v>
      </c>
      <c r="N74" s="284">
        <f>IF(ISBLANK(INDEX('Policy Characteristics'!H:H,MATCH($C74,'Policy Characteristics'!$C:$C,0))),"",INDEX('Policy Characteristics'!H:H,MATCH($C74,'Policy Characteristics'!$C:$C,0)))</f>
        <v>100</v>
      </c>
      <c r="O74" s="276" t="str">
        <f>IF(ISBLANK(INDEX('Policy Characteristics'!I:I,MATCH($C74,'Policy Characteristics'!$C:$C,0))),"",INDEX('Policy Characteristics'!I:I,MATCH($C74,'Policy Characteristics'!$C:$C,0)))</f>
        <v>$ / vehicle</v>
      </c>
      <c r="P74" s="276" t="str">
        <f>IF(ISBLANK(INDEX('Policy Characteristics'!J:J,MATCH($C74,'Policy Characteristics'!$C:$C,0))),"",INDEX('Policy Characteristics'!J:J,MATCH($C74,'Policy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4" s="276" t="str">
        <f>IF(ISBLANK(INDEX('Policy Characteristics'!K:K,MATCH($C74,'Policy Characteristics'!$C:$C,0))),"",INDEX('Policy Characteristics'!K:K,MATCH($C74,'Policy Characteristics'!$C:$C,0)))</f>
        <v>transportation-sector-main.html#ev-subsidy</v>
      </c>
      <c r="R74" s="276" t="str">
        <f>IF(ISBLANK(INDEX('Policy Characteristics'!L:L,MATCH($C74,'Policy Characteristics'!$C:$C,0))),"",INDEX('Policy Characteristics'!L:L,MATCH($C74,'Policy Characteristics'!$C:$C,0)))</f>
        <v>ev-subsidy.html</v>
      </c>
    </row>
    <row r="75" spans="1:18" ht="16">
      <c r="A75" s="276" t="str">
        <f>IF(ISBLANK(INDEX('Policy Characteristics'!A:A,MATCH($C75,'Policy Characteristics'!$C:$C,0))),"",INDEX('Policy Characteristics'!A:A,MATCH($C75,'Policy Characteristics'!$C:$C,0)))</f>
        <v>Transportation</v>
      </c>
      <c r="B75" s="285" t="str">
        <f>IF(ISBLANK(INDEX('Policy Characteristics'!B:B,MATCH($C75,'Policy Characteristics'!$C:$C,0))),"",INDEX('Policy Characteristics'!B:B,MATCH($C75,'Policy Characteristics'!$C:$C,0)))</f>
        <v>Passenger Vehicle Subsidy</v>
      </c>
      <c r="C75" s="276" t="str">
        <f t="shared" si="3"/>
        <v>Additional Passenger Vehicle Subsidy</v>
      </c>
      <c r="D75" s="47" t="s">
        <v>39</v>
      </c>
      <c r="E75" s="2" t="s">
        <v>2265</v>
      </c>
      <c r="F75" s="2" t="s">
        <v>2369</v>
      </c>
      <c r="G75" s="2" t="s">
        <v>3535</v>
      </c>
      <c r="H75" s="44">
        <v>602</v>
      </c>
      <c r="I75" s="347" t="s">
        <v>44</v>
      </c>
      <c r="J75" s="277" t="str">
        <f>IF(ISBLANK(INDEX('Policy Characteristics'!D:D,MATCH($C75,'Policy Characteristics'!$C:$C,0))),"",INDEX('Policy Characteristics'!D:D,MATCH($C75,'Policy Characteristics'!$C:$C,0)))</f>
        <v>Vehicle Subsidy</v>
      </c>
      <c r="K75" s="276" t="str">
        <f>IF(ISBLANK(INDEX('Policy Characteristics'!E:E,MATCH($C75,'Policy Characteristics'!$C:$C,0))),"",INDEX('Policy Characteristics'!E:E,MATCH($C75,'Policy Characteristics'!$C:$C,0)))</f>
        <v>trans psgr subsidy</v>
      </c>
      <c r="L75" s="284">
        <f>IF(ISBLANK(INDEX('Policy Characteristics'!F:F,MATCH($C75,'Policy Characteristics'!$C:$C,0))),"",INDEX('Policy Characteristics'!F:F,MATCH($C75,'Policy Characteristics'!$C:$C,0)))</f>
        <v>0</v>
      </c>
      <c r="M75" s="284">
        <f>IF(ISBLANK(INDEX('Policy Characteristics'!G:G,MATCH($C75,'Policy Characteristics'!$C:$C,0))),"",INDEX('Policy Characteristics'!G:G,MATCH($C75,'Policy Characteristics'!$C:$C,0)))</f>
        <v>50000</v>
      </c>
      <c r="N75" s="284">
        <f>IF(ISBLANK(INDEX('Policy Characteristics'!H:H,MATCH($C75,'Policy Characteristics'!$C:$C,0))),"",INDEX('Policy Characteristics'!H:H,MATCH($C75,'Policy Characteristics'!$C:$C,0)))</f>
        <v>100</v>
      </c>
      <c r="O75" s="276" t="str">
        <f>IF(ISBLANK(INDEX('Policy Characteristics'!I:I,MATCH($C75,'Policy Characteristics'!$C:$C,0))),"",INDEX('Policy Characteristics'!I:I,MATCH($C75,'Policy Characteristics'!$C:$C,0)))</f>
        <v>$ / vehicle</v>
      </c>
      <c r="P75" s="276" t="str">
        <f>IF(ISBLANK(INDEX('Policy Characteristics'!J:J,MATCH($C75,'Policy Characteristics'!$C:$C,0))),"",INDEX('Policy Characteristics'!J:J,MATCH($C75,'Policy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5" s="276" t="str">
        <f>IF(ISBLANK(INDEX('Policy Characteristics'!K:K,MATCH($C75,'Policy Characteristics'!$C:$C,0))),"",INDEX('Policy Characteristics'!K:K,MATCH($C75,'Policy Characteristics'!$C:$C,0)))</f>
        <v>transportation-sector-main.html#ev-subsidy</v>
      </c>
      <c r="R75" s="276" t="str">
        <f>IF(ISBLANK(INDEX('Policy Characteristics'!L:L,MATCH($C75,'Policy Characteristics'!$C:$C,0))),"",INDEX('Policy Characteristics'!L:L,MATCH($C75,'Policy Characteristics'!$C:$C,0)))</f>
        <v>ev-subsidy.html</v>
      </c>
    </row>
    <row r="76" spans="1:18" ht="16">
      <c r="A76" s="276" t="str">
        <f>IF(ISBLANK(INDEX('Policy Characteristics'!A:A,MATCH($C76,'Policy Characteristics'!$C:$C,0))),"",INDEX('Policy Characteristics'!A:A,MATCH($C76,'Policy Characteristics'!$C:$C,0)))</f>
        <v>Transportation</v>
      </c>
      <c r="B76" s="285" t="str">
        <f>IF(ISBLANK(INDEX('Policy Characteristics'!B:B,MATCH($C76,'Policy Characteristics'!$C:$C,0))),"",INDEX('Policy Characteristics'!B:B,MATCH($C76,'Policy Characteristics'!$C:$C,0)))</f>
        <v>Passenger Vehicle Subsidy</v>
      </c>
      <c r="C76" s="276" t="str">
        <f t="shared" si="3"/>
        <v>Additional Passenger Vehicle Subsidy</v>
      </c>
      <c r="D76" s="47" t="s">
        <v>39</v>
      </c>
      <c r="E76" s="2" t="s">
        <v>2535</v>
      </c>
      <c r="F76" s="2" t="s">
        <v>2369</v>
      </c>
      <c r="G76" s="2" t="s">
        <v>2535</v>
      </c>
      <c r="H76" s="44">
        <v>1656</v>
      </c>
      <c r="I76" s="348" t="s">
        <v>45</v>
      </c>
      <c r="J76" s="277" t="str">
        <f>IF(ISBLANK(INDEX('Policy Characteristics'!D:D,MATCH($C76,'Policy Characteristics'!$C:$C,0))),"",INDEX('Policy Characteristics'!D:D,MATCH($C76,'Policy Characteristics'!$C:$C,0)))</f>
        <v>Vehicle Subsidy</v>
      </c>
      <c r="K76" s="276" t="str">
        <f>IF(ISBLANK(INDEX('Policy Characteristics'!E:E,MATCH($C76,'Policy Characteristics'!$C:$C,0))),"",INDEX('Policy Characteristics'!E:E,MATCH($C76,'Policy Characteristics'!$C:$C,0)))</f>
        <v>trans psgr subsidy</v>
      </c>
      <c r="L76" s="284">
        <f>IF(ISBLANK(INDEX('Policy Characteristics'!F:F,MATCH($C76,'Policy Characteristics'!$C:$C,0))),"",INDEX('Policy Characteristics'!F:F,MATCH($C76,'Policy Characteristics'!$C:$C,0)))</f>
        <v>0</v>
      </c>
      <c r="M76" s="284">
        <f>IF(ISBLANK(INDEX('Policy Characteristics'!G:G,MATCH($C76,'Policy Characteristics'!$C:$C,0))),"",INDEX('Policy Characteristics'!G:G,MATCH($C76,'Policy Characteristics'!$C:$C,0)))</f>
        <v>50000</v>
      </c>
      <c r="N76" s="284">
        <f>IF(ISBLANK(INDEX('Policy Characteristics'!H:H,MATCH($C76,'Policy Characteristics'!$C:$C,0))),"",INDEX('Policy Characteristics'!H:H,MATCH($C76,'Policy Characteristics'!$C:$C,0)))</f>
        <v>100</v>
      </c>
      <c r="O76" s="276" t="str">
        <f>IF(ISBLANK(INDEX('Policy Characteristics'!I:I,MATCH($C76,'Policy Characteristics'!$C:$C,0))),"",INDEX('Policy Characteristics'!I:I,MATCH($C76,'Policy Characteristics'!$C:$C,0)))</f>
        <v>$ / vehicle</v>
      </c>
      <c r="P76" s="276" t="str">
        <f>IF(ISBLANK(INDEX('Policy Characteristics'!J:J,MATCH($C76,'Policy Characteristics'!$C:$C,0))),"",INDEX('Policy Characteristics'!J:J,MATCH($C76,'Policy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6" s="276" t="str">
        <f>IF(ISBLANK(INDEX('Policy Characteristics'!K:K,MATCH($C76,'Policy Characteristics'!$C:$C,0))),"",INDEX('Policy Characteristics'!K:K,MATCH($C76,'Policy Characteristics'!$C:$C,0)))</f>
        <v>transportation-sector-main.html#ev-subsidy</v>
      </c>
      <c r="R76" s="276" t="str">
        <f>IF(ISBLANK(INDEX('Policy Characteristics'!L:L,MATCH($C76,'Policy Characteristics'!$C:$C,0))),"",INDEX('Policy Characteristics'!L:L,MATCH($C76,'Policy Characteristics'!$C:$C,0)))</f>
        <v>ev-subsidy.html</v>
      </c>
    </row>
    <row r="77" spans="1:18" ht="16">
      <c r="A77" s="276" t="str">
        <f>IF(ISBLANK(INDEX('Policy Characteristics'!A:A,MATCH($C77,'Policy Characteristics'!$C:$C,0))),"",INDEX('Policy Characteristics'!A:A,MATCH($C77,'Policy Characteristics'!$C:$C,0)))</f>
        <v>Transportation</v>
      </c>
      <c r="B77" s="285" t="str">
        <f>IF(ISBLANK(INDEX('Policy Characteristics'!B:B,MATCH($C77,'Policy Characteristics'!$C:$C,0))),"",INDEX('Policy Characteristics'!B:B,MATCH($C77,'Policy Characteristics'!$C:$C,0)))</f>
        <v>Passenger Vehicle Subsidy</v>
      </c>
      <c r="C77" s="276" t="str">
        <f t="shared" si="3"/>
        <v>Additional Passenger Vehicle Subsidy</v>
      </c>
      <c r="D77" s="47" t="s">
        <v>39</v>
      </c>
      <c r="E77" s="2" t="s">
        <v>2534</v>
      </c>
      <c r="F77" s="2" t="s">
        <v>2369</v>
      </c>
      <c r="G77" s="2" t="s">
        <v>3536</v>
      </c>
      <c r="H77" s="44">
        <v>1657</v>
      </c>
      <c r="I77" s="347" t="s">
        <v>44</v>
      </c>
      <c r="J77" s="277" t="str">
        <f>IF(ISBLANK(INDEX('Policy Characteristics'!D:D,MATCH($C77,'Policy Characteristics'!$C:$C,0))),"",INDEX('Policy Characteristics'!D:D,MATCH($C77,'Policy Characteristics'!$C:$C,0)))</f>
        <v>Vehicle Subsidy</v>
      </c>
      <c r="K77" s="276" t="str">
        <f>IF(ISBLANK(INDEX('Policy Characteristics'!E:E,MATCH($C77,'Policy Characteristics'!$C:$C,0))),"",INDEX('Policy Characteristics'!E:E,MATCH($C77,'Policy Characteristics'!$C:$C,0)))</f>
        <v>trans psgr subsidy</v>
      </c>
      <c r="L77" s="284">
        <f>IF(ISBLANK(INDEX('Policy Characteristics'!F:F,MATCH($C77,'Policy Characteristics'!$C:$C,0))),"",INDEX('Policy Characteristics'!F:F,MATCH($C77,'Policy Characteristics'!$C:$C,0)))</f>
        <v>0</v>
      </c>
      <c r="M77" s="284">
        <f>IF(ISBLANK(INDEX('Policy Characteristics'!G:G,MATCH($C77,'Policy Characteristics'!$C:$C,0))),"",INDEX('Policy Characteristics'!G:G,MATCH($C77,'Policy Characteristics'!$C:$C,0)))</f>
        <v>50000</v>
      </c>
      <c r="N77" s="284">
        <f>IF(ISBLANK(INDEX('Policy Characteristics'!H:H,MATCH($C77,'Policy Characteristics'!$C:$C,0))),"",INDEX('Policy Characteristics'!H:H,MATCH($C77,'Policy Characteristics'!$C:$C,0)))</f>
        <v>100</v>
      </c>
      <c r="O77" s="276" t="str">
        <f>IF(ISBLANK(INDEX('Policy Characteristics'!I:I,MATCH($C77,'Policy Characteristics'!$C:$C,0))),"",INDEX('Policy Characteristics'!I:I,MATCH($C77,'Policy Characteristics'!$C:$C,0)))</f>
        <v>$ / vehicle</v>
      </c>
      <c r="P77" s="276" t="str">
        <f>IF(ISBLANK(INDEX('Policy Characteristics'!J:J,MATCH($C77,'Policy Characteristics'!$C:$C,0))),"",INDEX('Policy Characteristics'!J:J,MATCH($C77,'Policy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7" s="276" t="str">
        <f>IF(ISBLANK(INDEX('Policy Characteristics'!K:K,MATCH($C77,'Policy Characteristics'!$C:$C,0))),"",INDEX('Policy Characteristics'!K:K,MATCH($C77,'Policy Characteristics'!$C:$C,0)))</f>
        <v>transportation-sector-main.html#ev-subsidy</v>
      </c>
      <c r="R77" s="276" t="str">
        <f>IF(ISBLANK(INDEX('Policy Characteristics'!L:L,MATCH($C77,'Policy Characteristics'!$C:$C,0))),"",INDEX('Policy Characteristics'!L:L,MATCH($C77,'Policy Characteristics'!$C:$C,0)))</f>
        <v>ev-subsidy.html</v>
      </c>
    </row>
    <row r="78" spans="1:18" ht="16">
      <c r="A78" s="276" t="str">
        <f>IF(ISBLANK(INDEX('Policy Characteristics'!A:A,MATCH($C78,'Policy Characteristics'!$C:$C,0))),"",INDEX('Policy Characteristics'!A:A,MATCH($C78,'Policy Characteristics'!$C:$C,0)))</f>
        <v>Transportation</v>
      </c>
      <c r="B78" s="285" t="str">
        <f>IF(ISBLANK(INDEX('Policy Characteristics'!B:B,MATCH($C78,'Policy Characteristics'!$C:$C,0))),"",INDEX('Policy Characteristics'!B:B,MATCH($C78,'Policy Characteristics'!$C:$C,0)))</f>
        <v>Passenger Vehicle Subsidy</v>
      </c>
      <c r="C78" s="276" t="str">
        <f t="shared" si="3"/>
        <v>Additional Passenger Vehicle Subsidy</v>
      </c>
      <c r="D78" s="2" t="s">
        <v>40</v>
      </c>
      <c r="E78" s="47" t="s">
        <v>2261</v>
      </c>
      <c r="F78" s="2" t="s">
        <v>3363</v>
      </c>
      <c r="G78" s="47" t="s">
        <v>3531</v>
      </c>
      <c r="H78" s="44">
        <v>1658</v>
      </c>
      <c r="I78" s="348" t="s">
        <v>45</v>
      </c>
      <c r="J78" s="277" t="str">
        <f>IF(ISBLANK(INDEX('Policy Characteristics'!D:D,MATCH($C78,'Policy Characteristics'!$C:$C,0))),"",INDEX('Policy Characteristics'!D:D,MATCH($C78,'Policy Characteristics'!$C:$C,0)))</f>
        <v>Vehicle Subsidy</v>
      </c>
      <c r="K78" s="276" t="str">
        <f>IF(ISBLANK(INDEX('Policy Characteristics'!E:E,MATCH($C78,'Policy Characteristics'!$C:$C,0))),"",INDEX('Policy Characteristics'!E:E,MATCH($C78,'Policy Characteristics'!$C:$C,0)))</f>
        <v>trans psgr subsidy</v>
      </c>
      <c r="L78" s="284">
        <f>IF(ISBLANK(INDEX('Policy Characteristics'!F:F,MATCH($C78,'Policy Characteristics'!$C:$C,0))),"",INDEX('Policy Characteristics'!F:F,MATCH($C78,'Policy Characteristics'!$C:$C,0)))</f>
        <v>0</v>
      </c>
      <c r="M78" s="284">
        <f>IF(ISBLANK(INDEX('Policy Characteristics'!G:G,MATCH($C78,'Policy Characteristics'!$C:$C,0))),"",INDEX('Policy Characteristics'!G:G,MATCH($C78,'Policy Characteristics'!$C:$C,0)))</f>
        <v>50000</v>
      </c>
      <c r="N78" s="284">
        <f>IF(ISBLANK(INDEX('Policy Characteristics'!H:H,MATCH($C78,'Policy Characteristics'!$C:$C,0))),"",INDEX('Policy Characteristics'!H:H,MATCH($C78,'Policy Characteristics'!$C:$C,0)))</f>
        <v>100</v>
      </c>
      <c r="O78" s="276" t="str">
        <f>IF(ISBLANK(INDEX('Policy Characteristics'!I:I,MATCH($C78,'Policy Characteristics'!$C:$C,0))),"",INDEX('Policy Characteristics'!I:I,MATCH($C78,'Policy Characteristics'!$C:$C,0)))</f>
        <v>$ / vehicle</v>
      </c>
      <c r="P78" s="276" t="str">
        <f>IF(ISBLANK(INDEX('Policy Characteristics'!J:J,MATCH($C78,'Policy Characteristics'!$C:$C,0))),"",INDEX('Policy Characteristics'!J:J,MATCH($C78,'Policy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8" s="276" t="str">
        <f>IF(ISBLANK(INDEX('Policy Characteristics'!K:K,MATCH($C78,'Policy Characteristics'!$C:$C,0))),"",INDEX('Policy Characteristics'!K:K,MATCH($C78,'Policy Characteristics'!$C:$C,0)))</f>
        <v>transportation-sector-main.html#ev-subsidy</v>
      </c>
      <c r="R78" s="276" t="str">
        <f>IF(ISBLANK(INDEX('Policy Characteristics'!L:L,MATCH($C78,'Policy Characteristics'!$C:$C,0))),"",INDEX('Policy Characteristics'!L:L,MATCH($C78,'Policy Characteristics'!$C:$C,0)))</f>
        <v>ev-subsidy.html</v>
      </c>
    </row>
    <row r="79" spans="1:18" ht="16">
      <c r="A79" s="276" t="str">
        <f>IF(ISBLANK(INDEX('Policy Characteristics'!A:A,MATCH($C79,'Policy Characteristics'!$C:$C,0))),"",INDEX('Policy Characteristics'!A:A,MATCH($C79,'Policy Characteristics'!$C:$C,0)))</f>
        <v>Transportation</v>
      </c>
      <c r="B79" s="285" t="str">
        <f>IF(ISBLANK(INDEX('Policy Characteristics'!B:B,MATCH($C79,'Policy Characteristics'!$C:$C,0))),"",INDEX('Policy Characteristics'!B:B,MATCH($C79,'Policy Characteristics'!$C:$C,0)))</f>
        <v>Passenger Vehicle Subsidy</v>
      </c>
      <c r="C79" s="276" t="str">
        <f t="shared" si="3"/>
        <v>Additional Passenger Vehicle Subsidy</v>
      </c>
      <c r="D79" s="2" t="s">
        <v>40</v>
      </c>
      <c r="E79" s="2" t="s">
        <v>2262</v>
      </c>
      <c r="F79" s="2" t="s">
        <v>3363</v>
      </c>
      <c r="G79" s="2" t="s">
        <v>3532</v>
      </c>
      <c r="H79" s="44">
        <v>1659</v>
      </c>
      <c r="I79" s="348" t="s">
        <v>45</v>
      </c>
      <c r="J79" s="277" t="str">
        <f>IF(ISBLANK(INDEX('Policy Characteristics'!D:D,MATCH($C79,'Policy Characteristics'!$C:$C,0))),"",INDEX('Policy Characteristics'!D:D,MATCH($C79,'Policy Characteristics'!$C:$C,0)))</f>
        <v>Vehicle Subsidy</v>
      </c>
      <c r="K79" s="276" t="str">
        <f>IF(ISBLANK(INDEX('Policy Characteristics'!E:E,MATCH($C79,'Policy Characteristics'!$C:$C,0))),"",INDEX('Policy Characteristics'!E:E,MATCH($C79,'Policy Characteristics'!$C:$C,0)))</f>
        <v>trans psgr subsidy</v>
      </c>
      <c r="L79" s="284">
        <f>IF(ISBLANK(INDEX('Policy Characteristics'!F:F,MATCH($C79,'Policy Characteristics'!$C:$C,0))),"",INDEX('Policy Characteristics'!F:F,MATCH($C79,'Policy Characteristics'!$C:$C,0)))</f>
        <v>0</v>
      </c>
      <c r="M79" s="284">
        <f>IF(ISBLANK(INDEX('Policy Characteristics'!G:G,MATCH($C79,'Policy Characteristics'!$C:$C,0))),"",INDEX('Policy Characteristics'!G:G,MATCH($C79,'Policy Characteristics'!$C:$C,0)))</f>
        <v>50000</v>
      </c>
      <c r="N79" s="284">
        <f>IF(ISBLANK(INDEX('Policy Characteristics'!H:H,MATCH($C79,'Policy Characteristics'!$C:$C,0))),"",INDEX('Policy Characteristics'!H:H,MATCH($C79,'Policy Characteristics'!$C:$C,0)))</f>
        <v>100</v>
      </c>
      <c r="O79" s="276" t="str">
        <f>IF(ISBLANK(INDEX('Policy Characteristics'!I:I,MATCH($C79,'Policy Characteristics'!$C:$C,0))),"",INDEX('Policy Characteristics'!I:I,MATCH($C79,'Policy Characteristics'!$C:$C,0)))</f>
        <v>$ / vehicle</v>
      </c>
      <c r="P79" s="276" t="str">
        <f>IF(ISBLANK(INDEX('Policy Characteristics'!J:J,MATCH($C79,'Policy Characteristics'!$C:$C,0))),"",INDEX('Policy Characteristics'!J:J,MATCH($C79,'Policy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9" s="276" t="str">
        <f>IF(ISBLANK(INDEX('Policy Characteristics'!K:K,MATCH($C79,'Policy Characteristics'!$C:$C,0))),"",INDEX('Policy Characteristics'!K:K,MATCH($C79,'Policy Characteristics'!$C:$C,0)))</f>
        <v>transportation-sector-main.html#ev-subsidy</v>
      </c>
      <c r="R79" s="276" t="str">
        <f>IF(ISBLANK(INDEX('Policy Characteristics'!L:L,MATCH($C79,'Policy Characteristics'!$C:$C,0))),"",INDEX('Policy Characteristics'!L:L,MATCH($C79,'Policy Characteristics'!$C:$C,0)))</f>
        <v>ev-subsidy.html</v>
      </c>
    </row>
    <row r="80" spans="1:18" ht="16">
      <c r="A80" s="276" t="str">
        <f>IF(ISBLANK(INDEX('Policy Characteristics'!A:A,MATCH($C80,'Policy Characteristics'!$C:$C,0))),"",INDEX('Policy Characteristics'!A:A,MATCH($C80,'Policy Characteristics'!$C:$C,0)))</f>
        <v>Transportation</v>
      </c>
      <c r="B80" s="285" t="str">
        <f>IF(ISBLANK(INDEX('Policy Characteristics'!B:B,MATCH($C80,'Policy Characteristics'!$C:$C,0))),"",INDEX('Policy Characteristics'!B:B,MATCH($C80,'Policy Characteristics'!$C:$C,0)))</f>
        <v>Passenger Vehicle Subsidy</v>
      </c>
      <c r="C80" s="276" t="str">
        <f t="shared" si="3"/>
        <v>Additional Passenger Vehicle Subsidy</v>
      </c>
      <c r="D80" s="2" t="s">
        <v>40</v>
      </c>
      <c r="E80" s="2" t="s">
        <v>2263</v>
      </c>
      <c r="F80" s="2" t="s">
        <v>3363</v>
      </c>
      <c r="G80" s="2" t="s">
        <v>3533</v>
      </c>
      <c r="H80" s="44">
        <v>1660</v>
      </c>
      <c r="I80" s="348" t="s">
        <v>45</v>
      </c>
      <c r="J80" s="277" t="str">
        <f>IF(ISBLANK(INDEX('Policy Characteristics'!D:D,MATCH($C80,'Policy Characteristics'!$C:$C,0))),"",INDEX('Policy Characteristics'!D:D,MATCH($C80,'Policy Characteristics'!$C:$C,0)))</f>
        <v>Vehicle Subsidy</v>
      </c>
      <c r="K80" s="276" t="str">
        <f>IF(ISBLANK(INDEX('Policy Characteristics'!E:E,MATCH($C80,'Policy Characteristics'!$C:$C,0))),"",INDEX('Policy Characteristics'!E:E,MATCH($C80,'Policy Characteristics'!$C:$C,0)))</f>
        <v>trans psgr subsidy</v>
      </c>
      <c r="L80" s="284">
        <f>IF(ISBLANK(INDEX('Policy Characteristics'!F:F,MATCH($C80,'Policy Characteristics'!$C:$C,0))),"",INDEX('Policy Characteristics'!F:F,MATCH($C80,'Policy Characteristics'!$C:$C,0)))</f>
        <v>0</v>
      </c>
      <c r="M80" s="284">
        <f>IF(ISBLANK(INDEX('Policy Characteristics'!G:G,MATCH($C80,'Policy Characteristics'!$C:$C,0))),"",INDEX('Policy Characteristics'!G:G,MATCH($C80,'Policy Characteristics'!$C:$C,0)))</f>
        <v>50000</v>
      </c>
      <c r="N80" s="284">
        <f>IF(ISBLANK(INDEX('Policy Characteristics'!H:H,MATCH($C80,'Policy Characteristics'!$C:$C,0))),"",INDEX('Policy Characteristics'!H:H,MATCH($C80,'Policy Characteristics'!$C:$C,0)))</f>
        <v>100</v>
      </c>
      <c r="O80" s="276" t="str">
        <f>IF(ISBLANK(INDEX('Policy Characteristics'!I:I,MATCH($C80,'Policy Characteristics'!$C:$C,0))),"",INDEX('Policy Characteristics'!I:I,MATCH($C80,'Policy Characteristics'!$C:$C,0)))</f>
        <v>$ / vehicle</v>
      </c>
      <c r="P80" s="276" t="str">
        <f>IF(ISBLANK(INDEX('Policy Characteristics'!J:J,MATCH($C80,'Policy Characteristics'!$C:$C,0))),"",INDEX('Policy Characteristics'!J:J,MATCH($C80,'Policy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0" s="276" t="str">
        <f>IF(ISBLANK(INDEX('Policy Characteristics'!K:K,MATCH($C80,'Policy Characteristics'!$C:$C,0))),"",INDEX('Policy Characteristics'!K:K,MATCH($C80,'Policy Characteristics'!$C:$C,0)))</f>
        <v>transportation-sector-main.html#ev-subsidy</v>
      </c>
      <c r="R80" s="276" t="str">
        <f>IF(ISBLANK(INDEX('Policy Characteristics'!L:L,MATCH($C80,'Policy Characteristics'!$C:$C,0))),"",INDEX('Policy Characteristics'!L:L,MATCH($C80,'Policy Characteristics'!$C:$C,0)))</f>
        <v>ev-subsidy.html</v>
      </c>
    </row>
    <row r="81" spans="1:18" ht="16">
      <c r="A81" s="276" t="str">
        <f>IF(ISBLANK(INDEX('Policy Characteristics'!A:A,MATCH($C81,'Policy Characteristics'!$C:$C,0))),"",INDEX('Policy Characteristics'!A:A,MATCH($C81,'Policy Characteristics'!$C:$C,0)))</f>
        <v>Transportation</v>
      </c>
      <c r="B81" s="285" t="str">
        <f>IF(ISBLANK(INDEX('Policy Characteristics'!B:B,MATCH($C81,'Policy Characteristics'!$C:$C,0))),"",INDEX('Policy Characteristics'!B:B,MATCH($C81,'Policy Characteristics'!$C:$C,0)))</f>
        <v>Passenger Vehicle Subsidy</v>
      </c>
      <c r="C81" s="276" t="str">
        <f t="shared" si="3"/>
        <v>Additional Passenger Vehicle Subsidy</v>
      </c>
      <c r="D81" s="2" t="s">
        <v>40</v>
      </c>
      <c r="E81" s="2" t="s">
        <v>2264</v>
      </c>
      <c r="F81" s="2" t="s">
        <v>3363</v>
      </c>
      <c r="G81" s="2" t="s">
        <v>3534</v>
      </c>
      <c r="H81" s="44">
        <v>1661</v>
      </c>
      <c r="I81" s="348" t="s">
        <v>45</v>
      </c>
      <c r="J81" s="277" t="str">
        <f>IF(ISBLANK(INDEX('Policy Characteristics'!D:D,MATCH($C81,'Policy Characteristics'!$C:$C,0))),"",INDEX('Policy Characteristics'!D:D,MATCH($C81,'Policy Characteristics'!$C:$C,0)))</f>
        <v>Vehicle Subsidy</v>
      </c>
      <c r="K81" s="276" t="str">
        <f>IF(ISBLANK(INDEX('Policy Characteristics'!E:E,MATCH($C81,'Policy Characteristics'!$C:$C,0))),"",INDEX('Policy Characteristics'!E:E,MATCH($C81,'Policy Characteristics'!$C:$C,0)))</f>
        <v>trans psgr subsidy</v>
      </c>
      <c r="L81" s="284">
        <f>IF(ISBLANK(INDEX('Policy Characteristics'!F:F,MATCH($C81,'Policy Characteristics'!$C:$C,0))),"",INDEX('Policy Characteristics'!F:F,MATCH($C81,'Policy Characteristics'!$C:$C,0)))</f>
        <v>0</v>
      </c>
      <c r="M81" s="284">
        <f>IF(ISBLANK(INDEX('Policy Characteristics'!G:G,MATCH($C81,'Policy Characteristics'!$C:$C,0))),"",INDEX('Policy Characteristics'!G:G,MATCH($C81,'Policy Characteristics'!$C:$C,0)))</f>
        <v>50000</v>
      </c>
      <c r="N81" s="284">
        <f>IF(ISBLANK(INDEX('Policy Characteristics'!H:H,MATCH($C81,'Policy Characteristics'!$C:$C,0))),"",INDEX('Policy Characteristics'!H:H,MATCH($C81,'Policy Characteristics'!$C:$C,0)))</f>
        <v>100</v>
      </c>
      <c r="O81" s="276" t="str">
        <f>IF(ISBLANK(INDEX('Policy Characteristics'!I:I,MATCH($C81,'Policy Characteristics'!$C:$C,0))),"",INDEX('Policy Characteristics'!I:I,MATCH($C81,'Policy Characteristics'!$C:$C,0)))</f>
        <v>$ / vehicle</v>
      </c>
      <c r="P81" s="276" t="str">
        <f>IF(ISBLANK(INDEX('Policy Characteristics'!J:J,MATCH($C81,'Policy Characteristics'!$C:$C,0))),"",INDEX('Policy Characteristics'!J:J,MATCH($C81,'Policy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1" s="276" t="str">
        <f>IF(ISBLANK(INDEX('Policy Characteristics'!K:K,MATCH($C81,'Policy Characteristics'!$C:$C,0))),"",INDEX('Policy Characteristics'!K:K,MATCH($C81,'Policy Characteristics'!$C:$C,0)))</f>
        <v>transportation-sector-main.html#ev-subsidy</v>
      </c>
      <c r="R81" s="276" t="str">
        <f>IF(ISBLANK(INDEX('Policy Characteristics'!L:L,MATCH($C81,'Policy Characteristics'!$C:$C,0))),"",INDEX('Policy Characteristics'!L:L,MATCH($C81,'Policy Characteristics'!$C:$C,0)))</f>
        <v>ev-subsidy.html</v>
      </c>
    </row>
    <row r="82" spans="1:18" ht="16">
      <c r="A82" s="276" t="str">
        <f>IF(ISBLANK(INDEX('Policy Characteristics'!A:A,MATCH($C82,'Policy Characteristics'!$C:$C,0))),"",INDEX('Policy Characteristics'!A:A,MATCH($C82,'Policy Characteristics'!$C:$C,0)))</f>
        <v>Transportation</v>
      </c>
      <c r="B82" s="285" t="str">
        <f>IF(ISBLANK(INDEX('Policy Characteristics'!B:B,MATCH($C82,'Policy Characteristics'!$C:$C,0))),"",INDEX('Policy Characteristics'!B:B,MATCH($C82,'Policy Characteristics'!$C:$C,0)))</f>
        <v>Passenger Vehicle Subsidy</v>
      </c>
      <c r="C82" s="276" t="str">
        <f t="shared" si="3"/>
        <v>Additional Passenger Vehicle Subsidy</v>
      </c>
      <c r="D82" s="2" t="s">
        <v>40</v>
      </c>
      <c r="E82" s="2" t="s">
        <v>2265</v>
      </c>
      <c r="F82" s="2" t="s">
        <v>3363</v>
      </c>
      <c r="G82" s="2" t="s">
        <v>3535</v>
      </c>
      <c r="H82" s="44">
        <v>1662</v>
      </c>
      <c r="I82" s="348" t="s">
        <v>45</v>
      </c>
      <c r="J82" s="277" t="str">
        <f>IF(ISBLANK(INDEX('Policy Characteristics'!D:D,MATCH($C82,'Policy Characteristics'!$C:$C,0))),"",INDEX('Policy Characteristics'!D:D,MATCH($C82,'Policy Characteristics'!$C:$C,0)))</f>
        <v>Vehicle Subsidy</v>
      </c>
      <c r="K82" s="276" t="str">
        <f>IF(ISBLANK(INDEX('Policy Characteristics'!E:E,MATCH($C82,'Policy Characteristics'!$C:$C,0))),"",INDEX('Policy Characteristics'!E:E,MATCH($C82,'Policy Characteristics'!$C:$C,0)))</f>
        <v>trans psgr subsidy</v>
      </c>
      <c r="L82" s="284">
        <f>IF(ISBLANK(INDEX('Policy Characteristics'!F:F,MATCH($C82,'Policy Characteristics'!$C:$C,0))),"",INDEX('Policy Characteristics'!F:F,MATCH($C82,'Policy Characteristics'!$C:$C,0)))</f>
        <v>0</v>
      </c>
      <c r="M82" s="284">
        <f>IF(ISBLANK(INDEX('Policy Characteristics'!G:G,MATCH($C82,'Policy Characteristics'!$C:$C,0))),"",INDEX('Policy Characteristics'!G:G,MATCH($C82,'Policy Characteristics'!$C:$C,0)))</f>
        <v>50000</v>
      </c>
      <c r="N82" s="284">
        <f>IF(ISBLANK(INDEX('Policy Characteristics'!H:H,MATCH($C82,'Policy Characteristics'!$C:$C,0))),"",INDEX('Policy Characteristics'!H:H,MATCH($C82,'Policy Characteristics'!$C:$C,0)))</f>
        <v>100</v>
      </c>
      <c r="O82" s="276" t="str">
        <f>IF(ISBLANK(INDEX('Policy Characteristics'!I:I,MATCH($C82,'Policy Characteristics'!$C:$C,0))),"",INDEX('Policy Characteristics'!I:I,MATCH($C82,'Policy Characteristics'!$C:$C,0)))</f>
        <v>$ / vehicle</v>
      </c>
      <c r="P82" s="276" t="str">
        <f>IF(ISBLANK(INDEX('Policy Characteristics'!J:J,MATCH($C82,'Policy Characteristics'!$C:$C,0))),"",INDEX('Policy Characteristics'!J:J,MATCH($C82,'Policy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2" s="276" t="str">
        <f>IF(ISBLANK(INDEX('Policy Characteristics'!K:K,MATCH($C82,'Policy Characteristics'!$C:$C,0))),"",INDEX('Policy Characteristics'!K:K,MATCH($C82,'Policy Characteristics'!$C:$C,0)))</f>
        <v>transportation-sector-main.html#ev-subsidy</v>
      </c>
      <c r="R82" s="276" t="str">
        <f>IF(ISBLANK(INDEX('Policy Characteristics'!L:L,MATCH($C82,'Policy Characteristics'!$C:$C,0))),"",INDEX('Policy Characteristics'!L:L,MATCH($C82,'Policy Characteristics'!$C:$C,0)))</f>
        <v>ev-subsidy.html</v>
      </c>
    </row>
    <row r="83" spans="1:18" ht="16">
      <c r="A83" s="276" t="str">
        <f>IF(ISBLANK(INDEX('Policy Characteristics'!A:A,MATCH($C83,'Policy Characteristics'!$C:$C,0))),"",INDEX('Policy Characteristics'!A:A,MATCH($C83,'Policy Characteristics'!$C:$C,0)))</f>
        <v>Transportation</v>
      </c>
      <c r="B83" s="285" t="str">
        <f>IF(ISBLANK(INDEX('Policy Characteristics'!B:B,MATCH($C83,'Policy Characteristics'!$C:$C,0))),"",INDEX('Policy Characteristics'!B:B,MATCH($C83,'Policy Characteristics'!$C:$C,0)))</f>
        <v>Passenger Vehicle Subsidy</v>
      </c>
      <c r="C83" s="276" t="str">
        <f t="shared" si="3"/>
        <v>Additional Passenger Vehicle Subsidy</v>
      </c>
      <c r="D83" s="2" t="s">
        <v>40</v>
      </c>
      <c r="E83" s="2" t="s">
        <v>2535</v>
      </c>
      <c r="F83" s="2" t="s">
        <v>3363</v>
      </c>
      <c r="G83" s="2" t="s">
        <v>2535</v>
      </c>
      <c r="H83" s="44">
        <v>1663</v>
      </c>
      <c r="I83" s="348" t="s">
        <v>45</v>
      </c>
      <c r="J83" s="277" t="str">
        <f>IF(ISBLANK(INDEX('Policy Characteristics'!D:D,MATCH($C83,'Policy Characteristics'!$C:$C,0))),"",INDEX('Policy Characteristics'!D:D,MATCH($C83,'Policy Characteristics'!$C:$C,0)))</f>
        <v>Vehicle Subsidy</v>
      </c>
      <c r="K83" s="276" t="str">
        <f>IF(ISBLANK(INDEX('Policy Characteristics'!E:E,MATCH($C83,'Policy Characteristics'!$C:$C,0))),"",INDEX('Policy Characteristics'!E:E,MATCH($C83,'Policy Characteristics'!$C:$C,0)))</f>
        <v>trans psgr subsidy</v>
      </c>
      <c r="L83" s="284">
        <f>IF(ISBLANK(INDEX('Policy Characteristics'!F:F,MATCH($C83,'Policy Characteristics'!$C:$C,0))),"",INDEX('Policy Characteristics'!F:F,MATCH($C83,'Policy Characteristics'!$C:$C,0)))</f>
        <v>0</v>
      </c>
      <c r="M83" s="284">
        <f>IF(ISBLANK(INDEX('Policy Characteristics'!G:G,MATCH($C83,'Policy Characteristics'!$C:$C,0))),"",INDEX('Policy Characteristics'!G:G,MATCH($C83,'Policy Characteristics'!$C:$C,0)))</f>
        <v>50000</v>
      </c>
      <c r="N83" s="284">
        <f>IF(ISBLANK(INDEX('Policy Characteristics'!H:H,MATCH($C83,'Policy Characteristics'!$C:$C,0))),"",INDEX('Policy Characteristics'!H:H,MATCH($C83,'Policy Characteristics'!$C:$C,0)))</f>
        <v>100</v>
      </c>
      <c r="O83" s="276" t="str">
        <f>IF(ISBLANK(INDEX('Policy Characteristics'!I:I,MATCH($C83,'Policy Characteristics'!$C:$C,0))),"",INDEX('Policy Characteristics'!I:I,MATCH($C83,'Policy Characteristics'!$C:$C,0)))</f>
        <v>$ / vehicle</v>
      </c>
      <c r="P83" s="276" t="str">
        <f>IF(ISBLANK(INDEX('Policy Characteristics'!J:J,MATCH($C83,'Policy Characteristics'!$C:$C,0))),"",INDEX('Policy Characteristics'!J:J,MATCH($C83,'Policy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3" s="276" t="str">
        <f>IF(ISBLANK(INDEX('Policy Characteristics'!K:K,MATCH($C83,'Policy Characteristics'!$C:$C,0))),"",INDEX('Policy Characteristics'!K:K,MATCH($C83,'Policy Characteristics'!$C:$C,0)))</f>
        <v>transportation-sector-main.html#ev-subsidy</v>
      </c>
      <c r="R83" s="276" t="str">
        <f>IF(ISBLANK(INDEX('Policy Characteristics'!L:L,MATCH($C83,'Policy Characteristics'!$C:$C,0))),"",INDEX('Policy Characteristics'!L:L,MATCH($C83,'Policy Characteristics'!$C:$C,0)))</f>
        <v>ev-subsidy.html</v>
      </c>
    </row>
    <row r="84" spans="1:18" ht="16">
      <c r="A84" s="276" t="str">
        <f>IF(ISBLANK(INDEX('Policy Characteristics'!A:A,MATCH($C84,'Policy Characteristics'!$C:$C,0))),"",INDEX('Policy Characteristics'!A:A,MATCH($C84,'Policy Characteristics'!$C:$C,0)))</f>
        <v>Transportation</v>
      </c>
      <c r="B84" s="285" t="str">
        <f>IF(ISBLANK(INDEX('Policy Characteristics'!B:B,MATCH($C84,'Policy Characteristics'!$C:$C,0))),"",INDEX('Policy Characteristics'!B:B,MATCH($C84,'Policy Characteristics'!$C:$C,0)))</f>
        <v>Passenger Vehicle Subsidy</v>
      </c>
      <c r="C84" s="276" t="str">
        <f t="shared" si="3"/>
        <v>Additional Passenger Vehicle Subsidy</v>
      </c>
      <c r="D84" s="2" t="s">
        <v>40</v>
      </c>
      <c r="E84" s="2" t="s">
        <v>2534</v>
      </c>
      <c r="F84" s="2" t="s">
        <v>3363</v>
      </c>
      <c r="G84" s="2" t="s">
        <v>3536</v>
      </c>
      <c r="H84" s="44">
        <v>1664</v>
      </c>
      <c r="I84" s="348" t="s">
        <v>45</v>
      </c>
      <c r="J84" s="277" t="str">
        <f>IF(ISBLANK(INDEX('Policy Characteristics'!D:D,MATCH($C84,'Policy Characteristics'!$C:$C,0))),"",INDEX('Policy Characteristics'!D:D,MATCH($C84,'Policy Characteristics'!$C:$C,0)))</f>
        <v>Vehicle Subsidy</v>
      </c>
      <c r="K84" s="276" t="str">
        <f>IF(ISBLANK(INDEX('Policy Characteristics'!E:E,MATCH($C84,'Policy Characteristics'!$C:$C,0))),"",INDEX('Policy Characteristics'!E:E,MATCH($C84,'Policy Characteristics'!$C:$C,0)))</f>
        <v>trans psgr subsidy</v>
      </c>
      <c r="L84" s="284">
        <f>IF(ISBLANK(INDEX('Policy Characteristics'!F:F,MATCH($C84,'Policy Characteristics'!$C:$C,0))),"",INDEX('Policy Characteristics'!F:F,MATCH($C84,'Policy Characteristics'!$C:$C,0)))</f>
        <v>0</v>
      </c>
      <c r="M84" s="284">
        <f>IF(ISBLANK(INDEX('Policy Characteristics'!G:G,MATCH($C84,'Policy Characteristics'!$C:$C,0))),"",INDEX('Policy Characteristics'!G:G,MATCH($C84,'Policy Characteristics'!$C:$C,0)))</f>
        <v>50000</v>
      </c>
      <c r="N84" s="284">
        <f>IF(ISBLANK(INDEX('Policy Characteristics'!H:H,MATCH($C84,'Policy Characteristics'!$C:$C,0))),"",INDEX('Policy Characteristics'!H:H,MATCH($C84,'Policy Characteristics'!$C:$C,0)))</f>
        <v>100</v>
      </c>
      <c r="O84" s="276" t="str">
        <f>IF(ISBLANK(INDEX('Policy Characteristics'!I:I,MATCH($C84,'Policy Characteristics'!$C:$C,0))),"",INDEX('Policy Characteristics'!I:I,MATCH($C84,'Policy Characteristics'!$C:$C,0)))</f>
        <v>$ / vehicle</v>
      </c>
      <c r="P84" s="276" t="str">
        <f>IF(ISBLANK(INDEX('Policy Characteristics'!J:J,MATCH($C84,'Policy Characteristics'!$C:$C,0))),"",INDEX('Policy Characteristics'!J:J,MATCH($C84,'Policy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4" s="276" t="str">
        <f>IF(ISBLANK(INDEX('Policy Characteristics'!K:K,MATCH($C84,'Policy Characteristics'!$C:$C,0))),"",INDEX('Policy Characteristics'!K:K,MATCH($C84,'Policy Characteristics'!$C:$C,0)))</f>
        <v>transportation-sector-main.html#ev-subsidy</v>
      </c>
      <c r="R84" s="276" t="str">
        <f>IF(ISBLANK(INDEX('Policy Characteristics'!L:L,MATCH($C84,'Policy Characteristics'!$C:$C,0))),"",INDEX('Policy Characteristics'!L:L,MATCH($C84,'Policy Characteristics'!$C:$C,0)))</f>
        <v>ev-subsidy.html</v>
      </c>
    </row>
    <row r="85" spans="1:18" ht="16">
      <c r="A85" s="276" t="str">
        <f>IF(ISBLANK(INDEX('Policy Characteristics'!A:A,MATCH($C85,'Policy Characteristics'!$C:$C,0))),"",INDEX('Policy Characteristics'!A:A,MATCH($C85,'Policy Characteristics'!$C:$C,0)))</f>
        <v>Transportation</v>
      </c>
      <c r="B85" s="285" t="str">
        <f>IF(ISBLANK(INDEX('Policy Characteristics'!B:B,MATCH($C85,'Policy Characteristics'!$C:$C,0))),"",INDEX('Policy Characteristics'!B:B,MATCH($C85,'Policy Characteristics'!$C:$C,0)))</f>
        <v>Passenger Vehicle Subsidy</v>
      </c>
      <c r="C85" s="276" t="str">
        <f t="shared" si="3"/>
        <v>Additional Passenger Vehicle Subsidy</v>
      </c>
      <c r="D85" s="47" t="s">
        <v>41</v>
      </c>
      <c r="E85" s="47" t="s">
        <v>2261</v>
      </c>
      <c r="F85" s="2" t="s">
        <v>87</v>
      </c>
      <c r="G85" s="47" t="s">
        <v>3531</v>
      </c>
      <c r="H85" s="44">
        <v>1665</v>
      </c>
      <c r="I85" s="348" t="s">
        <v>45</v>
      </c>
      <c r="J85" s="277" t="str">
        <f>IF(ISBLANK(INDEX('Policy Characteristics'!D:D,MATCH($C85,'Policy Characteristics'!$C:$C,0))),"",INDEX('Policy Characteristics'!D:D,MATCH($C85,'Policy Characteristics'!$C:$C,0)))</f>
        <v>Vehicle Subsidy</v>
      </c>
      <c r="K85" s="276" t="str">
        <f>IF(ISBLANK(INDEX('Policy Characteristics'!E:E,MATCH($C85,'Policy Characteristics'!$C:$C,0))),"",INDEX('Policy Characteristics'!E:E,MATCH($C85,'Policy Characteristics'!$C:$C,0)))</f>
        <v>trans psgr subsidy</v>
      </c>
      <c r="L85" s="284">
        <f>IF(ISBLANK(INDEX('Policy Characteristics'!F:F,MATCH($C85,'Policy Characteristics'!$C:$C,0))),"",INDEX('Policy Characteristics'!F:F,MATCH($C85,'Policy Characteristics'!$C:$C,0)))</f>
        <v>0</v>
      </c>
      <c r="M85" s="284">
        <f>IF(ISBLANK(INDEX('Policy Characteristics'!G:G,MATCH($C85,'Policy Characteristics'!$C:$C,0))),"",INDEX('Policy Characteristics'!G:G,MATCH($C85,'Policy Characteristics'!$C:$C,0)))</f>
        <v>50000</v>
      </c>
      <c r="N85" s="284">
        <f>IF(ISBLANK(INDEX('Policy Characteristics'!H:H,MATCH($C85,'Policy Characteristics'!$C:$C,0))),"",INDEX('Policy Characteristics'!H:H,MATCH($C85,'Policy Characteristics'!$C:$C,0)))</f>
        <v>100</v>
      </c>
      <c r="O85" s="276" t="str">
        <f>IF(ISBLANK(INDEX('Policy Characteristics'!I:I,MATCH($C85,'Policy Characteristics'!$C:$C,0))),"",INDEX('Policy Characteristics'!I:I,MATCH($C85,'Policy Characteristics'!$C:$C,0)))</f>
        <v>$ / vehicle</v>
      </c>
      <c r="P85" s="276" t="str">
        <f>IF(ISBLANK(INDEX('Policy Characteristics'!J:J,MATCH($C85,'Policy Characteristics'!$C:$C,0))),"",INDEX('Policy Characteristics'!J:J,MATCH($C85,'Policy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5" s="276" t="str">
        <f>IF(ISBLANK(INDEX('Policy Characteristics'!K:K,MATCH($C85,'Policy Characteristics'!$C:$C,0))),"",INDEX('Policy Characteristics'!K:K,MATCH($C85,'Policy Characteristics'!$C:$C,0)))</f>
        <v>transportation-sector-main.html#ev-subsidy</v>
      </c>
      <c r="R85" s="276" t="str">
        <f>IF(ISBLANK(INDEX('Policy Characteristics'!L:L,MATCH($C85,'Policy Characteristics'!$C:$C,0))),"",INDEX('Policy Characteristics'!L:L,MATCH($C85,'Policy Characteristics'!$C:$C,0)))</f>
        <v>ev-subsidy.html</v>
      </c>
    </row>
    <row r="86" spans="1:18" ht="16">
      <c r="A86" s="276" t="str">
        <f>IF(ISBLANK(INDEX('Policy Characteristics'!A:A,MATCH($C86,'Policy Characteristics'!$C:$C,0))),"",INDEX('Policy Characteristics'!A:A,MATCH($C86,'Policy Characteristics'!$C:$C,0)))</f>
        <v>Transportation</v>
      </c>
      <c r="B86" s="285" t="str">
        <f>IF(ISBLANK(INDEX('Policy Characteristics'!B:B,MATCH($C86,'Policy Characteristics'!$C:$C,0))),"",INDEX('Policy Characteristics'!B:B,MATCH($C86,'Policy Characteristics'!$C:$C,0)))</f>
        <v>Passenger Vehicle Subsidy</v>
      </c>
      <c r="C86" s="276" t="str">
        <f t="shared" si="3"/>
        <v>Additional Passenger Vehicle Subsidy</v>
      </c>
      <c r="D86" s="47" t="s">
        <v>41</v>
      </c>
      <c r="E86" s="2" t="s">
        <v>2262</v>
      </c>
      <c r="F86" s="2" t="s">
        <v>87</v>
      </c>
      <c r="G86" s="2" t="s">
        <v>3532</v>
      </c>
      <c r="H86" s="44">
        <v>1666</v>
      </c>
      <c r="I86" s="348" t="s">
        <v>45</v>
      </c>
      <c r="J86" s="277" t="str">
        <f>IF(ISBLANK(INDEX('Policy Characteristics'!D:D,MATCH($C86,'Policy Characteristics'!$C:$C,0))),"",INDEX('Policy Characteristics'!D:D,MATCH($C86,'Policy Characteristics'!$C:$C,0)))</f>
        <v>Vehicle Subsidy</v>
      </c>
      <c r="K86" s="276" t="str">
        <f>IF(ISBLANK(INDEX('Policy Characteristics'!E:E,MATCH($C86,'Policy Characteristics'!$C:$C,0))),"",INDEX('Policy Characteristics'!E:E,MATCH($C86,'Policy Characteristics'!$C:$C,0)))</f>
        <v>trans psgr subsidy</v>
      </c>
      <c r="L86" s="284">
        <f>IF(ISBLANK(INDEX('Policy Characteristics'!F:F,MATCH($C86,'Policy Characteristics'!$C:$C,0))),"",INDEX('Policy Characteristics'!F:F,MATCH($C86,'Policy Characteristics'!$C:$C,0)))</f>
        <v>0</v>
      </c>
      <c r="M86" s="284">
        <f>IF(ISBLANK(INDEX('Policy Characteristics'!G:G,MATCH($C86,'Policy Characteristics'!$C:$C,0))),"",INDEX('Policy Characteristics'!G:G,MATCH($C86,'Policy Characteristics'!$C:$C,0)))</f>
        <v>50000</v>
      </c>
      <c r="N86" s="284">
        <f>IF(ISBLANK(INDEX('Policy Characteristics'!H:H,MATCH($C86,'Policy Characteristics'!$C:$C,0))),"",INDEX('Policy Characteristics'!H:H,MATCH($C86,'Policy Characteristics'!$C:$C,0)))</f>
        <v>100</v>
      </c>
      <c r="O86" s="276" t="str">
        <f>IF(ISBLANK(INDEX('Policy Characteristics'!I:I,MATCH($C86,'Policy Characteristics'!$C:$C,0))),"",INDEX('Policy Characteristics'!I:I,MATCH($C86,'Policy Characteristics'!$C:$C,0)))</f>
        <v>$ / vehicle</v>
      </c>
      <c r="P86" s="276" t="str">
        <f>IF(ISBLANK(INDEX('Policy Characteristics'!J:J,MATCH($C86,'Policy Characteristics'!$C:$C,0))),"",INDEX('Policy Characteristics'!J:J,MATCH($C86,'Policy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6" s="276" t="str">
        <f>IF(ISBLANK(INDEX('Policy Characteristics'!K:K,MATCH($C86,'Policy Characteristics'!$C:$C,0))),"",INDEX('Policy Characteristics'!K:K,MATCH($C86,'Policy Characteristics'!$C:$C,0)))</f>
        <v>transportation-sector-main.html#ev-subsidy</v>
      </c>
      <c r="R86" s="276" t="str">
        <f>IF(ISBLANK(INDEX('Policy Characteristics'!L:L,MATCH($C86,'Policy Characteristics'!$C:$C,0))),"",INDEX('Policy Characteristics'!L:L,MATCH($C86,'Policy Characteristics'!$C:$C,0)))</f>
        <v>ev-subsidy.html</v>
      </c>
    </row>
    <row r="87" spans="1:18" ht="16">
      <c r="A87" s="276" t="str">
        <f>IF(ISBLANK(INDEX('Policy Characteristics'!A:A,MATCH($C87,'Policy Characteristics'!$C:$C,0))),"",INDEX('Policy Characteristics'!A:A,MATCH($C87,'Policy Characteristics'!$C:$C,0)))</f>
        <v>Transportation</v>
      </c>
      <c r="B87" s="285" t="str">
        <f>IF(ISBLANK(INDEX('Policy Characteristics'!B:B,MATCH($C87,'Policy Characteristics'!$C:$C,0))),"",INDEX('Policy Characteristics'!B:B,MATCH($C87,'Policy Characteristics'!$C:$C,0)))</f>
        <v>Passenger Vehicle Subsidy</v>
      </c>
      <c r="C87" s="276" t="str">
        <f t="shared" si="3"/>
        <v>Additional Passenger Vehicle Subsidy</v>
      </c>
      <c r="D87" s="47" t="s">
        <v>41</v>
      </c>
      <c r="E87" s="2" t="s">
        <v>2263</v>
      </c>
      <c r="F87" s="2" t="s">
        <v>87</v>
      </c>
      <c r="G87" s="2" t="s">
        <v>3533</v>
      </c>
      <c r="H87" s="44">
        <v>1667</v>
      </c>
      <c r="I87" s="348" t="s">
        <v>45</v>
      </c>
      <c r="J87" s="277" t="str">
        <f>IF(ISBLANK(INDEX('Policy Characteristics'!D:D,MATCH($C87,'Policy Characteristics'!$C:$C,0))),"",INDEX('Policy Characteristics'!D:D,MATCH($C87,'Policy Characteristics'!$C:$C,0)))</f>
        <v>Vehicle Subsidy</v>
      </c>
      <c r="K87" s="276" t="str">
        <f>IF(ISBLANK(INDEX('Policy Characteristics'!E:E,MATCH($C87,'Policy Characteristics'!$C:$C,0))),"",INDEX('Policy Characteristics'!E:E,MATCH($C87,'Policy Characteristics'!$C:$C,0)))</f>
        <v>trans psgr subsidy</v>
      </c>
      <c r="L87" s="284">
        <f>IF(ISBLANK(INDEX('Policy Characteristics'!F:F,MATCH($C87,'Policy Characteristics'!$C:$C,0))),"",INDEX('Policy Characteristics'!F:F,MATCH($C87,'Policy Characteristics'!$C:$C,0)))</f>
        <v>0</v>
      </c>
      <c r="M87" s="284">
        <f>IF(ISBLANK(INDEX('Policy Characteristics'!G:G,MATCH($C87,'Policy Characteristics'!$C:$C,0))),"",INDEX('Policy Characteristics'!G:G,MATCH($C87,'Policy Characteristics'!$C:$C,0)))</f>
        <v>50000</v>
      </c>
      <c r="N87" s="284">
        <f>IF(ISBLANK(INDEX('Policy Characteristics'!H:H,MATCH($C87,'Policy Characteristics'!$C:$C,0))),"",INDEX('Policy Characteristics'!H:H,MATCH($C87,'Policy Characteristics'!$C:$C,0)))</f>
        <v>100</v>
      </c>
      <c r="O87" s="276" t="str">
        <f>IF(ISBLANK(INDEX('Policy Characteristics'!I:I,MATCH($C87,'Policy Characteristics'!$C:$C,0))),"",INDEX('Policy Characteristics'!I:I,MATCH($C87,'Policy Characteristics'!$C:$C,0)))</f>
        <v>$ / vehicle</v>
      </c>
      <c r="P87" s="276" t="str">
        <f>IF(ISBLANK(INDEX('Policy Characteristics'!J:J,MATCH($C87,'Policy Characteristics'!$C:$C,0))),"",INDEX('Policy Characteristics'!J:J,MATCH($C87,'Policy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7" s="276" t="str">
        <f>IF(ISBLANK(INDEX('Policy Characteristics'!K:K,MATCH($C87,'Policy Characteristics'!$C:$C,0))),"",INDEX('Policy Characteristics'!K:K,MATCH($C87,'Policy Characteristics'!$C:$C,0)))</f>
        <v>transportation-sector-main.html#ev-subsidy</v>
      </c>
      <c r="R87" s="276" t="str">
        <f>IF(ISBLANK(INDEX('Policy Characteristics'!L:L,MATCH($C87,'Policy Characteristics'!$C:$C,0))),"",INDEX('Policy Characteristics'!L:L,MATCH($C87,'Policy Characteristics'!$C:$C,0)))</f>
        <v>ev-subsidy.html</v>
      </c>
    </row>
    <row r="88" spans="1:18" ht="16">
      <c r="A88" s="276" t="str">
        <f>IF(ISBLANK(INDEX('Policy Characteristics'!A:A,MATCH($C88,'Policy Characteristics'!$C:$C,0))),"",INDEX('Policy Characteristics'!A:A,MATCH($C88,'Policy Characteristics'!$C:$C,0)))</f>
        <v>Transportation</v>
      </c>
      <c r="B88" s="285" t="str">
        <f>IF(ISBLANK(INDEX('Policy Characteristics'!B:B,MATCH($C88,'Policy Characteristics'!$C:$C,0))),"",INDEX('Policy Characteristics'!B:B,MATCH($C88,'Policy Characteristics'!$C:$C,0)))</f>
        <v>Passenger Vehicle Subsidy</v>
      </c>
      <c r="C88" s="276" t="str">
        <f t="shared" si="3"/>
        <v>Additional Passenger Vehicle Subsidy</v>
      </c>
      <c r="D88" s="47" t="s">
        <v>41</v>
      </c>
      <c r="E88" s="2" t="s">
        <v>2264</v>
      </c>
      <c r="F88" s="2" t="s">
        <v>87</v>
      </c>
      <c r="G88" s="2" t="s">
        <v>3534</v>
      </c>
      <c r="H88" s="44">
        <v>1668</v>
      </c>
      <c r="I88" s="348" t="s">
        <v>45</v>
      </c>
      <c r="J88" s="277" t="str">
        <f>IF(ISBLANK(INDEX('Policy Characteristics'!D:D,MATCH($C88,'Policy Characteristics'!$C:$C,0))),"",INDEX('Policy Characteristics'!D:D,MATCH($C88,'Policy Characteristics'!$C:$C,0)))</f>
        <v>Vehicle Subsidy</v>
      </c>
      <c r="K88" s="276" t="str">
        <f>IF(ISBLANK(INDEX('Policy Characteristics'!E:E,MATCH($C88,'Policy Characteristics'!$C:$C,0))),"",INDEX('Policy Characteristics'!E:E,MATCH($C88,'Policy Characteristics'!$C:$C,0)))</f>
        <v>trans psgr subsidy</v>
      </c>
      <c r="L88" s="284">
        <f>IF(ISBLANK(INDEX('Policy Characteristics'!F:F,MATCH($C88,'Policy Characteristics'!$C:$C,0))),"",INDEX('Policy Characteristics'!F:F,MATCH($C88,'Policy Characteristics'!$C:$C,0)))</f>
        <v>0</v>
      </c>
      <c r="M88" s="284">
        <f>IF(ISBLANK(INDEX('Policy Characteristics'!G:G,MATCH($C88,'Policy Characteristics'!$C:$C,0))),"",INDEX('Policy Characteristics'!G:G,MATCH($C88,'Policy Characteristics'!$C:$C,0)))</f>
        <v>50000</v>
      </c>
      <c r="N88" s="284">
        <f>IF(ISBLANK(INDEX('Policy Characteristics'!H:H,MATCH($C88,'Policy Characteristics'!$C:$C,0))),"",INDEX('Policy Characteristics'!H:H,MATCH($C88,'Policy Characteristics'!$C:$C,0)))</f>
        <v>100</v>
      </c>
      <c r="O88" s="276" t="str">
        <f>IF(ISBLANK(INDEX('Policy Characteristics'!I:I,MATCH($C88,'Policy Characteristics'!$C:$C,0))),"",INDEX('Policy Characteristics'!I:I,MATCH($C88,'Policy Characteristics'!$C:$C,0)))</f>
        <v>$ / vehicle</v>
      </c>
      <c r="P88" s="276" t="str">
        <f>IF(ISBLANK(INDEX('Policy Characteristics'!J:J,MATCH($C88,'Policy Characteristics'!$C:$C,0))),"",INDEX('Policy Characteristics'!J:J,MATCH($C88,'Policy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8" s="276" t="str">
        <f>IF(ISBLANK(INDEX('Policy Characteristics'!K:K,MATCH($C88,'Policy Characteristics'!$C:$C,0))),"",INDEX('Policy Characteristics'!K:K,MATCH($C88,'Policy Characteristics'!$C:$C,0)))</f>
        <v>transportation-sector-main.html#ev-subsidy</v>
      </c>
      <c r="R88" s="276" t="str">
        <f>IF(ISBLANK(INDEX('Policy Characteristics'!L:L,MATCH($C88,'Policy Characteristics'!$C:$C,0))),"",INDEX('Policy Characteristics'!L:L,MATCH($C88,'Policy Characteristics'!$C:$C,0)))</f>
        <v>ev-subsidy.html</v>
      </c>
    </row>
    <row r="89" spans="1:18" ht="16">
      <c r="A89" s="276" t="str">
        <f>IF(ISBLANK(INDEX('Policy Characteristics'!A:A,MATCH($C89,'Policy Characteristics'!$C:$C,0))),"",INDEX('Policy Characteristics'!A:A,MATCH($C89,'Policy Characteristics'!$C:$C,0)))</f>
        <v>Transportation</v>
      </c>
      <c r="B89" s="285" t="str">
        <f>IF(ISBLANK(INDEX('Policy Characteristics'!B:B,MATCH($C89,'Policy Characteristics'!$C:$C,0))),"",INDEX('Policy Characteristics'!B:B,MATCH($C89,'Policy Characteristics'!$C:$C,0)))</f>
        <v>Passenger Vehicle Subsidy</v>
      </c>
      <c r="C89" s="276" t="str">
        <f t="shared" si="3"/>
        <v>Additional Passenger Vehicle Subsidy</v>
      </c>
      <c r="D89" s="47" t="s">
        <v>41</v>
      </c>
      <c r="E89" s="2" t="s">
        <v>2265</v>
      </c>
      <c r="F89" s="2" t="s">
        <v>87</v>
      </c>
      <c r="G89" s="2" t="s">
        <v>3535</v>
      </c>
      <c r="H89" s="44">
        <v>1669</v>
      </c>
      <c r="I89" s="348" t="s">
        <v>45</v>
      </c>
      <c r="J89" s="277" t="str">
        <f>IF(ISBLANK(INDEX('Policy Characteristics'!D:D,MATCH($C89,'Policy Characteristics'!$C:$C,0))),"",INDEX('Policy Characteristics'!D:D,MATCH($C89,'Policy Characteristics'!$C:$C,0)))</f>
        <v>Vehicle Subsidy</v>
      </c>
      <c r="K89" s="276" t="str">
        <f>IF(ISBLANK(INDEX('Policy Characteristics'!E:E,MATCH($C89,'Policy Characteristics'!$C:$C,0))),"",INDEX('Policy Characteristics'!E:E,MATCH($C89,'Policy Characteristics'!$C:$C,0)))</f>
        <v>trans psgr subsidy</v>
      </c>
      <c r="L89" s="284">
        <f>IF(ISBLANK(INDEX('Policy Characteristics'!F:F,MATCH($C89,'Policy Characteristics'!$C:$C,0))),"",INDEX('Policy Characteristics'!F:F,MATCH($C89,'Policy Characteristics'!$C:$C,0)))</f>
        <v>0</v>
      </c>
      <c r="M89" s="284">
        <f>IF(ISBLANK(INDEX('Policy Characteristics'!G:G,MATCH($C89,'Policy Characteristics'!$C:$C,0))),"",INDEX('Policy Characteristics'!G:G,MATCH($C89,'Policy Characteristics'!$C:$C,0)))</f>
        <v>50000</v>
      </c>
      <c r="N89" s="284">
        <f>IF(ISBLANK(INDEX('Policy Characteristics'!H:H,MATCH($C89,'Policy Characteristics'!$C:$C,0))),"",INDEX('Policy Characteristics'!H:H,MATCH($C89,'Policy Characteristics'!$C:$C,0)))</f>
        <v>100</v>
      </c>
      <c r="O89" s="276" t="str">
        <f>IF(ISBLANK(INDEX('Policy Characteristics'!I:I,MATCH($C89,'Policy Characteristics'!$C:$C,0))),"",INDEX('Policy Characteristics'!I:I,MATCH($C89,'Policy Characteristics'!$C:$C,0)))</f>
        <v>$ / vehicle</v>
      </c>
      <c r="P89" s="276" t="str">
        <f>IF(ISBLANK(INDEX('Policy Characteristics'!J:J,MATCH($C89,'Policy Characteristics'!$C:$C,0))),"",INDEX('Policy Characteristics'!J:J,MATCH($C89,'Policy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9" s="276" t="str">
        <f>IF(ISBLANK(INDEX('Policy Characteristics'!K:K,MATCH($C89,'Policy Characteristics'!$C:$C,0))),"",INDEX('Policy Characteristics'!K:K,MATCH($C89,'Policy Characteristics'!$C:$C,0)))</f>
        <v>transportation-sector-main.html#ev-subsidy</v>
      </c>
      <c r="R89" s="276" t="str">
        <f>IF(ISBLANK(INDEX('Policy Characteristics'!L:L,MATCH($C89,'Policy Characteristics'!$C:$C,0))),"",INDEX('Policy Characteristics'!L:L,MATCH($C89,'Policy Characteristics'!$C:$C,0)))</f>
        <v>ev-subsidy.html</v>
      </c>
    </row>
    <row r="90" spans="1:18" ht="16">
      <c r="A90" s="276" t="str">
        <f>IF(ISBLANK(INDEX('Policy Characteristics'!A:A,MATCH($C90,'Policy Characteristics'!$C:$C,0))),"",INDEX('Policy Characteristics'!A:A,MATCH($C90,'Policy Characteristics'!$C:$C,0)))</f>
        <v>Transportation</v>
      </c>
      <c r="B90" s="285" t="str">
        <f>IF(ISBLANK(INDEX('Policy Characteristics'!B:B,MATCH($C90,'Policy Characteristics'!$C:$C,0))),"",INDEX('Policy Characteristics'!B:B,MATCH($C90,'Policy Characteristics'!$C:$C,0)))</f>
        <v>Passenger Vehicle Subsidy</v>
      </c>
      <c r="C90" s="276" t="str">
        <f t="shared" si="3"/>
        <v>Additional Passenger Vehicle Subsidy</v>
      </c>
      <c r="D90" s="47" t="s">
        <v>41</v>
      </c>
      <c r="E90" s="2" t="s">
        <v>2535</v>
      </c>
      <c r="F90" s="2" t="s">
        <v>87</v>
      </c>
      <c r="G90" s="2" t="s">
        <v>2535</v>
      </c>
      <c r="H90" s="44">
        <v>1670</v>
      </c>
      <c r="I90" s="348" t="s">
        <v>45</v>
      </c>
      <c r="J90" s="277" t="str">
        <f>IF(ISBLANK(INDEX('Policy Characteristics'!D:D,MATCH($C90,'Policy Characteristics'!$C:$C,0))),"",INDEX('Policy Characteristics'!D:D,MATCH($C90,'Policy Characteristics'!$C:$C,0)))</f>
        <v>Vehicle Subsidy</v>
      </c>
      <c r="K90" s="276" t="str">
        <f>IF(ISBLANK(INDEX('Policy Characteristics'!E:E,MATCH($C90,'Policy Characteristics'!$C:$C,0))),"",INDEX('Policy Characteristics'!E:E,MATCH($C90,'Policy Characteristics'!$C:$C,0)))</f>
        <v>trans psgr subsidy</v>
      </c>
      <c r="L90" s="284">
        <f>IF(ISBLANK(INDEX('Policy Characteristics'!F:F,MATCH($C90,'Policy Characteristics'!$C:$C,0))),"",INDEX('Policy Characteristics'!F:F,MATCH($C90,'Policy Characteristics'!$C:$C,0)))</f>
        <v>0</v>
      </c>
      <c r="M90" s="284">
        <f>IF(ISBLANK(INDEX('Policy Characteristics'!G:G,MATCH($C90,'Policy Characteristics'!$C:$C,0))),"",INDEX('Policy Characteristics'!G:G,MATCH($C90,'Policy Characteristics'!$C:$C,0)))</f>
        <v>50000</v>
      </c>
      <c r="N90" s="284">
        <f>IF(ISBLANK(INDEX('Policy Characteristics'!H:H,MATCH($C90,'Policy Characteristics'!$C:$C,0))),"",INDEX('Policy Characteristics'!H:H,MATCH($C90,'Policy Characteristics'!$C:$C,0)))</f>
        <v>100</v>
      </c>
      <c r="O90" s="276" t="str">
        <f>IF(ISBLANK(INDEX('Policy Characteristics'!I:I,MATCH($C90,'Policy Characteristics'!$C:$C,0))),"",INDEX('Policy Characteristics'!I:I,MATCH($C90,'Policy Characteristics'!$C:$C,0)))</f>
        <v>$ / vehicle</v>
      </c>
      <c r="P90" s="276" t="str">
        <f>IF(ISBLANK(INDEX('Policy Characteristics'!J:J,MATCH($C90,'Policy Characteristics'!$C:$C,0))),"",INDEX('Policy Characteristics'!J:J,MATCH($C90,'Policy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0" s="276" t="str">
        <f>IF(ISBLANK(INDEX('Policy Characteristics'!K:K,MATCH($C90,'Policy Characteristics'!$C:$C,0))),"",INDEX('Policy Characteristics'!K:K,MATCH($C90,'Policy Characteristics'!$C:$C,0)))</f>
        <v>transportation-sector-main.html#ev-subsidy</v>
      </c>
      <c r="R90" s="276" t="str">
        <f>IF(ISBLANK(INDEX('Policy Characteristics'!L:L,MATCH($C90,'Policy Characteristics'!$C:$C,0))),"",INDEX('Policy Characteristics'!L:L,MATCH($C90,'Policy Characteristics'!$C:$C,0)))</f>
        <v>ev-subsidy.html</v>
      </c>
    </row>
    <row r="91" spans="1:18" ht="16">
      <c r="A91" s="276" t="str">
        <f>IF(ISBLANK(INDEX('Policy Characteristics'!A:A,MATCH($C91,'Policy Characteristics'!$C:$C,0))),"",INDEX('Policy Characteristics'!A:A,MATCH($C91,'Policy Characteristics'!$C:$C,0)))</f>
        <v>Transportation</v>
      </c>
      <c r="B91" s="285" t="str">
        <f>IF(ISBLANK(INDEX('Policy Characteristics'!B:B,MATCH($C91,'Policy Characteristics'!$C:$C,0))),"",INDEX('Policy Characteristics'!B:B,MATCH($C91,'Policy Characteristics'!$C:$C,0)))</f>
        <v>Passenger Vehicle Subsidy</v>
      </c>
      <c r="C91" s="276" t="str">
        <f t="shared" si="3"/>
        <v>Additional Passenger Vehicle Subsidy</v>
      </c>
      <c r="D91" s="47" t="s">
        <v>41</v>
      </c>
      <c r="E91" s="2" t="s">
        <v>2534</v>
      </c>
      <c r="F91" s="2" t="s">
        <v>87</v>
      </c>
      <c r="G91" s="2" t="s">
        <v>3536</v>
      </c>
      <c r="H91" s="44">
        <v>1671</v>
      </c>
      <c r="I91" s="348" t="s">
        <v>45</v>
      </c>
      <c r="J91" s="277" t="str">
        <f>IF(ISBLANK(INDEX('Policy Characteristics'!D:D,MATCH($C91,'Policy Characteristics'!$C:$C,0))),"",INDEX('Policy Characteristics'!D:D,MATCH($C91,'Policy Characteristics'!$C:$C,0)))</f>
        <v>Vehicle Subsidy</v>
      </c>
      <c r="K91" s="276" t="str">
        <f>IF(ISBLANK(INDEX('Policy Characteristics'!E:E,MATCH($C91,'Policy Characteristics'!$C:$C,0))),"",INDEX('Policy Characteristics'!E:E,MATCH($C91,'Policy Characteristics'!$C:$C,0)))</f>
        <v>trans psgr subsidy</v>
      </c>
      <c r="L91" s="284">
        <f>IF(ISBLANK(INDEX('Policy Characteristics'!F:F,MATCH($C91,'Policy Characteristics'!$C:$C,0))),"",INDEX('Policy Characteristics'!F:F,MATCH($C91,'Policy Characteristics'!$C:$C,0)))</f>
        <v>0</v>
      </c>
      <c r="M91" s="284">
        <f>IF(ISBLANK(INDEX('Policy Characteristics'!G:G,MATCH($C91,'Policy Characteristics'!$C:$C,0))),"",INDEX('Policy Characteristics'!G:G,MATCH($C91,'Policy Characteristics'!$C:$C,0)))</f>
        <v>50000</v>
      </c>
      <c r="N91" s="284">
        <f>IF(ISBLANK(INDEX('Policy Characteristics'!H:H,MATCH($C91,'Policy Characteristics'!$C:$C,0))),"",INDEX('Policy Characteristics'!H:H,MATCH($C91,'Policy Characteristics'!$C:$C,0)))</f>
        <v>100</v>
      </c>
      <c r="O91" s="276" t="str">
        <f>IF(ISBLANK(INDEX('Policy Characteristics'!I:I,MATCH($C91,'Policy Characteristics'!$C:$C,0))),"",INDEX('Policy Characteristics'!I:I,MATCH($C91,'Policy Characteristics'!$C:$C,0)))</f>
        <v>$ / vehicle</v>
      </c>
      <c r="P91" s="276" t="str">
        <f>IF(ISBLANK(INDEX('Policy Characteristics'!J:J,MATCH($C91,'Policy Characteristics'!$C:$C,0))),"",INDEX('Policy Characteristics'!J:J,MATCH($C91,'Policy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1" s="276" t="str">
        <f>IF(ISBLANK(INDEX('Policy Characteristics'!K:K,MATCH($C91,'Policy Characteristics'!$C:$C,0))),"",INDEX('Policy Characteristics'!K:K,MATCH($C91,'Policy Characteristics'!$C:$C,0)))</f>
        <v>transportation-sector-main.html#ev-subsidy</v>
      </c>
      <c r="R91" s="276" t="str">
        <f>IF(ISBLANK(INDEX('Policy Characteristics'!L:L,MATCH($C91,'Policy Characteristics'!$C:$C,0))),"",INDEX('Policy Characteristics'!L:L,MATCH($C91,'Policy Characteristics'!$C:$C,0)))</f>
        <v>ev-subsidy.html</v>
      </c>
    </row>
    <row r="92" spans="1:18" ht="16">
      <c r="A92" s="276" t="str">
        <f>IF(ISBLANK(INDEX('Policy Characteristics'!A:A,MATCH($C92,'Policy Characteristics'!$C:$C,0))),"",INDEX('Policy Characteristics'!A:A,MATCH($C92,'Policy Characteristics'!$C:$C,0)))</f>
        <v>Transportation</v>
      </c>
      <c r="B92" s="285" t="str">
        <f>IF(ISBLANK(INDEX('Policy Characteristics'!B:B,MATCH($C92,'Policy Characteristics'!$C:$C,0))),"",INDEX('Policy Characteristics'!B:B,MATCH($C92,'Policy Characteristics'!$C:$C,0)))</f>
        <v>Passenger Vehicle Subsidy</v>
      </c>
      <c r="C92" s="276" t="str">
        <f t="shared" si="3"/>
        <v>Additional Passenger Vehicle Subsidy</v>
      </c>
      <c r="D92" s="47" t="s">
        <v>42</v>
      </c>
      <c r="E92" s="47" t="s">
        <v>2261</v>
      </c>
      <c r="F92" s="2" t="s">
        <v>3364</v>
      </c>
      <c r="G92" s="47" t="s">
        <v>3531</v>
      </c>
      <c r="H92" s="44">
        <v>1672</v>
      </c>
      <c r="I92" s="348" t="s">
        <v>45</v>
      </c>
      <c r="J92" s="277" t="str">
        <f>IF(ISBLANK(INDEX('Policy Characteristics'!D:D,MATCH($C92,'Policy Characteristics'!$C:$C,0))),"",INDEX('Policy Characteristics'!D:D,MATCH($C92,'Policy Characteristics'!$C:$C,0)))</f>
        <v>Vehicle Subsidy</v>
      </c>
      <c r="K92" s="276" t="str">
        <f>IF(ISBLANK(INDEX('Policy Characteristics'!E:E,MATCH($C92,'Policy Characteristics'!$C:$C,0))),"",INDEX('Policy Characteristics'!E:E,MATCH($C92,'Policy Characteristics'!$C:$C,0)))</f>
        <v>trans psgr subsidy</v>
      </c>
      <c r="L92" s="284">
        <f>IF(ISBLANK(INDEX('Policy Characteristics'!F:F,MATCH($C92,'Policy Characteristics'!$C:$C,0))),"",INDEX('Policy Characteristics'!F:F,MATCH($C92,'Policy Characteristics'!$C:$C,0)))</f>
        <v>0</v>
      </c>
      <c r="M92" s="284">
        <f>IF(ISBLANK(INDEX('Policy Characteristics'!G:G,MATCH($C92,'Policy Characteristics'!$C:$C,0))),"",INDEX('Policy Characteristics'!G:G,MATCH($C92,'Policy Characteristics'!$C:$C,0)))</f>
        <v>50000</v>
      </c>
      <c r="N92" s="284">
        <f>IF(ISBLANK(INDEX('Policy Characteristics'!H:H,MATCH($C92,'Policy Characteristics'!$C:$C,0))),"",INDEX('Policy Characteristics'!H:H,MATCH($C92,'Policy Characteristics'!$C:$C,0)))</f>
        <v>100</v>
      </c>
      <c r="O92" s="276" t="str">
        <f>IF(ISBLANK(INDEX('Policy Characteristics'!I:I,MATCH($C92,'Policy Characteristics'!$C:$C,0))),"",INDEX('Policy Characteristics'!I:I,MATCH($C92,'Policy Characteristics'!$C:$C,0)))</f>
        <v>$ / vehicle</v>
      </c>
      <c r="P92" s="276" t="str">
        <f>IF(ISBLANK(INDEX('Policy Characteristics'!J:J,MATCH($C92,'Policy Characteristics'!$C:$C,0))),"",INDEX('Policy Characteristics'!J:J,MATCH($C92,'Policy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2" s="276" t="str">
        <f>IF(ISBLANK(INDEX('Policy Characteristics'!K:K,MATCH($C92,'Policy Characteristics'!$C:$C,0))),"",INDEX('Policy Characteristics'!K:K,MATCH($C92,'Policy Characteristics'!$C:$C,0)))</f>
        <v>transportation-sector-main.html#ev-subsidy</v>
      </c>
      <c r="R92" s="276" t="str">
        <f>IF(ISBLANK(INDEX('Policy Characteristics'!L:L,MATCH($C92,'Policy Characteristics'!$C:$C,0))),"",INDEX('Policy Characteristics'!L:L,MATCH($C92,'Policy Characteristics'!$C:$C,0)))</f>
        <v>ev-subsidy.html</v>
      </c>
    </row>
    <row r="93" spans="1:18" ht="16">
      <c r="A93" s="276" t="str">
        <f>IF(ISBLANK(INDEX('Policy Characteristics'!A:A,MATCH($C93,'Policy Characteristics'!$C:$C,0))),"",INDEX('Policy Characteristics'!A:A,MATCH($C93,'Policy Characteristics'!$C:$C,0)))</f>
        <v>Transportation</v>
      </c>
      <c r="B93" s="285" t="str">
        <f>IF(ISBLANK(INDEX('Policy Characteristics'!B:B,MATCH($C93,'Policy Characteristics'!$C:$C,0))),"",INDEX('Policy Characteristics'!B:B,MATCH($C93,'Policy Characteristics'!$C:$C,0)))</f>
        <v>Passenger Vehicle Subsidy</v>
      </c>
      <c r="C93" s="276" t="str">
        <f t="shared" si="3"/>
        <v>Additional Passenger Vehicle Subsidy</v>
      </c>
      <c r="D93" s="47" t="s">
        <v>42</v>
      </c>
      <c r="E93" s="2" t="s">
        <v>2262</v>
      </c>
      <c r="F93" s="2" t="s">
        <v>3364</v>
      </c>
      <c r="G93" s="2" t="s">
        <v>3532</v>
      </c>
      <c r="H93" s="44">
        <v>1673</v>
      </c>
      <c r="I93" s="348" t="s">
        <v>45</v>
      </c>
      <c r="J93" s="277" t="str">
        <f>IF(ISBLANK(INDEX('Policy Characteristics'!D:D,MATCH($C93,'Policy Characteristics'!$C:$C,0))),"",INDEX('Policy Characteristics'!D:D,MATCH($C93,'Policy Characteristics'!$C:$C,0)))</f>
        <v>Vehicle Subsidy</v>
      </c>
      <c r="K93" s="276" t="str">
        <f>IF(ISBLANK(INDEX('Policy Characteristics'!E:E,MATCH($C93,'Policy Characteristics'!$C:$C,0))),"",INDEX('Policy Characteristics'!E:E,MATCH($C93,'Policy Characteristics'!$C:$C,0)))</f>
        <v>trans psgr subsidy</v>
      </c>
      <c r="L93" s="284">
        <f>IF(ISBLANK(INDEX('Policy Characteristics'!F:F,MATCH($C93,'Policy Characteristics'!$C:$C,0))),"",INDEX('Policy Characteristics'!F:F,MATCH($C93,'Policy Characteristics'!$C:$C,0)))</f>
        <v>0</v>
      </c>
      <c r="M93" s="284">
        <f>IF(ISBLANK(INDEX('Policy Characteristics'!G:G,MATCH($C93,'Policy Characteristics'!$C:$C,0))),"",INDEX('Policy Characteristics'!G:G,MATCH($C93,'Policy Characteristics'!$C:$C,0)))</f>
        <v>50000</v>
      </c>
      <c r="N93" s="284">
        <f>IF(ISBLANK(INDEX('Policy Characteristics'!H:H,MATCH($C93,'Policy Characteristics'!$C:$C,0))),"",INDEX('Policy Characteristics'!H:H,MATCH($C93,'Policy Characteristics'!$C:$C,0)))</f>
        <v>100</v>
      </c>
      <c r="O93" s="276" t="str">
        <f>IF(ISBLANK(INDEX('Policy Characteristics'!I:I,MATCH($C93,'Policy Characteristics'!$C:$C,0))),"",INDEX('Policy Characteristics'!I:I,MATCH($C93,'Policy Characteristics'!$C:$C,0)))</f>
        <v>$ / vehicle</v>
      </c>
      <c r="P93" s="276" t="str">
        <f>IF(ISBLANK(INDEX('Policy Characteristics'!J:J,MATCH($C93,'Policy Characteristics'!$C:$C,0))),"",INDEX('Policy Characteristics'!J:J,MATCH($C93,'Policy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3" s="276" t="str">
        <f>IF(ISBLANK(INDEX('Policy Characteristics'!K:K,MATCH($C93,'Policy Characteristics'!$C:$C,0))),"",INDEX('Policy Characteristics'!K:K,MATCH($C93,'Policy Characteristics'!$C:$C,0)))</f>
        <v>transportation-sector-main.html#ev-subsidy</v>
      </c>
      <c r="R93" s="276" t="str">
        <f>IF(ISBLANK(INDEX('Policy Characteristics'!L:L,MATCH($C93,'Policy Characteristics'!$C:$C,0))),"",INDEX('Policy Characteristics'!L:L,MATCH($C93,'Policy Characteristics'!$C:$C,0)))</f>
        <v>ev-subsidy.html</v>
      </c>
    </row>
    <row r="94" spans="1:18" ht="16">
      <c r="A94" s="276" t="str">
        <f>IF(ISBLANK(INDEX('Policy Characteristics'!A:A,MATCH($C94,'Policy Characteristics'!$C:$C,0))),"",INDEX('Policy Characteristics'!A:A,MATCH($C94,'Policy Characteristics'!$C:$C,0)))</f>
        <v>Transportation</v>
      </c>
      <c r="B94" s="285" t="str">
        <f>IF(ISBLANK(INDEX('Policy Characteristics'!B:B,MATCH($C94,'Policy Characteristics'!$C:$C,0))),"",INDEX('Policy Characteristics'!B:B,MATCH($C94,'Policy Characteristics'!$C:$C,0)))</f>
        <v>Passenger Vehicle Subsidy</v>
      </c>
      <c r="C94" s="276" t="str">
        <f t="shared" si="3"/>
        <v>Additional Passenger Vehicle Subsidy</v>
      </c>
      <c r="D94" s="47" t="s">
        <v>42</v>
      </c>
      <c r="E94" s="2" t="s">
        <v>2263</v>
      </c>
      <c r="F94" s="2" t="s">
        <v>3364</v>
      </c>
      <c r="G94" s="2" t="s">
        <v>3533</v>
      </c>
      <c r="H94" s="44">
        <v>1674</v>
      </c>
      <c r="I94" s="348" t="s">
        <v>45</v>
      </c>
      <c r="J94" s="277" t="str">
        <f>IF(ISBLANK(INDEX('Policy Characteristics'!D:D,MATCH($C94,'Policy Characteristics'!$C:$C,0))),"",INDEX('Policy Characteristics'!D:D,MATCH($C94,'Policy Characteristics'!$C:$C,0)))</f>
        <v>Vehicle Subsidy</v>
      </c>
      <c r="K94" s="276" t="str">
        <f>IF(ISBLANK(INDEX('Policy Characteristics'!E:E,MATCH($C94,'Policy Characteristics'!$C:$C,0))),"",INDEX('Policy Characteristics'!E:E,MATCH($C94,'Policy Characteristics'!$C:$C,0)))</f>
        <v>trans psgr subsidy</v>
      </c>
      <c r="L94" s="284">
        <f>IF(ISBLANK(INDEX('Policy Characteristics'!F:F,MATCH($C94,'Policy Characteristics'!$C:$C,0))),"",INDEX('Policy Characteristics'!F:F,MATCH($C94,'Policy Characteristics'!$C:$C,0)))</f>
        <v>0</v>
      </c>
      <c r="M94" s="284">
        <f>IF(ISBLANK(INDEX('Policy Characteristics'!G:G,MATCH($C94,'Policy Characteristics'!$C:$C,0))),"",INDEX('Policy Characteristics'!G:G,MATCH($C94,'Policy Characteristics'!$C:$C,0)))</f>
        <v>50000</v>
      </c>
      <c r="N94" s="284">
        <f>IF(ISBLANK(INDEX('Policy Characteristics'!H:H,MATCH($C94,'Policy Characteristics'!$C:$C,0))),"",INDEX('Policy Characteristics'!H:H,MATCH($C94,'Policy Characteristics'!$C:$C,0)))</f>
        <v>100</v>
      </c>
      <c r="O94" s="276" t="str">
        <f>IF(ISBLANK(INDEX('Policy Characteristics'!I:I,MATCH($C94,'Policy Characteristics'!$C:$C,0))),"",INDEX('Policy Characteristics'!I:I,MATCH($C94,'Policy Characteristics'!$C:$C,0)))</f>
        <v>$ / vehicle</v>
      </c>
      <c r="P94" s="276" t="str">
        <f>IF(ISBLANK(INDEX('Policy Characteristics'!J:J,MATCH($C94,'Policy Characteristics'!$C:$C,0))),"",INDEX('Policy Characteristics'!J:J,MATCH($C94,'Policy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4" s="276" t="str">
        <f>IF(ISBLANK(INDEX('Policy Characteristics'!K:K,MATCH($C94,'Policy Characteristics'!$C:$C,0))),"",INDEX('Policy Characteristics'!K:K,MATCH($C94,'Policy Characteristics'!$C:$C,0)))</f>
        <v>transportation-sector-main.html#ev-subsidy</v>
      </c>
      <c r="R94" s="276" t="str">
        <f>IF(ISBLANK(INDEX('Policy Characteristics'!L:L,MATCH($C94,'Policy Characteristics'!$C:$C,0))),"",INDEX('Policy Characteristics'!L:L,MATCH($C94,'Policy Characteristics'!$C:$C,0)))</f>
        <v>ev-subsidy.html</v>
      </c>
    </row>
    <row r="95" spans="1:18" ht="16">
      <c r="A95" s="276" t="str">
        <f>IF(ISBLANK(INDEX('Policy Characteristics'!A:A,MATCH($C95,'Policy Characteristics'!$C:$C,0))),"",INDEX('Policy Characteristics'!A:A,MATCH($C95,'Policy Characteristics'!$C:$C,0)))</f>
        <v>Transportation</v>
      </c>
      <c r="B95" s="285" t="str">
        <f>IF(ISBLANK(INDEX('Policy Characteristics'!B:B,MATCH($C95,'Policy Characteristics'!$C:$C,0))),"",INDEX('Policy Characteristics'!B:B,MATCH($C95,'Policy Characteristics'!$C:$C,0)))</f>
        <v>Passenger Vehicle Subsidy</v>
      </c>
      <c r="C95" s="276" t="str">
        <f t="shared" si="3"/>
        <v>Additional Passenger Vehicle Subsidy</v>
      </c>
      <c r="D95" s="47" t="s">
        <v>42</v>
      </c>
      <c r="E95" s="2" t="s">
        <v>2264</v>
      </c>
      <c r="F95" s="2" t="s">
        <v>3364</v>
      </c>
      <c r="G95" s="2" t="s">
        <v>3534</v>
      </c>
      <c r="H95" s="44">
        <v>1675</v>
      </c>
      <c r="I95" s="348" t="s">
        <v>45</v>
      </c>
      <c r="J95" s="277" t="str">
        <f>IF(ISBLANK(INDEX('Policy Characteristics'!D:D,MATCH($C95,'Policy Characteristics'!$C:$C,0))),"",INDEX('Policy Characteristics'!D:D,MATCH($C95,'Policy Characteristics'!$C:$C,0)))</f>
        <v>Vehicle Subsidy</v>
      </c>
      <c r="K95" s="276" t="str">
        <f>IF(ISBLANK(INDEX('Policy Characteristics'!E:E,MATCH($C95,'Policy Characteristics'!$C:$C,0))),"",INDEX('Policy Characteristics'!E:E,MATCH($C95,'Policy Characteristics'!$C:$C,0)))</f>
        <v>trans psgr subsidy</v>
      </c>
      <c r="L95" s="284">
        <f>IF(ISBLANK(INDEX('Policy Characteristics'!F:F,MATCH($C95,'Policy Characteristics'!$C:$C,0))),"",INDEX('Policy Characteristics'!F:F,MATCH($C95,'Policy Characteristics'!$C:$C,0)))</f>
        <v>0</v>
      </c>
      <c r="M95" s="284">
        <f>IF(ISBLANK(INDEX('Policy Characteristics'!G:G,MATCH($C95,'Policy Characteristics'!$C:$C,0))),"",INDEX('Policy Characteristics'!G:G,MATCH($C95,'Policy Characteristics'!$C:$C,0)))</f>
        <v>50000</v>
      </c>
      <c r="N95" s="284">
        <f>IF(ISBLANK(INDEX('Policy Characteristics'!H:H,MATCH($C95,'Policy Characteristics'!$C:$C,0))),"",INDEX('Policy Characteristics'!H:H,MATCH($C95,'Policy Characteristics'!$C:$C,0)))</f>
        <v>100</v>
      </c>
      <c r="O95" s="276" t="str">
        <f>IF(ISBLANK(INDEX('Policy Characteristics'!I:I,MATCH($C95,'Policy Characteristics'!$C:$C,0))),"",INDEX('Policy Characteristics'!I:I,MATCH($C95,'Policy Characteristics'!$C:$C,0)))</f>
        <v>$ / vehicle</v>
      </c>
      <c r="P95" s="276" t="str">
        <f>IF(ISBLANK(INDEX('Policy Characteristics'!J:J,MATCH($C95,'Policy Characteristics'!$C:$C,0))),"",INDEX('Policy Characteristics'!J:J,MATCH($C95,'Policy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5" s="276" t="str">
        <f>IF(ISBLANK(INDEX('Policy Characteristics'!K:K,MATCH($C95,'Policy Characteristics'!$C:$C,0))),"",INDEX('Policy Characteristics'!K:K,MATCH($C95,'Policy Characteristics'!$C:$C,0)))</f>
        <v>transportation-sector-main.html#ev-subsidy</v>
      </c>
      <c r="R95" s="276" t="str">
        <f>IF(ISBLANK(INDEX('Policy Characteristics'!L:L,MATCH($C95,'Policy Characteristics'!$C:$C,0))),"",INDEX('Policy Characteristics'!L:L,MATCH($C95,'Policy Characteristics'!$C:$C,0)))</f>
        <v>ev-subsidy.html</v>
      </c>
    </row>
    <row r="96" spans="1:18" ht="16">
      <c r="A96" s="276" t="str">
        <f>IF(ISBLANK(INDEX('Policy Characteristics'!A:A,MATCH($C96,'Policy Characteristics'!$C:$C,0))),"",INDEX('Policy Characteristics'!A:A,MATCH($C96,'Policy Characteristics'!$C:$C,0)))</f>
        <v>Transportation</v>
      </c>
      <c r="B96" s="285" t="str">
        <f>IF(ISBLANK(INDEX('Policy Characteristics'!B:B,MATCH($C96,'Policy Characteristics'!$C:$C,0))),"",INDEX('Policy Characteristics'!B:B,MATCH($C96,'Policy Characteristics'!$C:$C,0)))</f>
        <v>Passenger Vehicle Subsidy</v>
      </c>
      <c r="C96" s="276" t="str">
        <f t="shared" si="3"/>
        <v>Additional Passenger Vehicle Subsidy</v>
      </c>
      <c r="D96" s="47" t="s">
        <v>42</v>
      </c>
      <c r="E96" s="2" t="s">
        <v>2265</v>
      </c>
      <c r="F96" s="2" t="s">
        <v>3364</v>
      </c>
      <c r="G96" s="2" t="s">
        <v>3535</v>
      </c>
      <c r="H96" s="44">
        <v>1676</v>
      </c>
      <c r="I96" s="348" t="s">
        <v>45</v>
      </c>
      <c r="J96" s="277" t="str">
        <f>IF(ISBLANK(INDEX('Policy Characteristics'!D:D,MATCH($C96,'Policy Characteristics'!$C:$C,0))),"",INDEX('Policy Characteristics'!D:D,MATCH($C96,'Policy Characteristics'!$C:$C,0)))</f>
        <v>Vehicle Subsidy</v>
      </c>
      <c r="K96" s="276" t="str">
        <f>IF(ISBLANK(INDEX('Policy Characteristics'!E:E,MATCH($C96,'Policy Characteristics'!$C:$C,0))),"",INDEX('Policy Characteristics'!E:E,MATCH($C96,'Policy Characteristics'!$C:$C,0)))</f>
        <v>trans psgr subsidy</v>
      </c>
      <c r="L96" s="284">
        <f>IF(ISBLANK(INDEX('Policy Characteristics'!F:F,MATCH($C96,'Policy Characteristics'!$C:$C,0))),"",INDEX('Policy Characteristics'!F:F,MATCH($C96,'Policy Characteristics'!$C:$C,0)))</f>
        <v>0</v>
      </c>
      <c r="M96" s="284">
        <f>IF(ISBLANK(INDEX('Policy Characteristics'!G:G,MATCH($C96,'Policy Characteristics'!$C:$C,0))),"",INDEX('Policy Characteristics'!G:G,MATCH($C96,'Policy Characteristics'!$C:$C,0)))</f>
        <v>50000</v>
      </c>
      <c r="N96" s="284">
        <f>IF(ISBLANK(INDEX('Policy Characteristics'!H:H,MATCH($C96,'Policy Characteristics'!$C:$C,0))),"",INDEX('Policy Characteristics'!H:H,MATCH($C96,'Policy Characteristics'!$C:$C,0)))</f>
        <v>100</v>
      </c>
      <c r="O96" s="276" t="str">
        <f>IF(ISBLANK(INDEX('Policy Characteristics'!I:I,MATCH($C96,'Policy Characteristics'!$C:$C,0))),"",INDEX('Policy Characteristics'!I:I,MATCH($C96,'Policy Characteristics'!$C:$C,0)))</f>
        <v>$ / vehicle</v>
      </c>
      <c r="P96" s="276" t="str">
        <f>IF(ISBLANK(INDEX('Policy Characteristics'!J:J,MATCH($C96,'Policy Characteristics'!$C:$C,0))),"",INDEX('Policy Characteristics'!J:J,MATCH($C96,'Policy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6" s="276" t="str">
        <f>IF(ISBLANK(INDEX('Policy Characteristics'!K:K,MATCH($C96,'Policy Characteristics'!$C:$C,0))),"",INDEX('Policy Characteristics'!K:K,MATCH($C96,'Policy Characteristics'!$C:$C,0)))</f>
        <v>transportation-sector-main.html#ev-subsidy</v>
      </c>
      <c r="R96" s="276" t="str">
        <f>IF(ISBLANK(INDEX('Policy Characteristics'!L:L,MATCH($C96,'Policy Characteristics'!$C:$C,0))),"",INDEX('Policy Characteristics'!L:L,MATCH($C96,'Policy Characteristics'!$C:$C,0)))</f>
        <v>ev-subsidy.html</v>
      </c>
    </row>
    <row r="97" spans="1:18" ht="16">
      <c r="A97" s="276" t="str">
        <f>IF(ISBLANK(INDEX('Policy Characteristics'!A:A,MATCH($C97,'Policy Characteristics'!$C:$C,0))),"",INDEX('Policy Characteristics'!A:A,MATCH($C97,'Policy Characteristics'!$C:$C,0)))</f>
        <v>Transportation</v>
      </c>
      <c r="B97" s="285" t="str">
        <f>IF(ISBLANK(INDEX('Policy Characteristics'!B:B,MATCH($C97,'Policy Characteristics'!$C:$C,0))),"",INDEX('Policy Characteristics'!B:B,MATCH($C97,'Policy Characteristics'!$C:$C,0)))</f>
        <v>Passenger Vehicle Subsidy</v>
      </c>
      <c r="C97" s="276" t="str">
        <f t="shared" si="3"/>
        <v>Additional Passenger Vehicle Subsidy</v>
      </c>
      <c r="D97" s="47" t="s">
        <v>42</v>
      </c>
      <c r="E97" s="2" t="s">
        <v>2535</v>
      </c>
      <c r="F97" s="2" t="s">
        <v>3364</v>
      </c>
      <c r="G97" s="2" t="s">
        <v>2535</v>
      </c>
      <c r="H97" s="44">
        <v>1677</v>
      </c>
      <c r="I97" s="348" t="s">
        <v>45</v>
      </c>
      <c r="J97" s="277" t="str">
        <f>IF(ISBLANK(INDEX('Policy Characteristics'!D:D,MATCH($C97,'Policy Characteristics'!$C:$C,0))),"",INDEX('Policy Characteristics'!D:D,MATCH($C97,'Policy Characteristics'!$C:$C,0)))</f>
        <v>Vehicle Subsidy</v>
      </c>
      <c r="K97" s="276" t="str">
        <f>IF(ISBLANK(INDEX('Policy Characteristics'!E:E,MATCH($C97,'Policy Characteristics'!$C:$C,0))),"",INDEX('Policy Characteristics'!E:E,MATCH($C97,'Policy Characteristics'!$C:$C,0)))</f>
        <v>trans psgr subsidy</v>
      </c>
      <c r="L97" s="284">
        <f>IF(ISBLANK(INDEX('Policy Characteristics'!F:F,MATCH($C97,'Policy Characteristics'!$C:$C,0))),"",INDEX('Policy Characteristics'!F:F,MATCH($C97,'Policy Characteristics'!$C:$C,0)))</f>
        <v>0</v>
      </c>
      <c r="M97" s="284">
        <f>IF(ISBLANK(INDEX('Policy Characteristics'!G:G,MATCH($C97,'Policy Characteristics'!$C:$C,0))),"",INDEX('Policy Characteristics'!G:G,MATCH($C97,'Policy Characteristics'!$C:$C,0)))</f>
        <v>50000</v>
      </c>
      <c r="N97" s="284">
        <f>IF(ISBLANK(INDEX('Policy Characteristics'!H:H,MATCH($C97,'Policy Characteristics'!$C:$C,0))),"",INDEX('Policy Characteristics'!H:H,MATCH($C97,'Policy Characteristics'!$C:$C,0)))</f>
        <v>100</v>
      </c>
      <c r="O97" s="276" t="str">
        <f>IF(ISBLANK(INDEX('Policy Characteristics'!I:I,MATCH($C97,'Policy Characteristics'!$C:$C,0))),"",INDEX('Policy Characteristics'!I:I,MATCH($C97,'Policy Characteristics'!$C:$C,0)))</f>
        <v>$ / vehicle</v>
      </c>
      <c r="P97" s="276" t="str">
        <f>IF(ISBLANK(INDEX('Policy Characteristics'!J:J,MATCH($C97,'Policy Characteristics'!$C:$C,0))),"",INDEX('Policy Characteristics'!J:J,MATCH($C97,'Policy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7" s="276" t="str">
        <f>IF(ISBLANK(INDEX('Policy Characteristics'!K:K,MATCH($C97,'Policy Characteristics'!$C:$C,0))),"",INDEX('Policy Characteristics'!K:K,MATCH($C97,'Policy Characteristics'!$C:$C,0)))</f>
        <v>transportation-sector-main.html#ev-subsidy</v>
      </c>
      <c r="R97" s="276" t="str">
        <f>IF(ISBLANK(INDEX('Policy Characteristics'!L:L,MATCH($C97,'Policy Characteristics'!$C:$C,0))),"",INDEX('Policy Characteristics'!L:L,MATCH($C97,'Policy Characteristics'!$C:$C,0)))</f>
        <v>ev-subsidy.html</v>
      </c>
    </row>
    <row r="98" spans="1:18" ht="16">
      <c r="A98" s="276" t="str">
        <f>IF(ISBLANK(INDEX('Policy Characteristics'!A:A,MATCH($C98,'Policy Characteristics'!$C:$C,0))),"",INDEX('Policy Characteristics'!A:A,MATCH($C98,'Policy Characteristics'!$C:$C,0)))</f>
        <v>Transportation</v>
      </c>
      <c r="B98" s="285" t="str">
        <f>IF(ISBLANK(INDEX('Policy Characteristics'!B:B,MATCH($C98,'Policy Characteristics'!$C:$C,0))),"",INDEX('Policy Characteristics'!B:B,MATCH($C98,'Policy Characteristics'!$C:$C,0)))</f>
        <v>Passenger Vehicle Subsidy</v>
      </c>
      <c r="C98" s="276" t="str">
        <f t="shared" si="3"/>
        <v>Additional Passenger Vehicle Subsidy</v>
      </c>
      <c r="D98" s="47" t="s">
        <v>42</v>
      </c>
      <c r="E98" s="2" t="s">
        <v>2534</v>
      </c>
      <c r="F98" s="2" t="s">
        <v>3364</v>
      </c>
      <c r="G98" s="2" t="s">
        <v>3536</v>
      </c>
      <c r="H98" s="44">
        <v>1678</v>
      </c>
      <c r="I98" s="348" t="s">
        <v>45</v>
      </c>
      <c r="J98" s="277" t="str">
        <f>IF(ISBLANK(INDEX('Policy Characteristics'!D:D,MATCH($C98,'Policy Characteristics'!$C:$C,0))),"",INDEX('Policy Characteristics'!D:D,MATCH($C98,'Policy Characteristics'!$C:$C,0)))</f>
        <v>Vehicle Subsidy</v>
      </c>
      <c r="K98" s="276" t="str">
        <f>IF(ISBLANK(INDEX('Policy Characteristics'!E:E,MATCH($C98,'Policy Characteristics'!$C:$C,0))),"",INDEX('Policy Characteristics'!E:E,MATCH($C98,'Policy Characteristics'!$C:$C,0)))</f>
        <v>trans psgr subsidy</v>
      </c>
      <c r="L98" s="284">
        <f>IF(ISBLANK(INDEX('Policy Characteristics'!F:F,MATCH($C98,'Policy Characteristics'!$C:$C,0))),"",INDEX('Policy Characteristics'!F:F,MATCH($C98,'Policy Characteristics'!$C:$C,0)))</f>
        <v>0</v>
      </c>
      <c r="M98" s="284">
        <f>IF(ISBLANK(INDEX('Policy Characteristics'!G:G,MATCH($C98,'Policy Characteristics'!$C:$C,0))),"",INDEX('Policy Characteristics'!G:G,MATCH($C98,'Policy Characteristics'!$C:$C,0)))</f>
        <v>50000</v>
      </c>
      <c r="N98" s="284">
        <f>IF(ISBLANK(INDEX('Policy Characteristics'!H:H,MATCH($C98,'Policy Characteristics'!$C:$C,0))),"",INDEX('Policy Characteristics'!H:H,MATCH($C98,'Policy Characteristics'!$C:$C,0)))</f>
        <v>100</v>
      </c>
      <c r="O98" s="276" t="str">
        <f>IF(ISBLANK(INDEX('Policy Characteristics'!I:I,MATCH($C98,'Policy Characteristics'!$C:$C,0))),"",INDEX('Policy Characteristics'!I:I,MATCH($C98,'Policy Characteristics'!$C:$C,0)))</f>
        <v>$ / vehicle</v>
      </c>
      <c r="P98" s="276" t="str">
        <f>IF(ISBLANK(INDEX('Policy Characteristics'!J:J,MATCH($C98,'Policy Characteristics'!$C:$C,0))),"",INDEX('Policy Characteristics'!J:J,MATCH($C98,'Policy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8" s="276" t="str">
        <f>IF(ISBLANK(INDEX('Policy Characteristics'!K:K,MATCH($C98,'Policy Characteristics'!$C:$C,0))),"",INDEX('Policy Characteristics'!K:K,MATCH($C98,'Policy Characteristics'!$C:$C,0)))</f>
        <v>transportation-sector-main.html#ev-subsidy</v>
      </c>
      <c r="R98" s="276" t="str">
        <f>IF(ISBLANK(INDEX('Policy Characteristics'!L:L,MATCH($C98,'Policy Characteristics'!$C:$C,0))),"",INDEX('Policy Characteristics'!L:L,MATCH($C98,'Policy Characteristics'!$C:$C,0)))</f>
        <v>ev-subsidy.html</v>
      </c>
    </row>
    <row r="99" spans="1:18" ht="16">
      <c r="A99" s="276" t="str">
        <f>IF(ISBLANK(INDEX('Policy Characteristics'!A:A,MATCH($C99,'Policy Characteristics'!$C:$C,0))),"",INDEX('Policy Characteristics'!A:A,MATCH($C99,'Policy Characteristics'!$C:$C,0)))</f>
        <v>Transportation</v>
      </c>
      <c r="B99" s="285" t="str">
        <f>IF(ISBLANK(INDEX('Policy Characteristics'!B:B,MATCH($C99,'Policy Characteristics'!$C:$C,0))),"",INDEX('Policy Characteristics'!B:B,MATCH($C99,'Policy Characteristics'!$C:$C,0)))</f>
        <v>Passenger Vehicle Subsidy</v>
      </c>
      <c r="C99" s="276" t="str">
        <f t="shared" si="3"/>
        <v>Additional Passenger Vehicle Subsidy</v>
      </c>
      <c r="D99" s="47" t="s">
        <v>114</v>
      </c>
      <c r="E99" s="47" t="s">
        <v>2261</v>
      </c>
      <c r="F99" s="2" t="s">
        <v>148</v>
      </c>
      <c r="G99" s="47" t="s">
        <v>3531</v>
      </c>
      <c r="H99" s="44">
        <v>1679</v>
      </c>
      <c r="I99" s="347" t="s">
        <v>44</v>
      </c>
      <c r="J99" s="277" t="str">
        <f>IF(ISBLANK(INDEX('Policy Characteristics'!D:D,MATCH($C99,'Policy Characteristics'!$C:$C,0))),"",INDEX('Policy Characteristics'!D:D,MATCH($C99,'Policy Characteristics'!$C:$C,0)))</f>
        <v>Vehicle Subsidy</v>
      </c>
      <c r="K99" s="276" t="str">
        <f>IF(ISBLANK(INDEX('Policy Characteristics'!E:E,MATCH($C99,'Policy Characteristics'!$C:$C,0))),"",INDEX('Policy Characteristics'!E:E,MATCH($C99,'Policy Characteristics'!$C:$C,0)))</f>
        <v>trans psgr subsidy</v>
      </c>
      <c r="L99" s="284">
        <f>IF(ISBLANK(INDEX('Policy Characteristics'!F:F,MATCH($C99,'Policy Characteristics'!$C:$C,0))),"",INDEX('Policy Characteristics'!F:F,MATCH($C99,'Policy Characteristics'!$C:$C,0)))</f>
        <v>0</v>
      </c>
      <c r="M99" s="284">
        <f>IF(ISBLANK(INDEX('Policy Characteristics'!G:G,MATCH($C99,'Policy Characteristics'!$C:$C,0))),"",INDEX('Policy Characteristics'!G:G,MATCH($C99,'Policy Characteristics'!$C:$C,0)))</f>
        <v>50000</v>
      </c>
      <c r="N99" s="284">
        <f>IF(ISBLANK(INDEX('Policy Characteristics'!H:H,MATCH($C99,'Policy Characteristics'!$C:$C,0))),"",INDEX('Policy Characteristics'!H:H,MATCH($C99,'Policy Characteristics'!$C:$C,0)))</f>
        <v>100</v>
      </c>
      <c r="O99" s="276" t="str">
        <f>IF(ISBLANK(INDEX('Policy Characteristics'!I:I,MATCH($C99,'Policy Characteristics'!$C:$C,0))),"",INDEX('Policy Characteristics'!I:I,MATCH($C99,'Policy Characteristics'!$C:$C,0)))</f>
        <v>$ / vehicle</v>
      </c>
      <c r="P99" s="276" t="str">
        <f>IF(ISBLANK(INDEX('Policy Characteristics'!J:J,MATCH($C99,'Policy Characteristics'!$C:$C,0))),"",INDEX('Policy Characteristics'!J:J,MATCH($C99,'Policy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9" s="276" t="str">
        <f>IF(ISBLANK(INDEX('Policy Characteristics'!K:K,MATCH($C99,'Policy Characteristics'!$C:$C,0))),"",INDEX('Policy Characteristics'!K:K,MATCH($C99,'Policy Characteristics'!$C:$C,0)))</f>
        <v>transportation-sector-main.html#ev-subsidy</v>
      </c>
      <c r="R99" s="276" t="str">
        <f>IF(ISBLANK(INDEX('Policy Characteristics'!L:L,MATCH($C99,'Policy Characteristics'!$C:$C,0))),"",INDEX('Policy Characteristics'!L:L,MATCH($C99,'Policy Characteristics'!$C:$C,0)))</f>
        <v>ev-subsidy.html</v>
      </c>
    </row>
    <row r="100" spans="1:18" ht="16">
      <c r="A100" s="276" t="str">
        <f>IF(ISBLANK(INDEX('Policy Characteristics'!A:A,MATCH($C100,'Policy Characteristics'!$C:$C,0))),"",INDEX('Policy Characteristics'!A:A,MATCH($C100,'Policy Characteristics'!$C:$C,0)))</f>
        <v>Transportation</v>
      </c>
      <c r="B100" s="285" t="str">
        <f>IF(ISBLANK(INDEX('Policy Characteristics'!B:B,MATCH($C100,'Policy Characteristics'!$C:$C,0))),"",INDEX('Policy Characteristics'!B:B,MATCH($C100,'Policy Characteristics'!$C:$C,0)))</f>
        <v>Passenger Vehicle Subsidy</v>
      </c>
      <c r="C100" s="276" t="str">
        <f t="shared" si="3"/>
        <v>Additional Passenger Vehicle Subsidy</v>
      </c>
      <c r="D100" s="47" t="s">
        <v>114</v>
      </c>
      <c r="E100" s="2" t="s">
        <v>2262</v>
      </c>
      <c r="F100" s="2" t="s">
        <v>148</v>
      </c>
      <c r="G100" s="2" t="s">
        <v>3532</v>
      </c>
      <c r="H100" s="44">
        <v>1680</v>
      </c>
      <c r="I100" s="348" t="s">
        <v>45</v>
      </c>
      <c r="J100" s="277" t="str">
        <f>IF(ISBLANK(INDEX('Policy Characteristics'!D:D,MATCH($C100,'Policy Characteristics'!$C:$C,0))),"",INDEX('Policy Characteristics'!D:D,MATCH($C100,'Policy Characteristics'!$C:$C,0)))</f>
        <v>Vehicle Subsidy</v>
      </c>
      <c r="K100" s="276" t="str">
        <f>IF(ISBLANK(INDEX('Policy Characteristics'!E:E,MATCH($C100,'Policy Characteristics'!$C:$C,0))),"",INDEX('Policy Characteristics'!E:E,MATCH($C100,'Policy Characteristics'!$C:$C,0)))</f>
        <v>trans psgr subsidy</v>
      </c>
      <c r="L100" s="284">
        <f>IF(ISBLANK(INDEX('Policy Characteristics'!F:F,MATCH($C100,'Policy Characteristics'!$C:$C,0))),"",INDEX('Policy Characteristics'!F:F,MATCH($C100,'Policy Characteristics'!$C:$C,0)))</f>
        <v>0</v>
      </c>
      <c r="M100" s="284">
        <f>IF(ISBLANK(INDEX('Policy Characteristics'!G:G,MATCH($C100,'Policy Characteristics'!$C:$C,0))),"",INDEX('Policy Characteristics'!G:G,MATCH($C100,'Policy Characteristics'!$C:$C,0)))</f>
        <v>50000</v>
      </c>
      <c r="N100" s="284">
        <f>IF(ISBLANK(INDEX('Policy Characteristics'!H:H,MATCH($C100,'Policy Characteristics'!$C:$C,0))),"",INDEX('Policy Characteristics'!H:H,MATCH($C100,'Policy Characteristics'!$C:$C,0)))</f>
        <v>100</v>
      </c>
      <c r="O100" s="276" t="str">
        <f>IF(ISBLANK(INDEX('Policy Characteristics'!I:I,MATCH($C100,'Policy Characteristics'!$C:$C,0))),"",INDEX('Policy Characteristics'!I:I,MATCH($C100,'Policy Characteristics'!$C:$C,0)))</f>
        <v>$ / vehicle</v>
      </c>
      <c r="P100" s="276" t="str">
        <f>IF(ISBLANK(INDEX('Policy Characteristics'!J:J,MATCH($C100,'Policy Characteristics'!$C:$C,0))),"",INDEX('Policy Characteristics'!J:J,MATCH($C100,'Policy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0" s="276" t="str">
        <f>IF(ISBLANK(INDEX('Policy Characteristics'!K:K,MATCH($C100,'Policy Characteristics'!$C:$C,0))),"",INDEX('Policy Characteristics'!K:K,MATCH($C100,'Policy Characteristics'!$C:$C,0)))</f>
        <v>transportation-sector-main.html#ev-subsidy</v>
      </c>
      <c r="R100" s="276" t="str">
        <f>IF(ISBLANK(INDEX('Policy Characteristics'!L:L,MATCH($C100,'Policy Characteristics'!$C:$C,0))),"",INDEX('Policy Characteristics'!L:L,MATCH($C100,'Policy Characteristics'!$C:$C,0)))</f>
        <v>ev-subsidy.html</v>
      </c>
    </row>
    <row r="101" spans="1:18" ht="16">
      <c r="A101" s="276" t="str">
        <f>IF(ISBLANK(INDEX('Policy Characteristics'!A:A,MATCH($C101,'Policy Characteristics'!$C:$C,0))),"",INDEX('Policy Characteristics'!A:A,MATCH($C101,'Policy Characteristics'!$C:$C,0)))</f>
        <v>Transportation</v>
      </c>
      <c r="B101" s="285" t="str">
        <f>IF(ISBLANK(INDEX('Policy Characteristics'!B:B,MATCH($C101,'Policy Characteristics'!$C:$C,0))),"",INDEX('Policy Characteristics'!B:B,MATCH($C101,'Policy Characteristics'!$C:$C,0)))</f>
        <v>Passenger Vehicle Subsidy</v>
      </c>
      <c r="C101" s="276" t="str">
        <f t="shared" si="3"/>
        <v>Additional Passenger Vehicle Subsidy</v>
      </c>
      <c r="D101" s="47" t="s">
        <v>114</v>
      </c>
      <c r="E101" s="2" t="s">
        <v>2263</v>
      </c>
      <c r="F101" s="2" t="s">
        <v>148</v>
      </c>
      <c r="G101" s="2" t="s">
        <v>3533</v>
      </c>
      <c r="H101" s="44">
        <v>1681</v>
      </c>
      <c r="I101" s="348" t="s">
        <v>45</v>
      </c>
      <c r="J101" s="277" t="str">
        <f>IF(ISBLANK(INDEX('Policy Characteristics'!D:D,MATCH($C101,'Policy Characteristics'!$C:$C,0))),"",INDEX('Policy Characteristics'!D:D,MATCH($C101,'Policy Characteristics'!$C:$C,0)))</f>
        <v>Vehicle Subsidy</v>
      </c>
      <c r="K101" s="276" t="str">
        <f>IF(ISBLANK(INDEX('Policy Characteristics'!E:E,MATCH($C101,'Policy Characteristics'!$C:$C,0))),"",INDEX('Policy Characteristics'!E:E,MATCH($C101,'Policy Characteristics'!$C:$C,0)))</f>
        <v>trans psgr subsidy</v>
      </c>
      <c r="L101" s="284">
        <f>IF(ISBLANK(INDEX('Policy Characteristics'!F:F,MATCH($C101,'Policy Characteristics'!$C:$C,0))),"",INDEX('Policy Characteristics'!F:F,MATCH($C101,'Policy Characteristics'!$C:$C,0)))</f>
        <v>0</v>
      </c>
      <c r="M101" s="284">
        <f>IF(ISBLANK(INDEX('Policy Characteristics'!G:G,MATCH($C101,'Policy Characteristics'!$C:$C,0))),"",INDEX('Policy Characteristics'!G:G,MATCH($C101,'Policy Characteristics'!$C:$C,0)))</f>
        <v>50000</v>
      </c>
      <c r="N101" s="284">
        <f>IF(ISBLANK(INDEX('Policy Characteristics'!H:H,MATCH($C101,'Policy Characteristics'!$C:$C,0))),"",INDEX('Policy Characteristics'!H:H,MATCH($C101,'Policy Characteristics'!$C:$C,0)))</f>
        <v>100</v>
      </c>
      <c r="O101" s="276" t="str">
        <f>IF(ISBLANK(INDEX('Policy Characteristics'!I:I,MATCH($C101,'Policy Characteristics'!$C:$C,0))),"",INDEX('Policy Characteristics'!I:I,MATCH($C101,'Policy Characteristics'!$C:$C,0)))</f>
        <v>$ / vehicle</v>
      </c>
      <c r="P101" s="276" t="str">
        <f>IF(ISBLANK(INDEX('Policy Characteristics'!J:J,MATCH($C101,'Policy Characteristics'!$C:$C,0))),"",INDEX('Policy Characteristics'!J:J,MATCH($C101,'Policy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1" s="276" t="str">
        <f>IF(ISBLANK(INDEX('Policy Characteristics'!K:K,MATCH($C101,'Policy Characteristics'!$C:$C,0))),"",INDEX('Policy Characteristics'!K:K,MATCH($C101,'Policy Characteristics'!$C:$C,0)))</f>
        <v>transportation-sector-main.html#ev-subsidy</v>
      </c>
      <c r="R101" s="276" t="str">
        <f>IF(ISBLANK(INDEX('Policy Characteristics'!L:L,MATCH($C101,'Policy Characteristics'!$C:$C,0))),"",INDEX('Policy Characteristics'!L:L,MATCH($C101,'Policy Characteristics'!$C:$C,0)))</f>
        <v>ev-subsidy.html</v>
      </c>
    </row>
    <row r="102" spans="1:18" ht="16">
      <c r="A102" s="276" t="str">
        <f>IF(ISBLANK(INDEX('Policy Characteristics'!A:A,MATCH($C102,'Policy Characteristics'!$C:$C,0))),"",INDEX('Policy Characteristics'!A:A,MATCH($C102,'Policy Characteristics'!$C:$C,0)))</f>
        <v>Transportation</v>
      </c>
      <c r="B102" s="285" t="str">
        <f>IF(ISBLANK(INDEX('Policy Characteristics'!B:B,MATCH($C102,'Policy Characteristics'!$C:$C,0))),"",INDEX('Policy Characteristics'!B:B,MATCH($C102,'Policy Characteristics'!$C:$C,0)))</f>
        <v>Passenger Vehicle Subsidy</v>
      </c>
      <c r="C102" s="276" t="str">
        <f t="shared" si="3"/>
        <v>Additional Passenger Vehicle Subsidy</v>
      </c>
      <c r="D102" s="47" t="s">
        <v>114</v>
      </c>
      <c r="E102" s="2" t="s">
        <v>2264</v>
      </c>
      <c r="F102" s="2" t="s">
        <v>148</v>
      </c>
      <c r="G102" s="2" t="s">
        <v>3534</v>
      </c>
      <c r="H102" s="44">
        <v>1682</v>
      </c>
      <c r="I102" s="348" t="s">
        <v>45</v>
      </c>
      <c r="J102" s="277" t="str">
        <f>IF(ISBLANK(INDEX('Policy Characteristics'!D:D,MATCH($C102,'Policy Characteristics'!$C:$C,0))),"",INDEX('Policy Characteristics'!D:D,MATCH($C102,'Policy Characteristics'!$C:$C,0)))</f>
        <v>Vehicle Subsidy</v>
      </c>
      <c r="K102" s="276" t="str">
        <f>IF(ISBLANK(INDEX('Policy Characteristics'!E:E,MATCH($C102,'Policy Characteristics'!$C:$C,0))),"",INDEX('Policy Characteristics'!E:E,MATCH($C102,'Policy Characteristics'!$C:$C,0)))</f>
        <v>trans psgr subsidy</v>
      </c>
      <c r="L102" s="284">
        <f>IF(ISBLANK(INDEX('Policy Characteristics'!F:F,MATCH($C102,'Policy Characteristics'!$C:$C,0))),"",INDEX('Policy Characteristics'!F:F,MATCH($C102,'Policy Characteristics'!$C:$C,0)))</f>
        <v>0</v>
      </c>
      <c r="M102" s="284">
        <f>IF(ISBLANK(INDEX('Policy Characteristics'!G:G,MATCH($C102,'Policy Characteristics'!$C:$C,0))),"",INDEX('Policy Characteristics'!G:G,MATCH($C102,'Policy Characteristics'!$C:$C,0)))</f>
        <v>50000</v>
      </c>
      <c r="N102" s="284">
        <f>IF(ISBLANK(INDEX('Policy Characteristics'!H:H,MATCH($C102,'Policy Characteristics'!$C:$C,0))),"",INDEX('Policy Characteristics'!H:H,MATCH($C102,'Policy Characteristics'!$C:$C,0)))</f>
        <v>100</v>
      </c>
      <c r="O102" s="276" t="str">
        <f>IF(ISBLANK(INDEX('Policy Characteristics'!I:I,MATCH($C102,'Policy Characteristics'!$C:$C,0))),"",INDEX('Policy Characteristics'!I:I,MATCH($C102,'Policy Characteristics'!$C:$C,0)))</f>
        <v>$ / vehicle</v>
      </c>
      <c r="P102" s="276" t="str">
        <f>IF(ISBLANK(INDEX('Policy Characteristics'!J:J,MATCH($C102,'Policy Characteristics'!$C:$C,0))),"",INDEX('Policy Characteristics'!J:J,MATCH($C102,'Policy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2" s="276" t="str">
        <f>IF(ISBLANK(INDEX('Policy Characteristics'!K:K,MATCH($C102,'Policy Characteristics'!$C:$C,0))),"",INDEX('Policy Characteristics'!K:K,MATCH($C102,'Policy Characteristics'!$C:$C,0)))</f>
        <v>transportation-sector-main.html#ev-subsidy</v>
      </c>
      <c r="R102" s="276" t="str">
        <f>IF(ISBLANK(INDEX('Policy Characteristics'!L:L,MATCH($C102,'Policy Characteristics'!$C:$C,0))),"",INDEX('Policy Characteristics'!L:L,MATCH($C102,'Policy Characteristics'!$C:$C,0)))</f>
        <v>ev-subsidy.html</v>
      </c>
    </row>
    <row r="103" spans="1:18" ht="16">
      <c r="A103" s="276" t="str">
        <f>IF(ISBLANK(INDEX('Policy Characteristics'!A:A,MATCH($C103,'Policy Characteristics'!$C:$C,0))),"",INDEX('Policy Characteristics'!A:A,MATCH($C103,'Policy Characteristics'!$C:$C,0)))</f>
        <v>Transportation</v>
      </c>
      <c r="B103" s="285" t="str">
        <f>IF(ISBLANK(INDEX('Policy Characteristics'!B:B,MATCH($C103,'Policy Characteristics'!$C:$C,0))),"",INDEX('Policy Characteristics'!B:B,MATCH($C103,'Policy Characteristics'!$C:$C,0)))</f>
        <v>Passenger Vehicle Subsidy</v>
      </c>
      <c r="C103" s="276" t="str">
        <f t="shared" si="3"/>
        <v>Additional Passenger Vehicle Subsidy</v>
      </c>
      <c r="D103" s="47" t="s">
        <v>114</v>
      </c>
      <c r="E103" s="2" t="s">
        <v>2265</v>
      </c>
      <c r="F103" s="2" t="s">
        <v>148</v>
      </c>
      <c r="G103" s="2" t="s">
        <v>3535</v>
      </c>
      <c r="H103" s="44">
        <v>1683</v>
      </c>
      <c r="I103" s="347" t="s">
        <v>44</v>
      </c>
      <c r="J103" s="277" t="str">
        <f>IF(ISBLANK(INDEX('Policy Characteristics'!D:D,MATCH($C103,'Policy Characteristics'!$C:$C,0))),"",INDEX('Policy Characteristics'!D:D,MATCH($C103,'Policy Characteristics'!$C:$C,0)))</f>
        <v>Vehicle Subsidy</v>
      </c>
      <c r="K103" s="276" t="str">
        <f>IF(ISBLANK(INDEX('Policy Characteristics'!E:E,MATCH($C103,'Policy Characteristics'!$C:$C,0))),"",INDEX('Policy Characteristics'!E:E,MATCH($C103,'Policy Characteristics'!$C:$C,0)))</f>
        <v>trans psgr subsidy</v>
      </c>
      <c r="L103" s="284">
        <f>IF(ISBLANK(INDEX('Policy Characteristics'!F:F,MATCH($C103,'Policy Characteristics'!$C:$C,0))),"",INDEX('Policy Characteristics'!F:F,MATCH($C103,'Policy Characteristics'!$C:$C,0)))</f>
        <v>0</v>
      </c>
      <c r="M103" s="284">
        <f>IF(ISBLANK(INDEX('Policy Characteristics'!G:G,MATCH($C103,'Policy Characteristics'!$C:$C,0))),"",INDEX('Policy Characteristics'!G:G,MATCH($C103,'Policy Characteristics'!$C:$C,0)))</f>
        <v>50000</v>
      </c>
      <c r="N103" s="284">
        <f>IF(ISBLANK(INDEX('Policy Characteristics'!H:H,MATCH($C103,'Policy Characteristics'!$C:$C,0))),"",INDEX('Policy Characteristics'!H:H,MATCH($C103,'Policy Characteristics'!$C:$C,0)))</f>
        <v>100</v>
      </c>
      <c r="O103" s="276" t="str">
        <f>IF(ISBLANK(INDEX('Policy Characteristics'!I:I,MATCH($C103,'Policy Characteristics'!$C:$C,0))),"",INDEX('Policy Characteristics'!I:I,MATCH($C103,'Policy Characteristics'!$C:$C,0)))</f>
        <v>$ / vehicle</v>
      </c>
      <c r="P103" s="276" t="str">
        <f>IF(ISBLANK(INDEX('Policy Characteristics'!J:J,MATCH($C103,'Policy Characteristics'!$C:$C,0))),"",INDEX('Policy Characteristics'!J:J,MATCH($C103,'Policy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3" s="276" t="str">
        <f>IF(ISBLANK(INDEX('Policy Characteristics'!K:K,MATCH($C103,'Policy Characteristics'!$C:$C,0))),"",INDEX('Policy Characteristics'!K:K,MATCH($C103,'Policy Characteristics'!$C:$C,0)))</f>
        <v>transportation-sector-main.html#ev-subsidy</v>
      </c>
      <c r="R103" s="276" t="str">
        <f>IF(ISBLANK(INDEX('Policy Characteristics'!L:L,MATCH($C103,'Policy Characteristics'!$C:$C,0))),"",INDEX('Policy Characteristics'!L:L,MATCH($C103,'Policy Characteristics'!$C:$C,0)))</f>
        <v>ev-subsidy.html</v>
      </c>
    </row>
    <row r="104" spans="1:18" ht="16">
      <c r="A104" s="276" t="str">
        <f>IF(ISBLANK(INDEX('Policy Characteristics'!A:A,MATCH($C104,'Policy Characteristics'!$C:$C,0))),"",INDEX('Policy Characteristics'!A:A,MATCH($C104,'Policy Characteristics'!$C:$C,0)))</f>
        <v>Transportation</v>
      </c>
      <c r="B104" s="285" t="str">
        <f>IF(ISBLANK(INDEX('Policy Characteristics'!B:B,MATCH($C104,'Policy Characteristics'!$C:$C,0))),"",INDEX('Policy Characteristics'!B:B,MATCH($C104,'Policy Characteristics'!$C:$C,0)))</f>
        <v>Passenger Vehicle Subsidy</v>
      </c>
      <c r="C104" s="276" t="str">
        <f t="shared" si="3"/>
        <v>Additional Passenger Vehicle Subsidy</v>
      </c>
      <c r="D104" s="47" t="s">
        <v>114</v>
      </c>
      <c r="E104" s="2" t="s">
        <v>2535</v>
      </c>
      <c r="F104" s="2" t="s">
        <v>148</v>
      </c>
      <c r="G104" s="2" t="s">
        <v>2535</v>
      </c>
      <c r="H104" s="44">
        <v>1684</v>
      </c>
      <c r="I104" s="348" t="s">
        <v>45</v>
      </c>
      <c r="J104" s="277" t="str">
        <f>IF(ISBLANK(INDEX('Policy Characteristics'!D:D,MATCH($C104,'Policy Characteristics'!$C:$C,0))),"",INDEX('Policy Characteristics'!D:D,MATCH($C104,'Policy Characteristics'!$C:$C,0)))</f>
        <v>Vehicle Subsidy</v>
      </c>
      <c r="K104" s="276" t="str">
        <f>IF(ISBLANK(INDEX('Policy Characteristics'!E:E,MATCH($C104,'Policy Characteristics'!$C:$C,0))),"",INDEX('Policy Characteristics'!E:E,MATCH($C104,'Policy Characteristics'!$C:$C,0)))</f>
        <v>trans psgr subsidy</v>
      </c>
      <c r="L104" s="284">
        <f>IF(ISBLANK(INDEX('Policy Characteristics'!F:F,MATCH($C104,'Policy Characteristics'!$C:$C,0))),"",INDEX('Policy Characteristics'!F:F,MATCH($C104,'Policy Characteristics'!$C:$C,0)))</f>
        <v>0</v>
      </c>
      <c r="M104" s="284">
        <f>IF(ISBLANK(INDEX('Policy Characteristics'!G:G,MATCH($C104,'Policy Characteristics'!$C:$C,0))),"",INDEX('Policy Characteristics'!G:G,MATCH($C104,'Policy Characteristics'!$C:$C,0)))</f>
        <v>50000</v>
      </c>
      <c r="N104" s="284">
        <f>IF(ISBLANK(INDEX('Policy Characteristics'!H:H,MATCH($C104,'Policy Characteristics'!$C:$C,0))),"",INDEX('Policy Characteristics'!H:H,MATCH($C104,'Policy Characteristics'!$C:$C,0)))</f>
        <v>100</v>
      </c>
      <c r="O104" s="276" t="str">
        <f>IF(ISBLANK(INDEX('Policy Characteristics'!I:I,MATCH($C104,'Policy Characteristics'!$C:$C,0))),"",INDEX('Policy Characteristics'!I:I,MATCH($C104,'Policy Characteristics'!$C:$C,0)))</f>
        <v>$ / vehicle</v>
      </c>
      <c r="P104" s="276" t="str">
        <f>IF(ISBLANK(INDEX('Policy Characteristics'!J:J,MATCH($C104,'Policy Characteristics'!$C:$C,0))),"",INDEX('Policy Characteristics'!J:J,MATCH($C104,'Policy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4" s="276" t="str">
        <f>IF(ISBLANK(INDEX('Policy Characteristics'!K:K,MATCH($C104,'Policy Characteristics'!$C:$C,0))),"",INDEX('Policy Characteristics'!K:K,MATCH($C104,'Policy Characteristics'!$C:$C,0)))</f>
        <v>transportation-sector-main.html#ev-subsidy</v>
      </c>
      <c r="R104" s="276" t="str">
        <f>IF(ISBLANK(INDEX('Policy Characteristics'!L:L,MATCH($C104,'Policy Characteristics'!$C:$C,0))),"",INDEX('Policy Characteristics'!L:L,MATCH($C104,'Policy Characteristics'!$C:$C,0)))</f>
        <v>ev-subsidy.html</v>
      </c>
    </row>
    <row r="105" spans="1:18" ht="16">
      <c r="A105" s="276" t="str">
        <f>IF(ISBLANK(INDEX('Policy Characteristics'!A:A,MATCH($C105,'Policy Characteristics'!$C:$C,0))),"",INDEX('Policy Characteristics'!A:A,MATCH($C105,'Policy Characteristics'!$C:$C,0)))</f>
        <v>Transportation</v>
      </c>
      <c r="B105" s="285" t="str">
        <f>IF(ISBLANK(INDEX('Policy Characteristics'!B:B,MATCH($C105,'Policy Characteristics'!$C:$C,0))),"",INDEX('Policy Characteristics'!B:B,MATCH($C105,'Policy Characteristics'!$C:$C,0)))</f>
        <v>Passenger Vehicle Subsidy</v>
      </c>
      <c r="C105" s="276" t="str">
        <f t="shared" si="3"/>
        <v>Additional Passenger Vehicle Subsidy</v>
      </c>
      <c r="D105" s="47" t="s">
        <v>114</v>
      </c>
      <c r="E105" s="2" t="s">
        <v>2534</v>
      </c>
      <c r="F105" s="2" t="s">
        <v>148</v>
      </c>
      <c r="G105" s="2" t="s">
        <v>3536</v>
      </c>
      <c r="H105" s="44">
        <v>1685</v>
      </c>
      <c r="I105" s="347" t="s">
        <v>44</v>
      </c>
      <c r="J105" s="277" t="str">
        <f>IF(ISBLANK(INDEX('Policy Characteristics'!D:D,MATCH($C105,'Policy Characteristics'!$C:$C,0))),"",INDEX('Policy Characteristics'!D:D,MATCH($C105,'Policy Characteristics'!$C:$C,0)))</f>
        <v>Vehicle Subsidy</v>
      </c>
      <c r="K105" s="276" t="str">
        <f>IF(ISBLANK(INDEX('Policy Characteristics'!E:E,MATCH($C105,'Policy Characteristics'!$C:$C,0))),"",INDEX('Policy Characteristics'!E:E,MATCH($C105,'Policy Characteristics'!$C:$C,0)))</f>
        <v>trans psgr subsidy</v>
      </c>
      <c r="L105" s="284">
        <f>IF(ISBLANK(INDEX('Policy Characteristics'!F:F,MATCH($C105,'Policy Characteristics'!$C:$C,0))),"",INDEX('Policy Characteristics'!F:F,MATCH($C105,'Policy Characteristics'!$C:$C,0)))</f>
        <v>0</v>
      </c>
      <c r="M105" s="284">
        <f>IF(ISBLANK(INDEX('Policy Characteristics'!G:G,MATCH($C105,'Policy Characteristics'!$C:$C,0))),"",INDEX('Policy Characteristics'!G:G,MATCH($C105,'Policy Characteristics'!$C:$C,0)))</f>
        <v>50000</v>
      </c>
      <c r="N105" s="284">
        <f>IF(ISBLANK(INDEX('Policy Characteristics'!H:H,MATCH($C105,'Policy Characteristics'!$C:$C,0))),"",INDEX('Policy Characteristics'!H:H,MATCH($C105,'Policy Characteristics'!$C:$C,0)))</f>
        <v>100</v>
      </c>
      <c r="O105" s="276" t="str">
        <f>IF(ISBLANK(INDEX('Policy Characteristics'!I:I,MATCH($C105,'Policy Characteristics'!$C:$C,0))),"",INDEX('Policy Characteristics'!I:I,MATCH($C105,'Policy Characteristics'!$C:$C,0)))</f>
        <v>$ / vehicle</v>
      </c>
      <c r="P105" s="276" t="str">
        <f>IF(ISBLANK(INDEX('Policy Characteristics'!J:J,MATCH($C105,'Policy Characteristics'!$C:$C,0))),"",INDEX('Policy Characteristics'!J:J,MATCH($C105,'Policy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5" s="276" t="str">
        <f>IF(ISBLANK(INDEX('Policy Characteristics'!K:K,MATCH($C105,'Policy Characteristics'!$C:$C,0))),"",INDEX('Policy Characteristics'!K:K,MATCH($C105,'Policy Characteristics'!$C:$C,0)))</f>
        <v>transportation-sector-main.html#ev-subsidy</v>
      </c>
      <c r="R105" s="276" t="str">
        <f>IF(ISBLANK(INDEX('Policy Characteristics'!L:L,MATCH($C105,'Policy Characteristics'!$C:$C,0))),"",INDEX('Policy Characteristics'!L:L,MATCH($C105,'Policy Characteristics'!$C:$C,0)))</f>
        <v>ev-subsidy.html</v>
      </c>
    </row>
    <row r="106" spans="1:18" s="2" customFormat="1" ht="16">
      <c r="A106" s="276" t="str">
        <f>IF(ISBLANK(INDEX('Policy Characteristics'!A:A,MATCH($C106,'Policy Characteristics'!$C:$C,0))),"",INDEX('Policy Characteristics'!A:A,MATCH($C106,'Policy Characteristics'!$C:$C,0)))</f>
        <v>Transportation</v>
      </c>
      <c r="B106" s="285" t="str">
        <f>IF(ISBLANK(INDEX('Policy Characteristics'!B:B,MATCH($C106,'Policy Characteristics'!$C:$C,0))),"",INDEX('Policy Characteristics'!B:B,MATCH($C106,'Policy Characteristics'!$C:$C,0)))</f>
        <v>Freight Vehicle Subsidy</v>
      </c>
      <c r="C106" s="1" t="s">
        <v>3524</v>
      </c>
      <c r="D106" s="47" t="s">
        <v>38</v>
      </c>
      <c r="E106" s="47" t="s">
        <v>2261</v>
      </c>
      <c r="F106" s="2" t="s">
        <v>3544</v>
      </c>
      <c r="G106" s="47" t="s">
        <v>3531</v>
      </c>
      <c r="H106" s="44">
        <v>1686</v>
      </c>
      <c r="I106" s="347" t="s">
        <v>44</v>
      </c>
      <c r="J106" s="277" t="str">
        <f>IF(ISBLANK(INDEX('Policy Characteristics'!D:D,MATCH($C106,'Policy Characteristics'!$C:$C,0))),"",INDEX('Policy Characteristics'!D:D,MATCH($C106,'Policy Characteristics'!$C:$C,0)))</f>
        <v>Vehicle Subsidy</v>
      </c>
      <c r="K106" s="276" t="str">
        <f>IF(ISBLANK(INDEX('Policy Characteristics'!E:E,MATCH($C106,'Policy Characteristics'!$C:$C,0))),"",INDEX('Policy Characteristics'!E:E,MATCH($C106,'Policy Characteristics'!$C:$C,0)))</f>
        <v>trans frgt subsidy</v>
      </c>
      <c r="L106" s="284">
        <f>IF(ISBLANK(INDEX('Policy Characteristics'!F:F,MATCH($C106,'Policy Characteristics'!$C:$C,0))),"",INDEX('Policy Characteristics'!F:F,MATCH($C106,'Policy Characteristics'!$C:$C,0)))</f>
        <v>0</v>
      </c>
      <c r="M106" s="284">
        <f>IF(ISBLANK(INDEX('Policy Characteristics'!G:G,MATCH($C106,'Policy Characteristics'!$C:$C,0))),"",INDEX('Policy Characteristics'!G:G,MATCH($C106,'Policy Characteristics'!$C:$C,0)))</f>
        <v>50000</v>
      </c>
      <c r="N106" s="284">
        <f>IF(ISBLANK(INDEX('Policy Characteristics'!H:H,MATCH($C106,'Policy Characteristics'!$C:$C,0))),"",INDEX('Policy Characteristics'!H:H,MATCH($C106,'Policy Characteristics'!$C:$C,0)))</f>
        <v>100</v>
      </c>
      <c r="O106" s="276" t="str">
        <f>IF(ISBLANK(INDEX('Policy Characteristics'!I:I,MATCH($C106,'Policy Characteristics'!$C:$C,0))),"",INDEX('Policy Characteristics'!I:I,MATCH($C106,'Policy Characteristics'!$C:$C,0)))</f>
        <v>$ / vehicle</v>
      </c>
      <c r="P106" s="276" t="str">
        <f>IF(ISBLANK(INDEX('Policy Characteristics'!J:J,MATCH($C106,'Policy Characteristics'!$C:$C,0))),"",INDEX('Policy Characteristics'!J:J,MATCH($C106,'Policy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6" s="276" t="str">
        <f>IF(ISBLANK(INDEX('Policy Characteristics'!K:K,MATCH($C106,'Policy Characteristics'!$C:$C,0))),"",INDEX('Policy Characteristics'!K:K,MATCH($C106,'Policy Characteristics'!$C:$C,0)))</f>
        <v>transportation-sector-main.html#ev-subsidy</v>
      </c>
      <c r="R106" s="276" t="str">
        <f>IF(ISBLANK(INDEX('Policy Characteristics'!L:L,MATCH($C106,'Policy Characteristics'!$C:$C,0))),"",INDEX('Policy Characteristics'!L:L,MATCH($C106,'Policy Characteristics'!$C:$C,0)))</f>
        <v>ev-subsidy.html</v>
      </c>
    </row>
    <row r="107" spans="1:18" ht="14.5" customHeight="1">
      <c r="A107" s="276" t="str">
        <f>IF(ISBLANK(INDEX('Policy Characteristics'!A:A,MATCH($C107,'Policy Characteristics'!$C:$C,0))),"",INDEX('Policy Characteristics'!A:A,MATCH($C107,'Policy Characteristics'!$C:$C,0)))</f>
        <v>Transportation</v>
      </c>
      <c r="B107" s="285" t="str">
        <f>IF(ISBLANK(INDEX('Policy Characteristics'!B:B,MATCH($C107,'Policy Characteristics'!$C:$C,0))),"",INDEX('Policy Characteristics'!B:B,MATCH($C107,'Policy Characteristics'!$C:$C,0)))</f>
        <v>Freight Vehicle Subsidy</v>
      </c>
      <c r="C107" s="276" t="str">
        <f>C$106</f>
        <v>Additional Freight Vehicle Subsidy</v>
      </c>
      <c r="D107" s="47" t="s">
        <v>38</v>
      </c>
      <c r="E107" s="2" t="s">
        <v>2262</v>
      </c>
      <c r="F107" s="2" t="s">
        <v>3544</v>
      </c>
      <c r="G107" s="2" t="s">
        <v>3532</v>
      </c>
      <c r="H107" s="44">
        <v>1687</v>
      </c>
      <c r="I107" s="347" t="s">
        <v>44</v>
      </c>
      <c r="J107" s="277" t="str">
        <f>IF(ISBLANK(INDEX('Policy Characteristics'!D:D,MATCH($C107,'Policy Characteristics'!$C:$C,0))),"",INDEX('Policy Characteristics'!D:D,MATCH($C107,'Policy Characteristics'!$C:$C,0)))</f>
        <v>Vehicle Subsidy</v>
      </c>
      <c r="K107" s="276" t="str">
        <f>IF(ISBLANK(INDEX('Policy Characteristics'!E:E,MATCH($C107,'Policy Characteristics'!$C:$C,0))),"",INDEX('Policy Characteristics'!E:E,MATCH($C107,'Policy Characteristics'!$C:$C,0)))</f>
        <v>trans frgt subsidy</v>
      </c>
      <c r="L107" s="284">
        <f>IF(ISBLANK(INDEX('Policy Characteristics'!F:F,MATCH($C107,'Policy Characteristics'!$C:$C,0))),"",INDEX('Policy Characteristics'!F:F,MATCH($C107,'Policy Characteristics'!$C:$C,0)))</f>
        <v>0</v>
      </c>
      <c r="M107" s="284">
        <f>IF(ISBLANK(INDEX('Policy Characteristics'!G:G,MATCH($C107,'Policy Characteristics'!$C:$C,0))),"",INDEX('Policy Characteristics'!G:G,MATCH($C107,'Policy Characteristics'!$C:$C,0)))</f>
        <v>50000</v>
      </c>
      <c r="N107" s="284">
        <f>IF(ISBLANK(INDEX('Policy Characteristics'!H:H,MATCH($C107,'Policy Characteristics'!$C:$C,0))),"",INDEX('Policy Characteristics'!H:H,MATCH($C107,'Policy Characteristics'!$C:$C,0)))</f>
        <v>100</v>
      </c>
      <c r="O107" s="276" t="str">
        <f>IF(ISBLANK(INDEX('Policy Characteristics'!I:I,MATCH($C107,'Policy Characteristics'!$C:$C,0))),"",INDEX('Policy Characteristics'!I:I,MATCH($C107,'Policy Characteristics'!$C:$C,0)))</f>
        <v>$ / vehicle</v>
      </c>
      <c r="P107" s="276" t="str">
        <f>IF(ISBLANK(INDEX('Policy Characteristics'!J:J,MATCH($C107,'Policy Characteristics'!$C:$C,0))),"",INDEX('Policy Characteristics'!J:J,MATCH($C107,'Policy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7" s="276" t="str">
        <f>IF(ISBLANK(INDEX('Policy Characteristics'!K:K,MATCH($C107,'Policy Characteristics'!$C:$C,0))),"",INDEX('Policy Characteristics'!K:K,MATCH($C107,'Policy Characteristics'!$C:$C,0)))</f>
        <v>transportation-sector-main.html#ev-subsidy</v>
      </c>
      <c r="R107" s="276" t="str">
        <f>IF(ISBLANK(INDEX('Policy Characteristics'!L:L,MATCH($C107,'Policy Characteristics'!$C:$C,0))),"",INDEX('Policy Characteristics'!L:L,MATCH($C107,'Policy Characteristics'!$C:$C,0)))</f>
        <v>ev-subsidy.html</v>
      </c>
    </row>
    <row r="108" spans="1:18" ht="16">
      <c r="A108" s="276" t="str">
        <f>IF(ISBLANK(INDEX('Policy Characteristics'!A:A,MATCH($C108,'Policy Characteristics'!$C:$C,0))),"",INDEX('Policy Characteristics'!A:A,MATCH($C108,'Policy Characteristics'!$C:$C,0)))</f>
        <v>Transportation</v>
      </c>
      <c r="B108" s="285" t="str">
        <f>IF(ISBLANK(INDEX('Policy Characteristics'!B:B,MATCH($C108,'Policy Characteristics'!$C:$C,0))),"",INDEX('Policy Characteristics'!B:B,MATCH($C108,'Policy Characteristics'!$C:$C,0)))</f>
        <v>Freight Vehicle Subsidy</v>
      </c>
      <c r="C108" s="276" t="str">
        <f t="shared" ref="C108:C147" si="4">C$106</f>
        <v>Additional Freight Vehicle Subsidy</v>
      </c>
      <c r="D108" s="47" t="s">
        <v>38</v>
      </c>
      <c r="E108" s="2" t="s">
        <v>2263</v>
      </c>
      <c r="F108" s="2" t="s">
        <v>3544</v>
      </c>
      <c r="G108" s="2" t="s">
        <v>3533</v>
      </c>
      <c r="H108" s="44">
        <v>1688</v>
      </c>
      <c r="I108" s="348" t="s">
        <v>45</v>
      </c>
      <c r="J108" s="277" t="str">
        <f>IF(ISBLANK(INDEX('Policy Characteristics'!D:D,MATCH($C108,'Policy Characteristics'!$C:$C,0))),"",INDEX('Policy Characteristics'!D:D,MATCH($C108,'Policy Characteristics'!$C:$C,0)))</f>
        <v>Vehicle Subsidy</v>
      </c>
      <c r="K108" s="276" t="str">
        <f>IF(ISBLANK(INDEX('Policy Characteristics'!E:E,MATCH($C108,'Policy Characteristics'!$C:$C,0))),"",INDEX('Policy Characteristics'!E:E,MATCH($C108,'Policy Characteristics'!$C:$C,0)))</f>
        <v>trans frgt subsidy</v>
      </c>
      <c r="L108" s="284">
        <f>IF(ISBLANK(INDEX('Policy Characteristics'!F:F,MATCH($C108,'Policy Characteristics'!$C:$C,0))),"",INDEX('Policy Characteristics'!F:F,MATCH($C108,'Policy Characteristics'!$C:$C,0)))</f>
        <v>0</v>
      </c>
      <c r="M108" s="284">
        <f>IF(ISBLANK(INDEX('Policy Characteristics'!G:G,MATCH($C108,'Policy Characteristics'!$C:$C,0))),"",INDEX('Policy Characteristics'!G:G,MATCH($C108,'Policy Characteristics'!$C:$C,0)))</f>
        <v>50000</v>
      </c>
      <c r="N108" s="284">
        <f>IF(ISBLANK(INDEX('Policy Characteristics'!H:H,MATCH($C108,'Policy Characteristics'!$C:$C,0))),"",INDEX('Policy Characteristics'!H:H,MATCH($C108,'Policy Characteristics'!$C:$C,0)))</f>
        <v>100</v>
      </c>
      <c r="O108" s="276" t="str">
        <f>IF(ISBLANK(INDEX('Policy Characteristics'!I:I,MATCH($C108,'Policy Characteristics'!$C:$C,0))),"",INDEX('Policy Characteristics'!I:I,MATCH($C108,'Policy Characteristics'!$C:$C,0)))</f>
        <v>$ / vehicle</v>
      </c>
      <c r="P108" s="276" t="str">
        <f>IF(ISBLANK(INDEX('Policy Characteristics'!J:J,MATCH($C108,'Policy Characteristics'!$C:$C,0))),"",INDEX('Policy Characteristics'!J:J,MATCH($C108,'Policy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8" s="276" t="str">
        <f>IF(ISBLANK(INDEX('Policy Characteristics'!K:K,MATCH($C108,'Policy Characteristics'!$C:$C,0))),"",INDEX('Policy Characteristics'!K:K,MATCH($C108,'Policy Characteristics'!$C:$C,0)))</f>
        <v>transportation-sector-main.html#ev-subsidy</v>
      </c>
      <c r="R108" s="276" t="str">
        <f>IF(ISBLANK(INDEX('Policy Characteristics'!L:L,MATCH($C108,'Policy Characteristics'!$C:$C,0))),"",INDEX('Policy Characteristics'!L:L,MATCH($C108,'Policy Characteristics'!$C:$C,0)))</f>
        <v>ev-subsidy.html</v>
      </c>
    </row>
    <row r="109" spans="1:18" ht="16">
      <c r="A109" s="276" t="str">
        <f>IF(ISBLANK(INDEX('Policy Characteristics'!A:A,MATCH($C109,'Policy Characteristics'!$C:$C,0))),"",INDEX('Policy Characteristics'!A:A,MATCH($C109,'Policy Characteristics'!$C:$C,0)))</f>
        <v>Transportation</v>
      </c>
      <c r="B109" s="285" t="str">
        <f>IF(ISBLANK(INDEX('Policy Characteristics'!B:B,MATCH($C109,'Policy Characteristics'!$C:$C,0))),"",INDEX('Policy Characteristics'!B:B,MATCH($C109,'Policy Characteristics'!$C:$C,0)))</f>
        <v>Freight Vehicle Subsidy</v>
      </c>
      <c r="C109" s="276" t="str">
        <f t="shared" si="4"/>
        <v>Additional Freight Vehicle Subsidy</v>
      </c>
      <c r="D109" s="47" t="s">
        <v>38</v>
      </c>
      <c r="E109" s="2" t="s">
        <v>2264</v>
      </c>
      <c r="F109" s="2" t="s">
        <v>3544</v>
      </c>
      <c r="G109" s="2" t="s">
        <v>3534</v>
      </c>
      <c r="H109" s="44">
        <v>1689</v>
      </c>
      <c r="I109" s="348" t="s">
        <v>45</v>
      </c>
      <c r="J109" s="277" t="str">
        <f>IF(ISBLANK(INDEX('Policy Characteristics'!D:D,MATCH($C109,'Policy Characteristics'!$C:$C,0))),"",INDEX('Policy Characteristics'!D:D,MATCH($C109,'Policy Characteristics'!$C:$C,0)))</f>
        <v>Vehicle Subsidy</v>
      </c>
      <c r="K109" s="276" t="str">
        <f>IF(ISBLANK(INDEX('Policy Characteristics'!E:E,MATCH($C109,'Policy Characteristics'!$C:$C,0))),"",INDEX('Policy Characteristics'!E:E,MATCH($C109,'Policy Characteristics'!$C:$C,0)))</f>
        <v>trans frgt subsidy</v>
      </c>
      <c r="L109" s="284">
        <f>IF(ISBLANK(INDEX('Policy Characteristics'!F:F,MATCH($C109,'Policy Characteristics'!$C:$C,0))),"",INDEX('Policy Characteristics'!F:F,MATCH($C109,'Policy Characteristics'!$C:$C,0)))</f>
        <v>0</v>
      </c>
      <c r="M109" s="284">
        <f>IF(ISBLANK(INDEX('Policy Characteristics'!G:G,MATCH($C109,'Policy Characteristics'!$C:$C,0))),"",INDEX('Policy Characteristics'!G:G,MATCH($C109,'Policy Characteristics'!$C:$C,0)))</f>
        <v>50000</v>
      </c>
      <c r="N109" s="284">
        <f>IF(ISBLANK(INDEX('Policy Characteristics'!H:H,MATCH($C109,'Policy Characteristics'!$C:$C,0))),"",INDEX('Policy Characteristics'!H:H,MATCH($C109,'Policy Characteristics'!$C:$C,0)))</f>
        <v>100</v>
      </c>
      <c r="O109" s="276" t="str">
        <f>IF(ISBLANK(INDEX('Policy Characteristics'!I:I,MATCH($C109,'Policy Characteristics'!$C:$C,0))),"",INDEX('Policy Characteristics'!I:I,MATCH($C109,'Policy Characteristics'!$C:$C,0)))</f>
        <v>$ / vehicle</v>
      </c>
      <c r="P109" s="276" t="str">
        <f>IF(ISBLANK(INDEX('Policy Characteristics'!J:J,MATCH($C109,'Policy Characteristics'!$C:$C,0))),"",INDEX('Policy Characteristics'!J:J,MATCH($C109,'Policy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9" s="276" t="str">
        <f>IF(ISBLANK(INDEX('Policy Characteristics'!K:K,MATCH($C109,'Policy Characteristics'!$C:$C,0))),"",INDEX('Policy Characteristics'!K:K,MATCH($C109,'Policy Characteristics'!$C:$C,0)))</f>
        <v>transportation-sector-main.html#ev-subsidy</v>
      </c>
      <c r="R109" s="276" t="str">
        <f>IF(ISBLANK(INDEX('Policy Characteristics'!L:L,MATCH($C109,'Policy Characteristics'!$C:$C,0))),"",INDEX('Policy Characteristics'!L:L,MATCH($C109,'Policy Characteristics'!$C:$C,0)))</f>
        <v>ev-subsidy.html</v>
      </c>
    </row>
    <row r="110" spans="1:18" ht="16">
      <c r="A110" s="276" t="str">
        <f>IF(ISBLANK(INDEX('Policy Characteristics'!A:A,MATCH($C110,'Policy Characteristics'!$C:$C,0))),"",INDEX('Policy Characteristics'!A:A,MATCH($C110,'Policy Characteristics'!$C:$C,0)))</f>
        <v>Transportation</v>
      </c>
      <c r="B110" s="285" t="str">
        <f>IF(ISBLANK(INDEX('Policy Characteristics'!B:B,MATCH($C110,'Policy Characteristics'!$C:$C,0))),"",INDEX('Policy Characteristics'!B:B,MATCH($C110,'Policy Characteristics'!$C:$C,0)))</f>
        <v>Freight Vehicle Subsidy</v>
      </c>
      <c r="C110" s="276" t="str">
        <f t="shared" si="4"/>
        <v>Additional Freight Vehicle Subsidy</v>
      </c>
      <c r="D110" s="47" t="s">
        <v>38</v>
      </c>
      <c r="E110" s="2" t="s">
        <v>2265</v>
      </c>
      <c r="F110" s="2" t="s">
        <v>3544</v>
      </c>
      <c r="G110" s="2" t="s">
        <v>3535</v>
      </c>
      <c r="H110" s="44">
        <v>1690</v>
      </c>
      <c r="I110" s="348" t="s">
        <v>45</v>
      </c>
      <c r="J110" s="277" t="str">
        <f>IF(ISBLANK(INDEX('Policy Characteristics'!D:D,MATCH($C110,'Policy Characteristics'!$C:$C,0))),"",INDEX('Policy Characteristics'!D:D,MATCH($C110,'Policy Characteristics'!$C:$C,0)))</f>
        <v>Vehicle Subsidy</v>
      </c>
      <c r="K110" s="276" t="str">
        <f>IF(ISBLANK(INDEX('Policy Characteristics'!E:E,MATCH($C110,'Policy Characteristics'!$C:$C,0))),"",INDEX('Policy Characteristics'!E:E,MATCH($C110,'Policy Characteristics'!$C:$C,0)))</f>
        <v>trans frgt subsidy</v>
      </c>
      <c r="L110" s="284">
        <f>IF(ISBLANK(INDEX('Policy Characteristics'!F:F,MATCH($C110,'Policy Characteristics'!$C:$C,0))),"",INDEX('Policy Characteristics'!F:F,MATCH($C110,'Policy Characteristics'!$C:$C,0)))</f>
        <v>0</v>
      </c>
      <c r="M110" s="284">
        <f>IF(ISBLANK(INDEX('Policy Characteristics'!G:G,MATCH($C110,'Policy Characteristics'!$C:$C,0))),"",INDEX('Policy Characteristics'!G:G,MATCH($C110,'Policy Characteristics'!$C:$C,0)))</f>
        <v>50000</v>
      </c>
      <c r="N110" s="284">
        <f>IF(ISBLANK(INDEX('Policy Characteristics'!H:H,MATCH($C110,'Policy Characteristics'!$C:$C,0))),"",INDEX('Policy Characteristics'!H:H,MATCH($C110,'Policy Characteristics'!$C:$C,0)))</f>
        <v>100</v>
      </c>
      <c r="O110" s="276" t="str">
        <f>IF(ISBLANK(INDEX('Policy Characteristics'!I:I,MATCH($C110,'Policy Characteristics'!$C:$C,0))),"",INDEX('Policy Characteristics'!I:I,MATCH($C110,'Policy Characteristics'!$C:$C,0)))</f>
        <v>$ / vehicle</v>
      </c>
      <c r="P110" s="276" t="str">
        <f>IF(ISBLANK(INDEX('Policy Characteristics'!J:J,MATCH($C110,'Policy Characteristics'!$C:$C,0))),"",INDEX('Policy Characteristics'!J:J,MATCH($C110,'Policy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0" s="276" t="str">
        <f>IF(ISBLANK(INDEX('Policy Characteristics'!K:K,MATCH($C110,'Policy Characteristics'!$C:$C,0))),"",INDEX('Policy Characteristics'!K:K,MATCH($C110,'Policy Characteristics'!$C:$C,0)))</f>
        <v>transportation-sector-main.html#ev-subsidy</v>
      </c>
      <c r="R110" s="276" t="str">
        <f>IF(ISBLANK(INDEX('Policy Characteristics'!L:L,MATCH($C110,'Policy Characteristics'!$C:$C,0))),"",INDEX('Policy Characteristics'!L:L,MATCH($C110,'Policy Characteristics'!$C:$C,0)))</f>
        <v>ev-subsidy.html</v>
      </c>
    </row>
    <row r="111" spans="1:18" ht="16">
      <c r="A111" s="276" t="str">
        <f>IF(ISBLANK(INDEX('Policy Characteristics'!A:A,MATCH($C111,'Policy Characteristics'!$C:$C,0))),"",INDEX('Policy Characteristics'!A:A,MATCH($C111,'Policy Characteristics'!$C:$C,0)))</f>
        <v>Transportation</v>
      </c>
      <c r="B111" s="285" t="str">
        <f>IF(ISBLANK(INDEX('Policy Characteristics'!B:B,MATCH($C111,'Policy Characteristics'!$C:$C,0))),"",INDEX('Policy Characteristics'!B:B,MATCH($C111,'Policy Characteristics'!$C:$C,0)))</f>
        <v>Freight Vehicle Subsidy</v>
      </c>
      <c r="C111" s="276" t="str">
        <f t="shared" si="4"/>
        <v>Additional Freight Vehicle Subsidy</v>
      </c>
      <c r="D111" s="47" t="s">
        <v>38</v>
      </c>
      <c r="E111" s="2" t="s">
        <v>2535</v>
      </c>
      <c r="F111" s="2" t="s">
        <v>3544</v>
      </c>
      <c r="G111" s="2" t="s">
        <v>2535</v>
      </c>
      <c r="H111" s="44">
        <v>1691</v>
      </c>
      <c r="I111" s="347" t="s">
        <v>44</v>
      </c>
      <c r="J111" s="277" t="str">
        <f>IF(ISBLANK(INDEX('Policy Characteristics'!D:D,MATCH($C111,'Policy Characteristics'!$C:$C,0))),"",INDEX('Policy Characteristics'!D:D,MATCH($C111,'Policy Characteristics'!$C:$C,0)))</f>
        <v>Vehicle Subsidy</v>
      </c>
      <c r="K111" s="276" t="str">
        <f>IF(ISBLANK(INDEX('Policy Characteristics'!E:E,MATCH($C111,'Policy Characteristics'!$C:$C,0))),"",INDEX('Policy Characteristics'!E:E,MATCH($C111,'Policy Characteristics'!$C:$C,0)))</f>
        <v>trans frgt subsidy</v>
      </c>
      <c r="L111" s="284">
        <f>IF(ISBLANK(INDEX('Policy Characteristics'!F:F,MATCH($C111,'Policy Characteristics'!$C:$C,0))),"",INDEX('Policy Characteristics'!F:F,MATCH($C111,'Policy Characteristics'!$C:$C,0)))</f>
        <v>0</v>
      </c>
      <c r="M111" s="284">
        <f>IF(ISBLANK(INDEX('Policy Characteristics'!G:G,MATCH($C111,'Policy Characteristics'!$C:$C,0))),"",INDEX('Policy Characteristics'!G:G,MATCH($C111,'Policy Characteristics'!$C:$C,0)))</f>
        <v>50000</v>
      </c>
      <c r="N111" s="284">
        <f>IF(ISBLANK(INDEX('Policy Characteristics'!H:H,MATCH($C111,'Policy Characteristics'!$C:$C,0))),"",INDEX('Policy Characteristics'!H:H,MATCH($C111,'Policy Characteristics'!$C:$C,0)))</f>
        <v>100</v>
      </c>
      <c r="O111" s="276" t="str">
        <f>IF(ISBLANK(INDEX('Policy Characteristics'!I:I,MATCH($C111,'Policy Characteristics'!$C:$C,0))),"",INDEX('Policy Characteristics'!I:I,MATCH($C111,'Policy Characteristics'!$C:$C,0)))</f>
        <v>$ / vehicle</v>
      </c>
      <c r="P111" s="276" t="str">
        <f>IF(ISBLANK(INDEX('Policy Characteristics'!J:J,MATCH($C111,'Policy Characteristics'!$C:$C,0))),"",INDEX('Policy Characteristics'!J:J,MATCH($C111,'Policy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1" s="276" t="str">
        <f>IF(ISBLANK(INDEX('Policy Characteristics'!K:K,MATCH($C111,'Policy Characteristics'!$C:$C,0))),"",INDEX('Policy Characteristics'!K:K,MATCH($C111,'Policy Characteristics'!$C:$C,0)))</f>
        <v>transportation-sector-main.html#ev-subsidy</v>
      </c>
      <c r="R111" s="276" t="str">
        <f>IF(ISBLANK(INDEX('Policy Characteristics'!L:L,MATCH($C111,'Policy Characteristics'!$C:$C,0))),"",INDEX('Policy Characteristics'!L:L,MATCH($C111,'Policy Characteristics'!$C:$C,0)))</f>
        <v>ev-subsidy.html</v>
      </c>
    </row>
    <row r="112" spans="1:18" ht="16">
      <c r="A112" s="276" t="str">
        <f>IF(ISBLANK(INDEX('Policy Characteristics'!A:A,MATCH($C112,'Policy Characteristics'!$C:$C,0))),"",INDEX('Policy Characteristics'!A:A,MATCH($C112,'Policy Characteristics'!$C:$C,0)))</f>
        <v>Transportation</v>
      </c>
      <c r="B112" s="285" t="str">
        <f>IF(ISBLANK(INDEX('Policy Characteristics'!B:B,MATCH($C112,'Policy Characteristics'!$C:$C,0))),"",INDEX('Policy Characteristics'!B:B,MATCH($C112,'Policy Characteristics'!$C:$C,0)))</f>
        <v>Freight Vehicle Subsidy</v>
      </c>
      <c r="C112" s="276" t="str">
        <f t="shared" si="4"/>
        <v>Additional Freight Vehicle Subsidy</v>
      </c>
      <c r="D112" s="47" t="s">
        <v>38</v>
      </c>
      <c r="E112" s="2" t="s">
        <v>2534</v>
      </c>
      <c r="F112" s="2" t="s">
        <v>3544</v>
      </c>
      <c r="G112" s="2" t="s">
        <v>3536</v>
      </c>
      <c r="H112" s="44">
        <v>1692</v>
      </c>
      <c r="I112" s="348" t="s">
        <v>45</v>
      </c>
      <c r="J112" s="277" t="str">
        <f>IF(ISBLANK(INDEX('Policy Characteristics'!D:D,MATCH($C112,'Policy Characteristics'!$C:$C,0))),"",INDEX('Policy Characteristics'!D:D,MATCH($C112,'Policy Characteristics'!$C:$C,0)))</f>
        <v>Vehicle Subsidy</v>
      </c>
      <c r="K112" s="276" t="str">
        <f>IF(ISBLANK(INDEX('Policy Characteristics'!E:E,MATCH($C112,'Policy Characteristics'!$C:$C,0))),"",INDEX('Policy Characteristics'!E:E,MATCH($C112,'Policy Characteristics'!$C:$C,0)))</f>
        <v>trans frgt subsidy</v>
      </c>
      <c r="L112" s="284">
        <f>IF(ISBLANK(INDEX('Policy Characteristics'!F:F,MATCH($C112,'Policy Characteristics'!$C:$C,0))),"",INDEX('Policy Characteristics'!F:F,MATCH($C112,'Policy Characteristics'!$C:$C,0)))</f>
        <v>0</v>
      </c>
      <c r="M112" s="284">
        <f>IF(ISBLANK(INDEX('Policy Characteristics'!G:G,MATCH($C112,'Policy Characteristics'!$C:$C,0))),"",INDEX('Policy Characteristics'!G:G,MATCH($C112,'Policy Characteristics'!$C:$C,0)))</f>
        <v>50000</v>
      </c>
      <c r="N112" s="284">
        <f>IF(ISBLANK(INDEX('Policy Characteristics'!H:H,MATCH($C112,'Policy Characteristics'!$C:$C,0))),"",INDEX('Policy Characteristics'!H:H,MATCH($C112,'Policy Characteristics'!$C:$C,0)))</f>
        <v>100</v>
      </c>
      <c r="O112" s="276" t="str">
        <f>IF(ISBLANK(INDEX('Policy Characteristics'!I:I,MATCH($C112,'Policy Characteristics'!$C:$C,0))),"",INDEX('Policy Characteristics'!I:I,MATCH($C112,'Policy Characteristics'!$C:$C,0)))</f>
        <v>$ / vehicle</v>
      </c>
      <c r="P112" s="276" t="str">
        <f>IF(ISBLANK(INDEX('Policy Characteristics'!J:J,MATCH($C112,'Policy Characteristics'!$C:$C,0))),"",INDEX('Policy Characteristics'!J:J,MATCH($C112,'Policy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2" s="276" t="str">
        <f>IF(ISBLANK(INDEX('Policy Characteristics'!K:K,MATCH($C112,'Policy Characteristics'!$C:$C,0))),"",INDEX('Policy Characteristics'!K:K,MATCH($C112,'Policy Characteristics'!$C:$C,0)))</f>
        <v>transportation-sector-main.html#ev-subsidy</v>
      </c>
      <c r="R112" s="276" t="str">
        <f>IF(ISBLANK(INDEX('Policy Characteristics'!L:L,MATCH($C112,'Policy Characteristics'!$C:$C,0))),"",INDEX('Policy Characteristics'!L:L,MATCH($C112,'Policy Characteristics'!$C:$C,0)))</f>
        <v>ev-subsidy.html</v>
      </c>
    </row>
    <row r="113" spans="1:18" ht="16">
      <c r="A113" s="276" t="str">
        <f>IF(ISBLANK(INDEX('Policy Characteristics'!A:A,MATCH($C113,'Policy Characteristics'!$C:$C,0))),"",INDEX('Policy Characteristics'!A:A,MATCH($C113,'Policy Characteristics'!$C:$C,0)))</f>
        <v>Transportation</v>
      </c>
      <c r="B113" s="285" t="str">
        <f>IF(ISBLANK(INDEX('Policy Characteristics'!B:B,MATCH($C113,'Policy Characteristics'!$C:$C,0))),"",INDEX('Policy Characteristics'!B:B,MATCH($C113,'Policy Characteristics'!$C:$C,0)))</f>
        <v>Freight Vehicle Subsidy</v>
      </c>
      <c r="C113" s="276" t="str">
        <f t="shared" si="4"/>
        <v>Additional Freight Vehicle Subsidy</v>
      </c>
      <c r="D113" s="47" t="s">
        <v>39</v>
      </c>
      <c r="E113" s="47" t="s">
        <v>2261</v>
      </c>
      <c r="F113" s="2" t="s">
        <v>3539</v>
      </c>
      <c r="G113" s="47" t="s">
        <v>3531</v>
      </c>
      <c r="H113" s="44">
        <v>1693</v>
      </c>
      <c r="I113" s="347" t="s">
        <v>44</v>
      </c>
      <c r="J113" s="277" t="str">
        <f>IF(ISBLANK(INDEX('Policy Characteristics'!D:D,MATCH($C113,'Policy Characteristics'!$C:$C,0))),"",INDEX('Policy Characteristics'!D:D,MATCH($C113,'Policy Characteristics'!$C:$C,0)))</f>
        <v>Vehicle Subsidy</v>
      </c>
      <c r="K113" s="276" t="str">
        <f>IF(ISBLANK(INDEX('Policy Characteristics'!E:E,MATCH($C113,'Policy Characteristics'!$C:$C,0))),"",INDEX('Policy Characteristics'!E:E,MATCH($C113,'Policy Characteristics'!$C:$C,0)))</f>
        <v>trans frgt subsidy</v>
      </c>
      <c r="L113" s="284">
        <f>IF(ISBLANK(INDEX('Policy Characteristics'!F:F,MATCH($C113,'Policy Characteristics'!$C:$C,0))),"",INDEX('Policy Characteristics'!F:F,MATCH($C113,'Policy Characteristics'!$C:$C,0)))</f>
        <v>0</v>
      </c>
      <c r="M113" s="284">
        <f>IF(ISBLANK(INDEX('Policy Characteristics'!G:G,MATCH($C113,'Policy Characteristics'!$C:$C,0))),"",INDEX('Policy Characteristics'!G:G,MATCH($C113,'Policy Characteristics'!$C:$C,0)))</f>
        <v>50000</v>
      </c>
      <c r="N113" s="284">
        <f>IF(ISBLANK(INDEX('Policy Characteristics'!H:H,MATCH($C113,'Policy Characteristics'!$C:$C,0))),"",INDEX('Policy Characteristics'!H:H,MATCH($C113,'Policy Characteristics'!$C:$C,0)))</f>
        <v>100</v>
      </c>
      <c r="O113" s="276" t="str">
        <f>IF(ISBLANK(INDEX('Policy Characteristics'!I:I,MATCH($C113,'Policy Characteristics'!$C:$C,0))),"",INDEX('Policy Characteristics'!I:I,MATCH($C113,'Policy Characteristics'!$C:$C,0)))</f>
        <v>$ / vehicle</v>
      </c>
      <c r="P113" s="276" t="str">
        <f>IF(ISBLANK(INDEX('Policy Characteristics'!J:J,MATCH($C113,'Policy Characteristics'!$C:$C,0))),"",INDEX('Policy Characteristics'!J:J,MATCH($C113,'Policy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3" s="276" t="str">
        <f>IF(ISBLANK(INDEX('Policy Characteristics'!K:K,MATCH($C113,'Policy Characteristics'!$C:$C,0))),"",INDEX('Policy Characteristics'!K:K,MATCH($C113,'Policy Characteristics'!$C:$C,0)))</f>
        <v>transportation-sector-main.html#ev-subsidy</v>
      </c>
      <c r="R113" s="276" t="str">
        <f>IF(ISBLANK(INDEX('Policy Characteristics'!L:L,MATCH($C113,'Policy Characteristics'!$C:$C,0))),"",INDEX('Policy Characteristics'!L:L,MATCH($C113,'Policy Characteristics'!$C:$C,0)))</f>
        <v>ev-subsidy.html</v>
      </c>
    </row>
    <row r="114" spans="1:18" ht="16">
      <c r="A114" s="276" t="str">
        <f>IF(ISBLANK(INDEX('Policy Characteristics'!A:A,MATCH($C114,'Policy Characteristics'!$C:$C,0))),"",INDEX('Policy Characteristics'!A:A,MATCH($C114,'Policy Characteristics'!$C:$C,0)))</f>
        <v>Transportation</v>
      </c>
      <c r="B114" s="285" t="str">
        <f>IF(ISBLANK(INDEX('Policy Characteristics'!B:B,MATCH($C114,'Policy Characteristics'!$C:$C,0))),"",INDEX('Policy Characteristics'!B:B,MATCH($C114,'Policy Characteristics'!$C:$C,0)))</f>
        <v>Freight Vehicle Subsidy</v>
      </c>
      <c r="C114" s="276" t="str">
        <f t="shared" si="4"/>
        <v>Additional Freight Vehicle Subsidy</v>
      </c>
      <c r="D114" s="47" t="s">
        <v>39</v>
      </c>
      <c r="E114" s="2" t="s">
        <v>2262</v>
      </c>
      <c r="F114" s="2" t="s">
        <v>3539</v>
      </c>
      <c r="G114" s="2" t="s">
        <v>3532</v>
      </c>
      <c r="H114" s="44">
        <v>1694</v>
      </c>
      <c r="I114" s="348" t="s">
        <v>45</v>
      </c>
      <c r="J114" s="277" t="str">
        <f>IF(ISBLANK(INDEX('Policy Characteristics'!D:D,MATCH($C114,'Policy Characteristics'!$C:$C,0))),"",INDEX('Policy Characteristics'!D:D,MATCH($C114,'Policy Characteristics'!$C:$C,0)))</f>
        <v>Vehicle Subsidy</v>
      </c>
      <c r="K114" s="276" t="str">
        <f>IF(ISBLANK(INDEX('Policy Characteristics'!E:E,MATCH($C114,'Policy Characteristics'!$C:$C,0))),"",INDEX('Policy Characteristics'!E:E,MATCH($C114,'Policy Characteristics'!$C:$C,0)))</f>
        <v>trans frgt subsidy</v>
      </c>
      <c r="L114" s="284">
        <f>IF(ISBLANK(INDEX('Policy Characteristics'!F:F,MATCH($C114,'Policy Characteristics'!$C:$C,0))),"",INDEX('Policy Characteristics'!F:F,MATCH($C114,'Policy Characteristics'!$C:$C,0)))</f>
        <v>0</v>
      </c>
      <c r="M114" s="284">
        <f>IF(ISBLANK(INDEX('Policy Characteristics'!G:G,MATCH($C114,'Policy Characteristics'!$C:$C,0))),"",INDEX('Policy Characteristics'!G:G,MATCH($C114,'Policy Characteristics'!$C:$C,0)))</f>
        <v>50000</v>
      </c>
      <c r="N114" s="284">
        <f>IF(ISBLANK(INDEX('Policy Characteristics'!H:H,MATCH($C114,'Policy Characteristics'!$C:$C,0))),"",INDEX('Policy Characteristics'!H:H,MATCH($C114,'Policy Characteristics'!$C:$C,0)))</f>
        <v>100</v>
      </c>
      <c r="O114" s="276" t="str">
        <f>IF(ISBLANK(INDEX('Policy Characteristics'!I:I,MATCH($C114,'Policy Characteristics'!$C:$C,0))),"",INDEX('Policy Characteristics'!I:I,MATCH($C114,'Policy Characteristics'!$C:$C,0)))</f>
        <v>$ / vehicle</v>
      </c>
      <c r="P114" s="276" t="str">
        <f>IF(ISBLANK(INDEX('Policy Characteristics'!J:J,MATCH($C114,'Policy Characteristics'!$C:$C,0))),"",INDEX('Policy Characteristics'!J:J,MATCH($C114,'Policy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4" s="276" t="str">
        <f>IF(ISBLANK(INDEX('Policy Characteristics'!K:K,MATCH($C114,'Policy Characteristics'!$C:$C,0))),"",INDEX('Policy Characteristics'!K:K,MATCH($C114,'Policy Characteristics'!$C:$C,0)))</f>
        <v>transportation-sector-main.html#ev-subsidy</v>
      </c>
      <c r="R114" s="276" t="str">
        <f>IF(ISBLANK(INDEX('Policy Characteristics'!L:L,MATCH($C114,'Policy Characteristics'!$C:$C,0))),"",INDEX('Policy Characteristics'!L:L,MATCH($C114,'Policy Characteristics'!$C:$C,0)))</f>
        <v>ev-subsidy.html</v>
      </c>
    </row>
    <row r="115" spans="1:18" ht="16">
      <c r="A115" s="276" t="str">
        <f>IF(ISBLANK(INDEX('Policy Characteristics'!A:A,MATCH($C115,'Policy Characteristics'!$C:$C,0))),"",INDEX('Policy Characteristics'!A:A,MATCH($C115,'Policy Characteristics'!$C:$C,0)))</f>
        <v>Transportation</v>
      </c>
      <c r="B115" s="285" t="str">
        <f>IF(ISBLANK(INDEX('Policy Characteristics'!B:B,MATCH($C115,'Policy Characteristics'!$C:$C,0))),"",INDEX('Policy Characteristics'!B:B,MATCH($C115,'Policy Characteristics'!$C:$C,0)))</f>
        <v>Freight Vehicle Subsidy</v>
      </c>
      <c r="C115" s="276" t="str">
        <f t="shared" si="4"/>
        <v>Additional Freight Vehicle Subsidy</v>
      </c>
      <c r="D115" s="47" t="s">
        <v>39</v>
      </c>
      <c r="E115" s="2" t="s">
        <v>2263</v>
      </c>
      <c r="F115" s="2" t="s">
        <v>3539</v>
      </c>
      <c r="G115" s="2" t="s">
        <v>3533</v>
      </c>
      <c r="H115" s="44">
        <v>1695</v>
      </c>
      <c r="I115" s="348" t="s">
        <v>45</v>
      </c>
      <c r="J115" s="277" t="str">
        <f>IF(ISBLANK(INDEX('Policy Characteristics'!D:D,MATCH($C115,'Policy Characteristics'!$C:$C,0))),"",INDEX('Policy Characteristics'!D:D,MATCH($C115,'Policy Characteristics'!$C:$C,0)))</f>
        <v>Vehicle Subsidy</v>
      </c>
      <c r="K115" s="276" t="str">
        <f>IF(ISBLANK(INDEX('Policy Characteristics'!E:E,MATCH($C115,'Policy Characteristics'!$C:$C,0))),"",INDEX('Policy Characteristics'!E:E,MATCH($C115,'Policy Characteristics'!$C:$C,0)))</f>
        <v>trans frgt subsidy</v>
      </c>
      <c r="L115" s="284">
        <f>IF(ISBLANK(INDEX('Policy Characteristics'!F:F,MATCH($C115,'Policy Characteristics'!$C:$C,0))),"",INDEX('Policy Characteristics'!F:F,MATCH($C115,'Policy Characteristics'!$C:$C,0)))</f>
        <v>0</v>
      </c>
      <c r="M115" s="284">
        <f>IF(ISBLANK(INDEX('Policy Characteristics'!G:G,MATCH($C115,'Policy Characteristics'!$C:$C,0))),"",INDEX('Policy Characteristics'!G:G,MATCH($C115,'Policy Characteristics'!$C:$C,0)))</f>
        <v>50000</v>
      </c>
      <c r="N115" s="284">
        <f>IF(ISBLANK(INDEX('Policy Characteristics'!H:H,MATCH($C115,'Policy Characteristics'!$C:$C,0))),"",INDEX('Policy Characteristics'!H:H,MATCH($C115,'Policy Characteristics'!$C:$C,0)))</f>
        <v>100</v>
      </c>
      <c r="O115" s="276" t="str">
        <f>IF(ISBLANK(INDEX('Policy Characteristics'!I:I,MATCH($C115,'Policy Characteristics'!$C:$C,0))),"",INDEX('Policy Characteristics'!I:I,MATCH($C115,'Policy Characteristics'!$C:$C,0)))</f>
        <v>$ / vehicle</v>
      </c>
      <c r="P115" s="276" t="str">
        <f>IF(ISBLANK(INDEX('Policy Characteristics'!J:J,MATCH($C115,'Policy Characteristics'!$C:$C,0))),"",INDEX('Policy Characteristics'!J:J,MATCH($C115,'Policy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5" s="276" t="str">
        <f>IF(ISBLANK(INDEX('Policy Characteristics'!K:K,MATCH($C115,'Policy Characteristics'!$C:$C,0))),"",INDEX('Policy Characteristics'!K:K,MATCH($C115,'Policy Characteristics'!$C:$C,0)))</f>
        <v>transportation-sector-main.html#ev-subsidy</v>
      </c>
      <c r="R115" s="276" t="str">
        <f>IF(ISBLANK(INDEX('Policy Characteristics'!L:L,MATCH($C115,'Policy Characteristics'!$C:$C,0))),"",INDEX('Policy Characteristics'!L:L,MATCH($C115,'Policy Characteristics'!$C:$C,0)))</f>
        <v>ev-subsidy.html</v>
      </c>
    </row>
    <row r="116" spans="1:18" ht="16">
      <c r="A116" s="276" t="str">
        <f>IF(ISBLANK(INDEX('Policy Characteristics'!A:A,MATCH($C116,'Policy Characteristics'!$C:$C,0))),"",INDEX('Policy Characteristics'!A:A,MATCH($C116,'Policy Characteristics'!$C:$C,0)))</f>
        <v>Transportation</v>
      </c>
      <c r="B116" s="285" t="str">
        <f>IF(ISBLANK(INDEX('Policy Characteristics'!B:B,MATCH($C116,'Policy Characteristics'!$C:$C,0))),"",INDEX('Policy Characteristics'!B:B,MATCH($C116,'Policy Characteristics'!$C:$C,0)))</f>
        <v>Freight Vehicle Subsidy</v>
      </c>
      <c r="C116" s="276" t="str">
        <f t="shared" si="4"/>
        <v>Additional Freight Vehicle Subsidy</v>
      </c>
      <c r="D116" s="47" t="s">
        <v>39</v>
      </c>
      <c r="E116" s="2" t="s">
        <v>2264</v>
      </c>
      <c r="F116" s="2" t="s">
        <v>3539</v>
      </c>
      <c r="G116" s="2" t="s">
        <v>3534</v>
      </c>
      <c r="H116" s="44">
        <v>1696</v>
      </c>
      <c r="I116" s="348" t="s">
        <v>45</v>
      </c>
      <c r="J116" s="277" t="str">
        <f>IF(ISBLANK(INDEX('Policy Characteristics'!D:D,MATCH($C116,'Policy Characteristics'!$C:$C,0))),"",INDEX('Policy Characteristics'!D:D,MATCH($C116,'Policy Characteristics'!$C:$C,0)))</f>
        <v>Vehicle Subsidy</v>
      </c>
      <c r="K116" s="276" t="str">
        <f>IF(ISBLANK(INDEX('Policy Characteristics'!E:E,MATCH($C116,'Policy Characteristics'!$C:$C,0))),"",INDEX('Policy Characteristics'!E:E,MATCH($C116,'Policy Characteristics'!$C:$C,0)))</f>
        <v>trans frgt subsidy</v>
      </c>
      <c r="L116" s="284">
        <f>IF(ISBLANK(INDEX('Policy Characteristics'!F:F,MATCH($C116,'Policy Characteristics'!$C:$C,0))),"",INDEX('Policy Characteristics'!F:F,MATCH($C116,'Policy Characteristics'!$C:$C,0)))</f>
        <v>0</v>
      </c>
      <c r="M116" s="284">
        <f>IF(ISBLANK(INDEX('Policy Characteristics'!G:G,MATCH($C116,'Policy Characteristics'!$C:$C,0))),"",INDEX('Policy Characteristics'!G:G,MATCH($C116,'Policy Characteristics'!$C:$C,0)))</f>
        <v>50000</v>
      </c>
      <c r="N116" s="284">
        <f>IF(ISBLANK(INDEX('Policy Characteristics'!H:H,MATCH($C116,'Policy Characteristics'!$C:$C,0))),"",INDEX('Policy Characteristics'!H:H,MATCH($C116,'Policy Characteristics'!$C:$C,0)))</f>
        <v>100</v>
      </c>
      <c r="O116" s="276" t="str">
        <f>IF(ISBLANK(INDEX('Policy Characteristics'!I:I,MATCH($C116,'Policy Characteristics'!$C:$C,0))),"",INDEX('Policy Characteristics'!I:I,MATCH($C116,'Policy Characteristics'!$C:$C,0)))</f>
        <v>$ / vehicle</v>
      </c>
      <c r="P116" s="276" t="str">
        <f>IF(ISBLANK(INDEX('Policy Characteristics'!J:J,MATCH($C116,'Policy Characteristics'!$C:$C,0))),"",INDEX('Policy Characteristics'!J:J,MATCH($C116,'Policy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6" s="276" t="str">
        <f>IF(ISBLANK(INDEX('Policy Characteristics'!K:K,MATCH($C116,'Policy Characteristics'!$C:$C,0))),"",INDEX('Policy Characteristics'!K:K,MATCH($C116,'Policy Characteristics'!$C:$C,0)))</f>
        <v>transportation-sector-main.html#ev-subsidy</v>
      </c>
      <c r="R116" s="276" t="str">
        <f>IF(ISBLANK(INDEX('Policy Characteristics'!L:L,MATCH($C116,'Policy Characteristics'!$C:$C,0))),"",INDEX('Policy Characteristics'!L:L,MATCH($C116,'Policy Characteristics'!$C:$C,0)))</f>
        <v>ev-subsidy.html</v>
      </c>
    </row>
    <row r="117" spans="1:18" ht="16">
      <c r="A117" s="276" t="str">
        <f>IF(ISBLANK(INDEX('Policy Characteristics'!A:A,MATCH($C117,'Policy Characteristics'!$C:$C,0))),"",INDEX('Policy Characteristics'!A:A,MATCH($C117,'Policy Characteristics'!$C:$C,0)))</f>
        <v>Transportation</v>
      </c>
      <c r="B117" s="285" t="str">
        <f>IF(ISBLANK(INDEX('Policy Characteristics'!B:B,MATCH($C117,'Policy Characteristics'!$C:$C,0))),"",INDEX('Policy Characteristics'!B:B,MATCH($C117,'Policy Characteristics'!$C:$C,0)))</f>
        <v>Freight Vehicle Subsidy</v>
      </c>
      <c r="C117" s="276" t="str">
        <f t="shared" si="4"/>
        <v>Additional Freight Vehicle Subsidy</v>
      </c>
      <c r="D117" s="47" t="s">
        <v>39</v>
      </c>
      <c r="E117" s="2" t="s">
        <v>2265</v>
      </c>
      <c r="F117" s="2" t="s">
        <v>3539</v>
      </c>
      <c r="G117" s="2" t="s">
        <v>3535</v>
      </c>
      <c r="H117" s="44">
        <v>1697</v>
      </c>
      <c r="I117" s="347" t="s">
        <v>44</v>
      </c>
      <c r="J117" s="277" t="str">
        <f>IF(ISBLANK(INDEX('Policy Characteristics'!D:D,MATCH($C117,'Policy Characteristics'!$C:$C,0))),"",INDEX('Policy Characteristics'!D:D,MATCH($C117,'Policy Characteristics'!$C:$C,0)))</f>
        <v>Vehicle Subsidy</v>
      </c>
      <c r="K117" s="276" t="str">
        <f>IF(ISBLANK(INDEX('Policy Characteristics'!E:E,MATCH($C117,'Policy Characteristics'!$C:$C,0))),"",INDEX('Policy Characteristics'!E:E,MATCH($C117,'Policy Characteristics'!$C:$C,0)))</f>
        <v>trans frgt subsidy</v>
      </c>
      <c r="L117" s="284">
        <f>IF(ISBLANK(INDEX('Policy Characteristics'!F:F,MATCH($C117,'Policy Characteristics'!$C:$C,0))),"",INDEX('Policy Characteristics'!F:F,MATCH($C117,'Policy Characteristics'!$C:$C,0)))</f>
        <v>0</v>
      </c>
      <c r="M117" s="284">
        <f>IF(ISBLANK(INDEX('Policy Characteristics'!G:G,MATCH($C117,'Policy Characteristics'!$C:$C,0))),"",INDEX('Policy Characteristics'!G:G,MATCH($C117,'Policy Characteristics'!$C:$C,0)))</f>
        <v>50000</v>
      </c>
      <c r="N117" s="284">
        <f>IF(ISBLANK(INDEX('Policy Characteristics'!H:H,MATCH($C117,'Policy Characteristics'!$C:$C,0))),"",INDEX('Policy Characteristics'!H:H,MATCH($C117,'Policy Characteristics'!$C:$C,0)))</f>
        <v>100</v>
      </c>
      <c r="O117" s="276" t="str">
        <f>IF(ISBLANK(INDEX('Policy Characteristics'!I:I,MATCH($C117,'Policy Characteristics'!$C:$C,0))),"",INDEX('Policy Characteristics'!I:I,MATCH($C117,'Policy Characteristics'!$C:$C,0)))</f>
        <v>$ / vehicle</v>
      </c>
      <c r="P117" s="276" t="str">
        <f>IF(ISBLANK(INDEX('Policy Characteristics'!J:J,MATCH($C117,'Policy Characteristics'!$C:$C,0))),"",INDEX('Policy Characteristics'!J:J,MATCH($C117,'Policy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7" s="276" t="str">
        <f>IF(ISBLANK(INDEX('Policy Characteristics'!K:K,MATCH($C117,'Policy Characteristics'!$C:$C,0))),"",INDEX('Policy Characteristics'!K:K,MATCH($C117,'Policy Characteristics'!$C:$C,0)))</f>
        <v>transportation-sector-main.html#ev-subsidy</v>
      </c>
      <c r="R117" s="276" t="str">
        <f>IF(ISBLANK(INDEX('Policy Characteristics'!L:L,MATCH($C117,'Policy Characteristics'!$C:$C,0))),"",INDEX('Policy Characteristics'!L:L,MATCH($C117,'Policy Characteristics'!$C:$C,0)))</f>
        <v>ev-subsidy.html</v>
      </c>
    </row>
    <row r="118" spans="1:18" ht="16">
      <c r="A118" s="276" t="str">
        <f>IF(ISBLANK(INDEX('Policy Characteristics'!A:A,MATCH($C118,'Policy Characteristics'!$C:$C,0))),"",INDEX('Policy Characteristics'!A:A,MATCH($C118,'Policy Characteristics'!$C:$C,0)))</f>
        <v>Transportation</v>
      </c>
      <c r="B118" s="285" t="str">
        <f>IF(ISBLANK(INDEX('Policy Characteristics'!B:B,MATCH($C118,'Policy Characteristics'!$C:$C,0))),"",INDEX('Policy Characteristics'!B:B,MATCH($C118,'Policy Characteristics'!$C:$C,0)))</f>
        <v>Freight Vehicle Subsidy</v>
      </c>
      <c r="C118" s="276" t="str">
        <f t="shared" si="4"/>
        <v>Additional Freight Vehicle Subsidy</v>
      </c>
      <c r="D118" s="47" t="s">
        <v>39</v>
      </c>
      <c r="E118" s="2" t="s">
        <v>2535</v>
      </c>
      <c r="F118" s="2" t="s">
        <v>3539</v>
      </c>
      <c r="G118" s="2" t="s">
        <v>2535</v>
      </c>
      <c r="H118" s="44">
        <v>1698</v>
      </c>
      <c r="I118" s="348" t="s">
        <v>45</v>
      </c>
      <c r="J118" s="277" t="str">
        <f>IF(ISBLANK(INDEX('Policy Characteristics'!D:D,MATCH($C118,'Policy Characteristics'!$C:$C,0))),"",INDEX('Policy Characteristics'!D:D,MATCH($C118,'Policy Characteristics'!$C:$C,0)))</f>
        <v>Vehicle Subsidy</v>
      </c>
      <c r="K118" s="276" t="str">
        <f>IF(ISBLANK(INDEX('Policy Characteristics'!E:E,MATCH($C118,'Policy Characteristics'!$C:$C,0))),"",INDEX('Policy Characteristics'!E:E,MATCH($C118,'Policy Characteristics'!$C:$C,0)))</f>
        <v>trans frgt subsidy</v>
      </c>
      <c r="L118" s="284">
        <f>IF(ISBLANK(INDEX('Policy Characteristics'!F:F,MATCH($C118,'Policy Characteristics'!$C:$C,0))),"",INDEX('Policy Characteristics'!F:F,MATCH($C118,'Policy Characteristics'!$C:$C,0)))</f>
        <v>0</v>
      </c>
      <c r="M118" s="284">
        <f>IF(ISBLANK(INDEX('Policy Characteristics'!G:G,MATCH($C118,'Policy Characteristics'!$C:$C,0))),"",INDEX('Policy Characteristics'!G:G,MATCH($C118,'Policy Characteristics'!$C:$C,0)))</f>
        <v>50000</v>
      </c>
      <c r="N118" s="284">
        <f>IF(ISBLANK(INDEX('Policy Characteristics'!H:H,MATCH($C118,'Policy Characteristics'!$C:$C,0))),"",INDEX('Policy Characteristics'!H:H,MATCH($C118,'Policy Characteristics'!$C:$C,0)))</f>
        <v>100</v>
      </c>
      <c r="O118" s="276" t="str">
        <f>IF(ISBLANK(INDEX('Policy Characteristics'!I:I,MATCH($C118,'Policy Characteristics'!$C:$C,0))),"",INDEX('Policy Characteristics'!I:I,MATCH($C118,'Policy Characteristics'!$C:$C,0)))</f>
        <v>$ / vehicle</v>
      </c>
      <c r="P118" s="276" t="str">
        <f>IF(ISBLANK(INDEX('Policy Characteristics'!J:J,MATCH($C118,'Policy Characteristics'!$C:$C,0))),"",INDEX('Policy Characteristics'!J:J,MATCH($C118,'Policy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8" s="276" t="str">
        <f>IF(ISBLANK(INDEX('Policy Characteristics'!K:K,MATCH($C118,'Policy Characteristics'!$C:$C,0))),"",INDEX('Policy Characteristics'!K:K,MATCH($C118,'Policy Characteristics'!$C:$C,0)))</f>
        <v>transportation-sector-main.html#ev-subsidy</v>
      </c>
      <c r="R118" s="276" t="str">
        <f>IF(ISBLANK(INDEX('Policy Characteristics'!L:L,MATCH($C118,'Policy Characteristics'!$C:$C,0))),"",INDEX('Policy Characteristics'!L:L,MATCH($C118,'Policy Characteristics'!$C:$C,0)))</f>
        <v>ev-subsidy.html</v>
      </c>
    </row>
    <row r="119" spans="1:18" ht="16">
      <c r="A119" s="276" t="str">
        <f>IF(ISBLANK(INDEX('Policy Characteristics'!A:A,MATCH($C119,'Policy Characteristics'!$C:$C,0))),"",INDEX('Policy Characteristics'!A:A,MATCH($C119,'Policy Characteristics'!$C:$C,0)))</f>
        <v>Transportation</v>
      </c>
      <c r="B119" s="285" t="str">
        <f>IF(ISBLANK(INDEX('Policy Characteristics'!B:B,MATCH($C119,'Policy Characteristics'!$C:$C,0))),"",INDEX('Policy Characteristics'!B:B,MATCH($C119,'Policy Characteristics'!$C:$C,0)))</f>
        <v>Freight Vehicle Subsidy</v>
      </c>
      <c r="C119" s="276" t="str">
        <f t="shared" si="4"/>
        <v>Additional Freight Vehicle Subsidy</v>
      </c>
      <c r="D119" s="47" t="s">
        <v>39</v>
      </c>
      <c r="E119" s="2" t="s">
        <v>2534</v>
      </c>
      <c r="F119" s="2" t="s">
        <v>3539</v>
      </c>
      <c r="G119" s="2" t="s">
        <v>3536</v>
      </c>
      <c r="H119" s="44">
        <v>1699</v>
      </c>
      <c r="I119" s="347" t="s">
        <v>44</v>
      </c>
      <c r="J119" s="277" t="str">
        <f>IF(ISBLANK(INDEX('Policy Characteristics'!D:D,MATCH($C119,'Policy Characteristics'!$C:$C,0))),"",INDEX('Policy Characteristics'!D:D,MATCH($C119,'Policy Characteristics'!$C:$C,0)))</f>
        <v>Vehicle Subsidy</v>
      </c>
      <c r="K119" s="276" t="str">
        <f>IF(ISBLANK(INDEX('Policy Characteristics'!E:E,MATCH($C119,'Policy Characteristics'!$C:$C,0))),"",INDEX('Policy Characteristics'!E:E,MATCH($C119,'Policy Characteristics'!$C:$C,0)))</f>
        <v>trans frgt subsidy</v>
      </c>
      <c r="L119" s="284">
        <f>IF(ISBLANK(INDEX('Policy Characteristics'!F:F,MATCH($C119,'Policy Characteristics'!$C:$C,0))),"",INDEX('Policy Characteristics'!F:F,MATCH($C119,'Policy Characteristics'!$C:$C,0)))</f>
        <v>0</v>
      </c>
      <c r="M119" s="284">
        <f>IF(ISBLANK(INDEX('Policy Characteristics'!G:G,MATCH($C119,'Policy Characteristics'!$C:$C,0))),"",INDEX('Policy Characteristics'!G:G,MATCH($C119,'Policy Characteristics'!$C:$C,0)))</f>
        <v>50000</v>
      </c>
      <c r="N119" s="284">
        <f>IF(ISBLANK(INDEX('Policy Characteristics'!H:H,MATCH($C119,'Policy Characteristics'!$C:$C,0))),"",INDEX('Policy Characteristics'!H:H,MATCH($C119,'Policy Characteristics'!$C:$C,0)))</f>
        <v>100</v>
      </c>
      <c r="O119" s="276" t="str">
        <f>IF(ISBLANK(INDEX('Policy Characteristics'!I:I,MATCH($C119,'Policy Characteristics'!$C:$C,0))),"",INDEX('Policy Characteristics'!I:I,MATCH($C119,'Policy Characteristics'!$C:$C,0)))</f>
        <v>$ / vehicle</v>
      </c>
      <c r="P119" s="276" t="str">
        <f>IF(ISBLANK(INDEX('Policy Characteristics'!J:J,MATCH($C119,'Policy Characteristics'!$C:$C,0))),"",INDEX('Policy Characteristics'!J:J,MATCH($C119,'Policy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9" s="276" t="str">
        <f>IF(ISBLANK(INDEX('Policy Characteristics'!K:K,MATCH($C119,'Policy Characteristics'!$C:$C,0))),"",INDEX('Policy Characteristics'!K:K,MATCH($C119,'Policy Characteristics'!$C:$C,0)))</f>
        <v>transportation-sector-main.html#ev-subsidy</v>
      </c>
      <c r="R119" s="276" t="str">
        <f>IF(ISBLANK(INDEX('Policy Characteristics'!L:L,MATCH($C119,'Policy Characteristics'!$C:$C,0))),"",INDEX('Policy Characteristics'!L:L,MATCH($C119,'Policy Characteristics'!$C:$C,0)))</f>
        <v>ev-subsidy.html</v>
      </c>
    </row>
    <row r="120" spans="1:18" ht="16">
      <c r="A120" s="276" t="str">
        <f>IF(ISBLANK(INDEX('Policy Characteristics'!A:A,MATCH($C120,'Policy Characteristics'!$C:$C,0))),"",INDEX('Policy Characteristics'!A:A,MATCH($C120,'Policy Characteristics'!$C:$C,0)))</f>
        <v>Transportation</v>
      </c>
      <c r="B120" s="285" t="str">
        <f>IF(ISBLANK(INDEX('Policy Characteristics'!B:B,MATCH($C120,'Policy Characteristics'!$C:$C,0))),"",INDEX('Policy Characteristics'!B:B,MATCH($C120,'Policy Characteristics'!$C:$C,0)))</f>
        <v>Freight Vehicle Subsidy</v>
      </c>
      <c r="C120" s="276" t="str">
        <f t="shared" si="4"/>
        <v>Additional Freight Vehicle Subsidy</v>
      </c>
      <c r="D120" s="2" t="s">
        <v>40</v>
      </c>
      <c r="E120" s="47" t="s">
        <v>2261</v>
      </c>
      <c r="F120" s="2" t="s">
        <v>3363</v>
      </c>
      <c r="G120" s="47" t="s">
        <v>3531</v>
      </c>
      <c r="H120" s="44">
        <v>1700</v>
      </c>
      <c r="I120" s="348" t="s">
        <v>45</v>
      </c>
      <c r="J120" s="277" t="str">
        <f>IF(ISBLANK(INDEX('Policy Characteristics'!D:D,MATCH($C120,'Policy Characteristics'!$C:$C,0))),"",INDEX('Policy Characteristics'!D:D,MATCH($C120,'Policy Characteristics'!$C:$C,0)))</f>
        <v>Vehicle Subsidy</v>
      </c>
      <c r="K120" s="276" t="str">
        <f>IF(ISBLANK(INDEX('Policy Characteristics'!E:E,MATCH($C120,'Policy Characteristics'!$C:$C,0))),"",INDEX('Policy Characteristics'!E:E,MATCH($C120,'Policy Characteristics'!$C:$C,0)))</f>
        <v>trans frgt subsidy</v>
      </c>
      <c r="L120" s="284">
        <f>IF(ISBLANK(INDEX('Policy Characteristics'!F:F,MATCH($C120,'Policy Characteristics'!$C:$C,0))),"",INDEX('Policy Characteristics'!F:F,MATCH($C120,'Policy Characteristics'!$C:$C,0)))</f>
        <v>0</v>
      </c>
      <c r="M120" s="284">
        <f>IF(ISBLANK(INDEX('Policy Characteristics'!G:G,MATCH($C120,'Policy Characteristics'!$C:$C,0))),"",INDEX('Policy Characteristics'!G:G,MATCH($C120,'Policy Characteristics'!$C:$C,0)))</f>
        <v>50000</v>
      </c>
      <c r="N120" s="284">
        <f>IF(ISBLANK(INDEX('Policy Characteristics'!H:H,MATCH($C120,'Policy Characteristics'!$C:$C,0))),"",INDEX('Policy Characteristics'!H:H,MATCH($C120,'Policy Characteristics'!$C:$C,0)))</f>
        <v>100</v>
      </c>
      <c r="O120" s="276" t="str">
        <f>IF(ISBLANK(INDEX('Policy Characteristics'!I:I,MATCH($C120,'Policy Characteristics'!$C:$C,0))),"",INDEX('Policy Characteristics'!I:I,MATCH($C120,'Policy Characteristics'!$C:$C,0)))</f>
        <v>$ / vehicle</v>
      </c>
      <c r="P120" s="276" t="str">
        <f>IF(ISBLANK(INDEX('Policy Characteristics'!J:J,MATCH($C120,'Policy Characteristics'!$C:$C,0))),"",INDEX('Policy Characteristics'!J:J,MATCH($C120,'Policy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0" s="276" t="str">
        <f>IF(ISBLANK(INDEX('Policy Characteristics'!K:K,MATCH($C120,'Policy Characteristics'!$C:$C,0))),"",INDEX('Policy Characteristics'!K:K,MATCH($C120,'Policy Characteristics'!$C:$C,0)))</f>
        <v>transportation-sector-main.html#ev-subsidy</v>
      </c>
      <c r="R120" s="276" t="str">
        <f>IF(ISBLANK(INDEX('Policy Characteristics'!L:L,MATCH($C120,'Policy Characteristics'!$C:$C,0))),"",INDEX('Policy Characteristics'!L:L,MATCH($C120,'Policy Characteristics'!$C:$C,0)))</f>
        <v>ev-subsidy.html</v>
      </c>
    </row>
    <row r="121" spans="1:18" ht="16">
      <c r="A121" s="276" t="str">
        <f>IF(ISBLANK(INDEX('Policy Characteristics'!A:A,MATCH($C121,'Policy Characteristics'!$C:$C,0))),"",INDEX('Policy Characteristics'!A:A,MATCH($C121,'Policy Characteristics'!$C:$C,0)))</f>
        <v>Transportation</v>
      </c>
      <c r="B121" s="285" t="str">
        <f>IF(ISBLANK(INDEX('Policy Characteristics'!B:B,MATCH($C121,'Policy Characteristics'!$C:$C,0))),"",INDEX('Policy Characteristics'!B:B,MATCH($C121,'Policy Characteristics'!$C:$C,0)))</f>
        <v>Freight Vehicle Subsidy</v>
      </c>
      <c r="C121" s="276" t="str">
        <f t="shared" si="4"/>
        <v>Additional Freight Vehicle Subsidy</v>
      </c>
      <c r="D121" s="2" t="s">
        <v>40</v>
      </c>
      <c r="E121" s="2" t="s">
        <v>2262</v>
      </c>
      <c r="F121" s="2" t="s">
        <v>3363</v>
      </c>
      <c r="G121" s="2" t="s">
        <v>3532</v>
      </c>
      <c r="H121" s="44">
        <v>1701</v>
      </c>
      <c r="I121" s="348" t="s">
        <v>45</v>
      </c>
      <c r="J121" s="277" t="str">
        <f>IF(ISBLANK(INDEX('Policy Characteristics'!D:D,MATCH($C121,'Policy Characteristics'!$C:$C,0))),"",INDEX('Policy Characteristics'!D:D,MATCH($C121,'Policy Characteristics'!$C:$C,0)))</f>
        <v>Vehicle Subsidy</v>
      </c>
      <c r="K121" s="276" t="str">
        <f>IF(ISBLANK(INDEX('Policy Characteristics'!E:E,MATCH($C121,'Policy Characteristics'!$C:$C,0))),"",INDEX('Policy Characteristics'!E:E,MATCH($C121,'Policy Characteristics'!$C:$C,0)))</f>
        <v>trans frgt subsidy</v>
      </c>
      <c r="L121" s="284">
        <f>IF(ISBLANK(INDEX('Policy Characteristics'!F:F,MATCH($C121,'Policy Characteristics'!$C:$C,0))),"",INDEX('Policy Characteristics'!F:F,MATCH($C121,'Policy Characteristics'!$C:$C,0)))</f>
        <v>0</v>
      </c>
      <c r="M121" s="284">
        <f>IF(ISBLANK(INDEX('Policy Characteristics'!G:G,MATCH($C121,'Policy Characteristics'!$C:$C,0))),"",INDEX('Policy Characteristics'!G:G,MATCH($C121,'Policy Characteristics'!$C:$C,0)))</f>
        <v>50000</v>
      </c>
      <c r="N121" s="284">
        <f>IF(ISBLANK(INDEX('Policy Characteristics'!H:H,MATCH($C121,'Policy Characteristics'!$C:$C,0))),"",INDEX('Policy Characteristics'!H:H,MATCH($C121,'Policy Characteristics'!$C:$C,0)))</f>
        <v>100</v>
      </c>
      <c r="O121" s="276" t="str">
        <f>IF(ISBLANK(INDEX('Policy Characteristics'!I:I,MATCH($C121,'Policy Characteristics'!$C:$C,0))),"",INDEX('Policy Characteristics'!I:I,MATCH($C121,'Policy Characteristics'!$C:$C,0)))</f>
        <v>$ / vehicle</v>
      </c>
      <c r="P121" s="276" t="str">
        <f>IF(ISBLANK(INDEX('Policy Characteristics'!J:J,MATCH($C121,'Policy Characteristics'!$C:$C,0))),"",INDEX('Policy Characteristics'!J:J,MATCH($C121,'Policy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1" s="276" t="str">
        <f>IF(ISBLANK(INDEX('Policy Characteristics'!K:K,MATCH($C121,'Policy Characteristics'!$C:$C,0))),"",INDEX('Policy Characteristics'!K:K,MATCH($C121,'Policy Characteristics'!$C:$C,0)))</f>
        <v>transportation-sector-main.html#ev-subsidy</v>
      </c>
      <c r="R121" s="276" t="str">
        <f>IF(ISBLANK(INDEX('Policy Characteristics'!L:L,MATCH($C121,'Policy Characteristics'!$C:$C,0))),"",INDEX('Policy Characteristics'!L:L,MATCH($C121,'Policy Characteristics'!$C:$C,0)))</f>
        <v>ev-subsidy.html</v>
      </c>
    </row>
    <row r="122" spans="1:18" ht="16">
      <c r="A122" s="276" t="str">
        <f>IF(ISBLANK(INDEX('Policy Characteristics'!A:A,MATCH($C122,'Policy Characteristics'!$C:$C,0))),"",INDEX('Policy Characteristics'!A:A,MATCH($C122,'Policy Characteristics'!$C:$C,0)))</f>
        <v>Transportation</v>
      </c>
      <c r="B122" s="285" t="str">
        <f>IF(ISBLANK(INDEX('Policy Characteristics'!B:B,MATCH($C122,'Policy Characteristics'!$C:$C,0))),"",INDEX('Policy Characteristics'!B:B,MATCH($C122,'Policy Characteristics'!$C:$C,0)))</f>
        <v>Freight Vehicle Subsidy</v>
      </c>
      <c r="C122" s="276" t="str">
        <f t="shared" si="4"/>
        <v>Additional Freight Vehicle Subsidy</v>
      </c>
      <c r="D122" s="2" t="s">
        <v>40</v>
      </c>
      <c r="E122" s="2" t="s">
        <v>2263</v>
      </c>
      <c r="F122" s="2" t="s">
        <v>3363</v>
      </c>
      <c r="G122" s="2" t="s">
        <v>3533</v>
      </c>
      <c r="H122" s="44">
        <v>1702</v>
      </c>
      <c r="I122" s="348" t="s">
        <v>45</v>
      </c>
      <c r="J122" s="277" t="str">
        <f>IF(ISBLANK(INDEX('Policy Characteristics'!D:D,MATCH($C122,'Policy Characteristics'!$C:$C,0))),"",INDEX('Policy Characteristics'!D:D,MATCH($C122,'Policy Characteristics'!$C:$C,0)))</f>
        <v>Vehicle Subsidy</v>
      </c>
      <c r="K122" s="276" t="str">
        <f>IF(ISBLANK(INDEX('Policy Characteristics'!E:E,MATCH($C122,'Policy Characteristics'!$C:$C,0))),"",INDEX('Policy Characteristics'!E:E,MATCH($C122,'Policy Characteristics'!$C:$C,0)))</f>
        <v>trans frgt subsidy</v>
      </c>
      <c r="L122" s="284">
        <f>IF(ISBLANK(INDEX('Policy Characteristics'!F:F,MATCH($C122,'Policy Characteristics'!$C:$C,0))),"",INDEX('Policy Characteristics'!F:F,MATCH($C122,'Policy Characteristics'!$C:$C,0)))</f>
        <v>0</v>
      </c>
      <c r="M122" s="284">
        <f>IF(ISBLANK(INDEX('Policy Characteristics'!G:G,MATCH($C122,'Policy Characteristics'!$C:$C,0))),"",INDEX('Policy Characteristics'!G:G,MATCH($C122,'Policy Characteristics'!$C:$C,0)))</f>
        <v>50000</v>
      </c>
      <c r="N122" s="284">
        <f>IF(ISBLANK(INDEX('Policy Characteristics'!H:H,MATCH($C122,'Policy Characteristics'!$C:$C,0))),"",INDEX('Policy Characteristics'!H:H,MATCH($C122,'Policy Characteristics'!$C:$C,0)))</f>
        <v>100</v>
      </c>
      <c r="O122" s="276" t="str">
        <f>IF(ISBLANK(INDEX('Policy Characteristics'!I:I,MATCH($C122,'Policy Characteristics'!$C:$C,0))),"",INDEX('Policy Characteristics'!I:I,MATCH($C122,'Policy Characteristics'!$C:$C,0)))</f>
        <v>$ / vehicle</v>
      </c>
      <c r="P122" s="276" t="str">
        <f>IF(ISBLANK(INDEX('Policy Characteristics'!J:J,MATCH($C122,'Policy Characteristics'!$C:$C,0))),"",INDEX('Policy Characteristics'!J:J,MATCH($C122,'Policy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2" s="276" t="str">
        <f>IF(ISBLANK(INDEX('Policy Characteristics'!K:K,MATCH($C122,'Policy Characteristics'!$C:$C,0))),"",INDEX('Policy Characteristics'!K:K,MATCH($C122,'Policy Characteristics'!$C:$C,0)))</f>
        <v>transportation-sector-main.html#ev-subsidy</v>
      </c>
      <c r="R122" s="276" t="str">
        <f>IF(ISBLANK(INDEX('Policy Characteristics'!L:L,MATCH($C122,'Policy Characteristics'!$C:$C,0))),"",INDEX('Policy Characteristics'!L:L,MATCH($C122,'Policy Characteristics'!$C:$C,0)))</f>
        <v>ev-subsidy.html</v>
      </c>
    </row>
    <row r="123" spans="1:18" ht="16">
      <c r="A123" s="276" t="str">
        <f>IF(ISBLANK(INDEX('Policy Characteristics'!A:A,MATCH($C123,'Policy Characteristics'!$C:$C,0))),"",INDEX('Policy Characteristics'!A:A,MATCH($C123,'Policy Characteristics'!$C:$C,0)))</f>
        <v>Transportation</v>
      </c>
      <c r="B123" s="285" t="str">
        <f>IF(ISBLANK(INDEX('Policy Characteristics'!B:B,MATCH($C123,'Policy Characteristics'!$C:$C,0))),"",INDEX('Policy Characteristics'!B:B,MATCH($C123,'Policy Characteristics'!$C:$C,0)))</f>
        <v>Freight Vehicle Subsidy</v>
      </c>
      <c r="C123" s="276" t="str">
        <f t="shared" si="4"/>
        <v>Additional Freight Vehicle Subsidy</v>
      </c>
      <c r="D123" s="2" t="s">
        <v>40</v>
      </c>
      <c r="E123" s="2" t="s">
        <v>2264</v>
      </c>
      <c r="F123" s="2" t="s">
        <v>3363</v>
      </c>
      <c r="G123" s="2" t="s">
        <v>3534</v>
      </c>
      <c r="H123" s="44">
        <v>1703</v>
      </c>
      <c r="I123" s="348" t="s">
        <v>45</v>
      </c>
      <c r="J123" s="277" t="str">
        <f>IF(ISBLANK(INDEX('Policy Characteristics'!D:D,MATCH($C123,'Policy Characteristics'!$C:$C,0))),"",INDEX('Policy Characteristics'!D:D,MATCH($C123,'Policy Characteristics'!$C:$C,0)))</f>
        <v>Vehicle Subsidy</v>
      </c>
      <c r="K123" s="276" t="str">
        <f>IF(ISBLANK(INDEX('Policy Characteristics'!E:E,MATCH($C123,'Policy Characteristics'!$C:$C,0))),"",INDEX('Policy Characteristics'!E:E,MATCH($C123,'Policy Characteristics'!$C:$C,0)))</f>
        <v>trans frgt subsidy</v>
      </c>
      <c r="L123" s="284">
        <f>IF(ISBLANK(INDEX('Policy Characteristics'!F:F,MATCH($C123,'Policy Characteristics'!$C:$C,0))),"",INDEX('Policy Characteristics'!F:F,MATCH($C123,'Policy Characteristics'!$C:$C,0)))</f>
        <v>0</v>
      </c>
      <c r="M123" s="284">
        <f>IF(ISBLANK(INDEX('Policy Characteristics'!G:G,MATCH($C123,'Policy Characteristics'!$C:$C,0))),"",INDEX('Policy Characteristics'!G:G,MATCH($C123,'Policy Characteristics'!$C:$C,0)))</f>
        <v>50000</v>
      </c>
      <c r="N123" s="284">
        <f>IF(ISBLANK(INDEX('Policy Characteristics'!H:H,MATCH($C123,'Policy Characteristics'!$C:$C,0))),"",INDEX('Policy Characteristics'!H:H,MATCH($C123,'Policy Characteristics'!$C:$C,0)))</f>
        <v>100</v>
      </c>
      <c r="O123" s="276" t="str">
        <f>IF(ISBLANK(INDEX('Policy Characteristics'!I:I,MATCH($C123,'Policy Characteristics'!$C:$C,0))),"",INDEX('Policy Characteristics'!I:I,MATCH($C123,'Policy Characteristics'!$C:$C,0)))</f>
        <v>$ / vehicle</v>
      </c>
      <c r="P123" s="276" t="str">
        <f>IF(ISBLANK(INDEX('Policy Characteristics'!J:J,MATCH($C123,'Policy Characteristics'!$C:$C,0))),"",INDEX('Policy Characteristics'!J:J,MATCH($C123,'Policy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3" s="276" t="str">
        <f>IF(ISBLANK(INDEX('Policy Characteristics'!K:K,MATCH($C123,'Policy Characteristics'!$C:$C,0))),"",INDEX('Policy Characteristics'!K:K,MATCH($C123,'Policy Characteristics'!$C:$C,0)))</f>
        <v>transportation-sector-main.html#ev-subsidy</v>
      </c>
      <c r="R123" s="276" t="str">
        <f>IF(ISBLANK(INDEX('Policy Characteristics'!L:L,MATCH($C123,'Policy Characteristics'!$C:$C,0))),"",INDEX('Policy Characteristics'!L:L,MATCH($C123,'Policy Characteristics'!$C:$C,0)))</f>
        <v>ev-subsidy.html</v>
      </c>
    </row>
    <row r="124" spans="1:18" ht="16">
      <c r="A124" s="276" t="str">
        <f>IF(ISBLANK(INDEX('Policy Characteristics'!A:A,MATCH($C124,'Policy Characteristics'!$C:$C,0))),"",INDEX('Policy Characteristics'!A:A,MATCH($C124,'Policy Characteristics'!$C:$C,0)))</f>
        <v>Transportation</v>
      </c>
      <c r="B124" s="285" t="str">
        <f>IF(ISBLANK(INDEX('Policy Characteristics'!B:B,MATCH($C124,'Policy Characteristics'!$C:$C,0))),"",INDEX('Policy Characteristics'!B:B,MATCH($C124,'Policy Characteristics'!$C:$C,0)))</f>
        <v>Freight Vehicle Subsidy</v>
      </c>
      <c r="C124" s="276" t="str">
        <f t="shared" si="4"/>
        <v>Additional Freight Vehicle Subsidy</v>
      </c>
      <c r="D124" s="2" t="s">
        <v>40</v>
      </c>
      <c r="E124" s="2" t="s">
        <v>2265</v>
      </c>
      <c r="F124" s="2" t="s">
        <v>3363</v>
      </c>
      <c r="G124" s="2" t="s">
        <v>3535</v>
      </c>
      <c r="H124" s="44">
        <v>1704</v>
      </c>
      <c r="I124" s="348" t="s">
        <v>45</v>
      </c>
      <c r="J124" s="277" t="str">
        <f>IF(ISBLANK(INDEX('Policy Characteristics'!D:D,MATCH($C124,'Policy Characteristics'!$C:$C,0))),"",INDEX('Policy Characteristics'!D:D,MATCH($C124,'Policy Characteristics'!$C:$C,0)))</f>
        <v>Vehicle Subsidy</v>
      </c>
      <c r="K124" s="276" t="str">
        <f>IF(ISBLANK(INDEX('Policy Characteristics'!E:E,MATCH($C124,'Policy Characteristics'!$C:$C,0))),"",INDEX('Policy Characteristics'!E:E,MATCH($C124,'Policy Characteristics'!$C:$C,0)))</f>
        <v>trans frgt subsidy</v>
      </c>
      <c r="L124" s="284">
        <f>IF(ISBLANK(INDEX('Policy Characteristics'!F:F,MATCH($C124,'Policy Characteristics'!$C:$C,0))),"",INDEX('Policy Characteristics'!F:F,MATCH($C124,'Policy Characteristics'!$C:$C,0)))</f>
        <v>0</v>
      </c>
      <c r="M124" s="284">
        <f>IF(ISBLANK(INDEX('Policy Characteristics'!G:G,MATCH($C124,'Policy Characteristics'!$C:$C,0))),"",INDEX('Policy Characteristics'!G:G,MATCH($C124,'Policy Characteristics'!$C:$C,0)))</f>
        <v>50000</v>
      </c>
      <c r="N124" s="284">
        <f>IF(ISBLANK(INDEX('Policy Characteristics'!H:H,MATCH($C124,'Policy Characteristics'!$C:$C,0))),"",INDEX('Policy Characteristics'!H:H,MATCH($C124,'Policy Characteristics'!$C:$C,0)))</f>
        <v>100</v>
      </c>
      <c r="O124" s="276" t="str">
        <f>IF(ISBLANK(INDEX('Policy Characteristics'!I:I,MATCH($C124,'Policy Characteristics'!$C:$C,0))),"",INDEX('Policy Characteristics'!I:I,MATCH($C124,'Policy Characteristics'!$C:$C,0)))</f>
        <v>$ / vehicle</v>
      </c>
      <c r="P124" s="276" t="str">
        <f>IF(ISBLANK(INDEX('Policy Characteristics'!J:J,MATCH($C124,'Policy Characteristics'!$C:$C,0))),"",INDEX('Policy Characteristics'!J:J,MATCH($C124,'Policy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4" s="276" t="str">
        <f>IF(ISBLANK(INDEX('Policy Characteristics'!K:K,MATCH($C124,'Policy Characteristics'!$C:$C,0))),"",INDEX('Policy Characteristics'!K:K,MATCH($C124,'Policy Characteristics'!$C:$C,0)))</f>
        <v>transportation-sector-main.html#ev-subsidy</v>
      </c>
      <c r="R124" s="276" t="str">
        <f>IF(ISBLANK(INDEX('Policy Characteristics'!L:L,MATCH($C124,'Policy Characteristics'!$C:$C,0))),"",INDEX('Policy Characteristics'!L:L,MATCH($C124,'Policy Characteristics'!$C:$C,0)))</f>
        <v>ev-subsidy.html</v>
      </c>
    </row>
    <row r="125" spans="1:18" ht="16">
      <c r="A125" s="276" t="str">
        <f>IF(ISBLANK(INDEX('Policy Characteristics'!A:A,MATCH($C125,'Policy Characteristics'!$C:$C,0))),"",INDEX('Policy Characteristics'!A:A,MATCH($C125,'Policy Characteristics'!$C:$C,0)))</f>
        <v>Transportation</v>
      </c>
      <c r="B125" s="285" t="str">
        <f>IF(ISBLANK(INDEX('Policy Characteristics'!B:B,MATCH($C125,'Policy Characteristics'!$C:$C,0))),"",INDEX('Policy Characteristics'!B:B,MATCH($C125,'Policy Characteristics'!$C:$C,0)))</f>
        <v>Freight Vehicle Subsidy</v>
      </c>
      <c r="C125" s="276" t="str">
        <f t="shared" si="4"/>
        <v>Additional Freight Vehicle Subsidy</v>
      </c>
      <c r="D125" s="2" t="s">
        <v>40</v>
      </c>
      <c r="E125" s="2" t="s">
        <v>2535</v>
      </c>
      <c r="F125" s="2" t="s">
        <v>3363</v>
      </c>
      <c r="G125" s="2" t="s">
        <v>2535</v>
      </c>
      <c r="H125" s="44">
        <v>1705</v>
      </c>
      <c r="I125" s="348" t="s">
        <v>45</v>
      </c>
      <c r="J125" s="277" t="str">
        <f>IF(ISBLANK(INDEX('Policy Characteristics'!D:D,MATCH($C125,'Policy Characteristics'!$C:$C,0))),"",INDEX('Policy Characteristics'!D:D,MATCH($C125,'Policy Characteristics'!$C:$C,0)))</f>
        <v>Vehicle Subsidy</v>
      </c>
      <c r="K125" s="276" t="str">
        <f>IF(ISBLANK(INDEX('Policy Characteristics'!E:E,MATCH($C125,'Policy Characteristics'!$C:$C,0))),"",INDEX('Policy Characteristics'!E:E,MATCH($C125,'Policy Characteristics'!$C:$C,0)))</f>
        <v>trans frgt subsidy</v>
      </c>
      <c r="L125" s="284">
        <f>IF(ISBLANK(INDEX('Policy Characteristics'!F:F,MATCH($C125,'Policy Characteristics'!$C:$C,0))),"",INDEX('Policy Characteristics'!F:F,MATCH($C125,'Policy Characteristics'!$C:$C,0)))</f>
        <v>0</v>
      </c>
      <c r="M125" s="284">
        <f>IF(ISBLANK(INDEX('Policy Characteristics'!G:G,MATCH($C125,'Policy Characteristics'!$C:$C,0))),"",INDEX('Policy Characteristics'!G:G,MATCH($C125,'Policy Characteristics'!$C:$C,0)))</f>
        <v>50000</v>
      </c>
      <c r="N125" s="284">
        <f>IF(ISBLANK(INDEX('Policy Characteristics'!H:H,MATCH($C125,'Policy Characteristics'!$C:$C,0))),"",INDEX('Policy Characteristics'!H:H,MATCH($C125,'Policy Characteristics'!$C:$C,0)))</f>
        <v>100</v>
      </c>
      <c r="O125" s="276" t="str">
        <f>IF(ISBLANK(INDEX('Policy Characteristics'!I:I,MATCH($C125,'Policy Characteristics'!$C:$C,0))),"",INDEX('Policy Characteristics'!I:I,MATCH($C125,'Policy Characteristics'!$C:$C,0)))</f>
        <v>$ / vehicle</v>
      </c>
      <c r="P125" s="276" t="str">
        <f>IF(ISBLANK(INDEX('Policy Characteristics'!J:J,MATCH($C125,'Policy Characteristics'!$C:$C,0))),"",INDEX('Policy Characteristics'!J:J,MATCH($C125,'Policy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5" s="276" t="str">
        <f>IF(ISBLANK(INDEX('Policy Characteristics'!K:K,MATCH($C125,'Policy Characteristics'!$C:$C,0))),"",INDEX('Policy Characteristics'!K:K,MATCH($C125,'Policy Characteristics'!$C:$C,0)))</f>
        <v>transportation-sector-main.html#ev-subsidy</v>
      </c>
      <c r="R125" s="276" t="str">
        <f>IF(ISBLANK(INDEX('Policy Characteristics'!L:L,MATCH($C125,'Policy Characteristics'!$C:$C,0))),"",INDEX('Policy Characteristics'!L:L,MATCH($C125,'Policy Characteristics'!$C:$C,0)))</f>
        <v>ev-subsidy.html</v>
      </c>
    </row>
    <row r="126" spans="1:18" ht="16">
      <c r="A126" s="276" t="str">
        <f>IF(ISBLANK(INDEX('Policy Characteristics'!A:A,MATCH($C126,'Policy Characteristics'!$C:$C,0))),"",INDEX('Policy Characteristics'!A:A,MATCH($C126,'Policy Characteristics'!$C:$C,0)))</f>
        <v>Transportation</v>
      </c>
      <c r="B126" s="285" t="str">
        <f>IF(ISBLANK(INDEX('Policy Characteristics'!B:B,MATCH($C126,'Policy Characteristics'!$C:$C,0))),"",INDEX('Policy Characteristics'!B:B,MATCH($C126,'Policy Characteristics'!$C:$C,0)))</f>
        <v>Freight Vehicle Subsidy</v>
      </c>
      <c r="C126" s="276" t="str">
        <f t="shared" si="4"/>
        <v>Additional Freight Vehicle Subsidy</v>
      </c>
      <c r="D126" s="2" t="s">
        <v>40</v>
      </c>
      <c r="E126" s="2" t="s">
        <v>2534</v>
      </c>
      <c r="F126" s="2" t="s">
        <v>3363</v>
      </c>
      <c r="G126" s="2" t="s">
        <v>3536</v>
      </c>
      <c r="H126" s="44">
        <v>1706</v>
      </c>
      <c r="I126" s="348" t="s">
        <v>45</v>
      </c>
      <c r="J126" s="277" t="str">
        <f>IF(ISBLANK(INDEX('Policy Characteristics'!D:D,MATCH($C126,'Policy Characteristics'!$C:$C,0))),"",INDEX('Policy Characteristics'!D:D,MATCH($C126,'Policy Characteristics'!$C:$C,0)))</f>
        <v>Vehicle Subsidy</v>
      </c>
      <c r="K126" s="276" t="str">
        <f>IF(ISBLANK(INDEX('Policy Characteristics'!E:E,MATCH($C126,'Policy Characteristics'!$C:$C,0))),"",INDEX('Policy Characteristics'!E:E,MATCH($C126,'Policy Characteristics'!$C:$C,0)))</f>
        <v>trans frgt subsidy</v>
      </c>
      <c r="L126" s="284">
        <f>IF(ISBLANK(INDEX('Policy Characteristics'!F:F,MATCH($C126,'Policy Characteristics'!$C:$C,0))),"",INDEX('Policy Characteristics'!F:F,MATCH($C126,'Policy Characteristics'!$C:$C,0)))</f>
        <v>0</v>
      </c>
      <c r="M126" s="284">
        <f>IF(ISBLANK(INDEX('Policy Characteristics'!G:G,MATCH($C126,'Policy Characteristics'!$C:$C,0))),"",INDEX('Policy Characteristics'!G:G,MATCH($C126,'Policy Characteristics'!$C:$C,0)))</f>
        <v>50000</v>
      </c>
      <c r="N126" s="284">
        <f>IF(ISBLANK(INDEX('Policy Characteristics'!H:H,MATCH($C126,'Policy Characteristics'!$C:$C,0))),"",INDEX('Policy Characteristics'!H:H,MATCH($C126,'Policy Characteristics'!$C:$C,0)))</f>
        <v>100</v>
      </c>
      <c r="O126" s="276" t="str">
        <f>IF(ISBLANK(INDEX('Policy Characteristics'!I:I,MATCH($C126,'Policy Characteristics'!$C:$C,0))),"",INDEX('Policy Characteristics'!I:I,MATCH($C126,'Policy Characteristics'!$C:$C,0)))</f>
        <v>$ / vehicle</v>
      </c>
      <c r="P126" s="276" t="str">
        <f>IF(ISBLANK(INDEX('Policy Characteristics'!J:J,MATCH($C126,'Policy Characteristics'!$C:$C,0))),"",INDEX('Policy Characteristics'!J:J,MATCH($C126,'Policy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6" s="276" t="str">
        <f>IF(ISBLANK(INDEX('Policy Characteristics'!K:K,MATCH($C126,'Policy Characteristics'!$C:$C,0))),"",INDEX('Policy Characteristics'!K:K,MATCH($C126,'Policy Characteristics'!$C:$C,0)))</f>
        <v>transportation-sector-main.html#ev-subsidy</v>
      </c>
      <c r="R126" s="276" t="str">
        <f>IF(ISBLANK(INDEX('Policy Characteristics'!L:L,MATCH($C126,'Policy Characteristics'!$C:$C,0))),"",INDEX('Policy Characteristics'!L:L,MATCH($C126,'Policy Characteristics'!$C:$C,0)))</f>
        <v>ev-subsidy.html</v>
      </c>
    </row>
    <row r="127" spans="1:18" ht="16">
      <c r="A127" s="276" t="str">
        <f>IF(ISBLANK(INDEX('Policy Characteristics'!A:A,MATCH($C127,'Policy Characteristics'!$C:$C,0))),"",INDEX('Policy Characteristics'!A:A,MATCH($C127,'Policy Characteristics'!$C:$C,0)))</f>
        <v>Transportation</v>
      </c>
      <c r="B127" s="285" t="str">
        <f>IF(ISBLANK(INDEX('Policy Characteristics'!B:B,MATCH($C127,'Policy Characteristics'!$C:$C,0))),"",INDEX('Policy Characteristics'!B:B,MATCH($C127,'Policy Characteristics'!$C:$C,0)))</f>
        <v>Freight Vehicle Subsidy</v>
      </c>
      <c r="C127" s="276" t="str">
        <f t="shared" si="4"/>
        <v>Additional Freight Vehicle Subsidy</v>
      </c>
      <c r="D127" s="47" t="s">
        <v>41</v>
      </c>
      <c r="E127" s="47" t="s">
        <v>2261</v>
      </c>
      <c r="F127" s="2" t="s">
        <v>87</v>
      </c>
      <c r="G127" s="47" t="s">
        <v>3531</v>
      </c>
      <c r="H127" s="44">
        <v>1707</v>
      </c>
      <c r="I127" s="348" t="s">
        <v>45</v>
      </c>
      <c r="J127" s="277" t="str">
        <f>IF(ISBLANK(INDEX('Policy Characteristics'!D:D,MATCH($C127,'Policy Characteristics'!$C:$C,0))),"",INDEX('Policy Characteristics'!D:D,MATCH($C127,'Policy Characteristics'!$C:$C,0)))</f>
        <v>Vehicle Subsidy</v>
      </c>
      <c r="K127" s="276" t="str">
        <f>IF(ISBLANK(INDEX('Policy Characteristics'!E:E,MATCH($C127,'Policy Characteristics'!$C:$C,0))),"",INDEX('Policy Characteristics'!E:E,MATCH($C127,'Policy Characteristics'!$C:$C,0)))</f>
        <v>trans frgt subsidy</v>
      </c>
      <c r="L127" s="284">
        <f>IF(ISBLANK(INDEX('Policy Characteristics'!F:F,MATCH($C127,'Policy Characteristics'!$C:$C,0))),"",INDEX('Policy Characteristics'!F:F,MATCH($C127,'Policy Characteristics'!$C:$C,0)))</f>
        <v>0</v>
      </c>
      <c r="M127" s="284">
        <f>IF(ISBLANK(INDEX('Policy Characteristics'!G:G,MATCH($C127,'Policy Characteristics'!$C:$C,0))),"",INDEX('Policy Characteristics'!G:G,MATCH($C127,'Policy Characteristics'!$C:$C,0)))</f>
        <v>50000</v>
      </c>
      <c r="N127" s="284">
        <f>IF(ISBLANK(INDEX('Policy Characteristics'!H:H,MATCH($C127,'Policy Characteristics'!$C:$C,0))),"",INDEX('Policy Characteristics'!H:H,MATCH($C127,'Policy Characteristics'!$C:$C,0)))</f>
        <v>100</v>
      </c>
      <c r="O127" s="276" t="str">
        <f>IF(ISBLANK(INDEX('Policy Characteristics'!I:I,MATCH($C127,'Policy Characteristics'!$C:$C,0))),"",INDEX('Policy Characteristics'!I:I,MATCH($C127,'Policy Characteristics'!$C:$C,0)))</f>
        <v>$ / vehicle</v>
      </c>
      <c r="P127" s="276" t="str">
        <f>IF(ISBLANK(INDEX('Policy Characteristics'!J:J,MATCH($C127,'Policy Characteristics'!$C:$C,0))),"",INDEX('Policy Characteristics'!J:J,MATCH($C127,'Policy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7" s="276" t="str">
        <f>IF(ISBLANK(INDEX('Policy Characteristics'!K:K,MATCH($C127,'Policy Characteristics'!$C:$C,0))),"",INDEX('Policy Characteristics'!K:K,MATCH($C127,'Policy Characteristics'!$C:$C,0)))</f>
        <v>transportation-sector-main.html#ev-subsidy</v>
      </c>
      <c r="R127" s="276" t="str">
        <f>IF(ISBLANK(INDEX('Policy Characteristics'!L:L,MATCH($C127,'Policy Characteristics'!$C:$C,0))),"",INDEX('Policy Characteristics'!L:L,MATCH($C127,'Policy Characteristics'!$C:$C,0)))</f>
        <v>ev-subsidy.html</v>
      </c>
    </row>
    <row r="128" spans="1:18" ht="16">
      <c r="A128" s="276" t="str">
        <f>IF(ISBLANK(INDEX('Policy Characteristics'!A:A,MATCH($C128,'Policy Characteristics'!$C:$C,0))),"",INDEX('Policy Characteristics'!A:A,MATCH($C128,'Policy Characteristics'!$C:$C,0)))</f>
        <v>Transportation</v>
      </c>
      <c r="B128" s="285" t="str">
        <f>IF(ISBLANK(INDEX('Policy Characteristics'!B:B,MATCH($C128,'Policy Characteristics'!$C:$C,0))),"",INDEX('Policy Characteristics'!B:B,MATCH($C128,'Policy Characteristics'!$C:$C,0)))</f>
        <v>Freight Vehicle Subsidy</v>
      </c>
      <c r="C128" s="276" t="str">
        <f t="shared" si="4"/>
        <v>Additional Freight Vehicle Subsidy</v>
      </c>
      <c r="D128" s="47" t="s">
        <v>41</v>
      </c>
      <c r="E128" s="2" t="s">
        <v>2262</v>
      </c>
      <c r="F128" s="2" t="s">
        <v>87</v>
      </c>
      <c r="G128" s="2" t="s">
        <v>3532</v>
      </c>
      <c r="H128" s="44">
        <v>1708</v>
      </c>
      <c r="I128" s="348" t="s">
        <v>45</v>
      </c>
      <c r="J128" s="277" t="str">
        <f>IF(ISBLANK(INDEX('Policy Characteristics'!D:D,MATCH($C128,'Policy Characteristics'!$C:$C,0))),"",INDEX('Policy Characteristics'!D:D,MATCH($C128,'Policy Characteristics'!$C:$C,0)))</f>
        <v>Vehicle Subsidy</v>
      </c>
      <c r="K128" s="276" t="str">
        <f>IF(ISBLANK(INDEX('Policy Characteristics'!E:E,MATCH($C128,'Policy Characteristics'!$C:$C,0))),"",INDEX('Policy Characteristics'!E:E,MATCH($C128,'Policy Characteristics'!$C:$C,0)))</f>
        <v>trans frgt subsidy</v>
      </c>
      <c r="L128" s="284">
        <f>IF(ISBLANK(INDEX('Policy Characteristics'!F:F,MATCH($C128,'Policy Characteristics'!$C:$C,0))),"",INDEX('Policy Characteristics'!F:F,MATCH($C128,'Policy Characteristics'!$C:$C,0)))</f>
        <v>0</v>
      </c>
      <c r="M128" s="284">
        <f>IF(ISBLANK(INDEX('Policy Characteristics'!G:G,MATCH($C128,'Policy Characteristics'!$C:$C,0))),"",INDEX('Policy Characteristics'!G:G,MATCH($C128,'Policy Characteristics'!$C:$C,0)))</f>
        <v>50000</v>
      </c>
      <c r="N128" s="284">
        <f>IF(ISBLANK(INDEX('Policy Characteristics'!H:H,MATCH($C128,'Policy Characteristics'!$C:$C,0))),"",INDEX('Policy Characteristics'!H:H,MATCH($C128,'Policy Characteristics'!$C:$C,0)))</f>
        <v>100</v>
      </c>
      <c r="O128" s="276" t="str">
        <f>IF(ISBLANK(INDEX('Policy Characteristics'!I:I,MATCH($C128,'Policy Characteristics'!$C:$C,0))),"",INDEX('Policy Characteristics'!I:I,MATCH($C128,'Policy Characteristics'!$C:$C,0)))</f>
        <v>$ / vehicle</v>
      </c>
      <c r="P128" s="276" t="str">
        <f>IF(ISBLANK(INDEX('Policy Characteristics'!J:J,MATCH($C128,'Policy Characteristics'!$C:$C,0))),"",INDEX('Policy Characteristics'!J:J,MATCH($C128,'Policy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8" s="276" t="str">
        <f>IF(ISBLANK(INDEX('Policy Characteristics'!K:K,MATCH($C128,'Policy Characteristics'!$C:$C,0))),"",INDEX('Policy Characteristics'!K:K,MATCH($C128,'Policy Characteristics'!$C:$C,0)))</f>
        <v>transportation-sector-main.html#ev-subsidy</v>
      </c>
      <c r="R128" s="276" t="str">
        <f>IF(ISBLANK(INDEX('Policy Characteristics'!L:L,MATCH($C128,'Policy Characteristics'!$C:$C,0))),"",INDEX('Policy Characteristics'!L:L,MATCH($C128,'Policy Characteristics'!$C:$C,0)))</f>
        <v>ev-subsidy.html</v>
      </c>
    </row>
    <row r="129" spans="1:18" ht="16">
      <c r="A129" s="276" t="str">
        <f>IF(ISBLANK(INDEX('Policy Characteristics'!A:A,MATCH($C129,'Policy Characteristics'!$C:$C,0))),"",INDEX('Policy Characteristics'!A:A,MATCH($C129,'Policy Characteristics'!$C:$C,0)))</f>
        <v>Transportation</v>
      </c>
      <c r="B129" s="285" t="str">
        <f>IF(ISBLANK(INDEX('Policy Characteristics'!B:B,MATCH($C129,'Policy Characteristics'!$C:$C,0))),"",INDEX('Policy Characteristics'!B:B,MATCH($C129,'Policy Characteristics'!$C:$C,0)))</f>
        <v>Freight Vehicle Subsidy</v>
      </c>
      <c r="C129" s="276" t="str">
        <f t="shared" si="4"/>
        <v>Additional Freight Vehicle Subsidy</v>
      </c>
      <c r="D129" s="47" t="s">
        <v>41</v>
      </c>
      <c r="E129" s="2" t="s">
        <v>2263</v>
      </c>
      <c r="F129" s="2" t="s">
        <v>87</v>
      </c>
      <c r="G129" s="2" t="s">
        <v>3533</v>
      </c>
      <c r="H129" s="44">
        <v>1709</v>
      </c>
      <c r="I129" s="348" t="s">
        <v>45</v>
      </c>
      <c r="J129" s="277" t="str">
        <f>IF(ISBLANK(INDEX('Policy Characteristics'!D:D,MATCH($C129,'Policy Characteristics'!$C:$C,0))),"",INDEX('Policy Characteristics'!D:D,MATCH($C129,'Policy Characteristics'!$C:$C,0)))</f>
        <v>Vehicle Subsidy</v>
      </c>
      <c r="K129" s="276" t="str">
        <f>IF(ISBLANK(INDEX('Policy Characteristics'!E:E,MATCH($C129,'Policy Characteristics'!$C:$C,0))),"",INDEX('Policy Characteristics'!E:E,MATCH($C129,'Policy Characteristics'!$C:$C,0)))</f>
        <v>trans frgt subsidy</v>
      </c>
      <c r="L129" s="284">
        <f>IF(ISBLANK(INDEX('Policy Characteristics'!F:F,MATCH($C129,'Policy Characteristics'!$C:$C,0))),"",INDEX('Policy Characteristics'!F:F,MATCH($C129,'Policy Characteristics'!$C:$C,0)))</f>
        <v>0</v>
      </c>
      <c r="M129" s="284">
        <f>IF(ISBLANK(INDEX('Policy Characteristics'!G:G,MATCH($C129,'Policy Characteristics'!$C:$C,0))),"",INDEX('Policy Characteristics'!G:G,MATCH($C129,'Policy Characteristics'!$C:$C,0)))</f>
        <v>50000</v>
      </c>
      <c r="N129" s="284">
        <f>IF(ISBLANK(INDEX('Policy Characteristics'!H:H,MATCH($C129,'Policy Characteristics'!$C:$C,0))),"",INDEX('Policy Characteristics'!H:H,MATCH($C129,'Policy Characteristics'!$C:$C,0)))</f>
        <v>100</v>
      </c>
      <c r="O129" s="276" t="str">
        <f>IF(ISBLANK(INDEX('Policy Characteristics'!I:I,MATCH($C129,'Policy Characteristics'!$C:$C,0))),"",INDEX('Policy Characteristics'!I:I,MATCH($C129,'Policy Characteristics'!$C:$C,0)))</f>
        <v>$ / vehicle</v>
      </c>
      <c r="P129" s="276" t="str">
        <f>IF(ISBLANK(INDEX('Policy Characteristics'!J:J,MATCH($C129,'Policy Characteristics'!$C:$C,0))),"",INDEX('Policy Characteristics'!J:J,MATCH($C129,'Policy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9" s="276" t="str">
        <f>IF(ISBLANK(INDEX('Policy Characteristics'!K:K,MATCH($C129,'Policy Characteristics'!$C:$C,0))),"",INDEX('Policy Characteristics'!K:K,MATCH($C129,'Policy Characteristics'!$C:$C,0)))</f>
        <v>transportation-sector-main.html#ev-subsidy</v>
      </c>
      <c r="R129" s="276" t="str">
        <f>IF(ISBLANK(INDEX('Policy Characteristics'!L:L,MATCH($C129,'Policy Characteristics'!$C:$C,0))),"",INDEX('Policy Characteristics'!L:L,MATCH($C129,'Policy Characteristics'!$C:$C,0)))</f>
        <v>ev-subsidy.html</v>
      </c>
    </row>
    <row r="130" spans="1:18" ht="16">
      <c r="A130" s="276" t="str">
        <f>IF(ISBLANK(INDEX('Policy Characteristics'!A:A,MATCH($C130,'Policy Characteristics'!$C:$C,0))),"",INDEX('Policy Characteristics'!A:A,MATCH($C130,'Policy Characteristics'!$C:$C,0)))</f>
        <v>Transportation</v>
      </c>
      <c r="B130" s="285" t="str">
        <f>IF(ISBLANK(INDEX('Policy Characteristics'!B:B,MATCH($C130,'Policy Characteristics'!$C:$C,0))),"",INDEX('Policy Characteristics'!B:B,MATCH($C130,'Policy Characteristics'!$C:$C,0)))</f>
        <v>Freight Vehicle Subsidy</v>
      </c>
      <c r="C130" s="276" t="str">
        <f t="shared" si="4"/>
        <v>Additional Freight Vehicle Subsidy</v>
      </c>
      <c r="D130" s="47" t="s">
        <v>41</v>
      </c>
      <c r="E130" s="2" t="s">
        <v>2264</v>
      </c>
      <c r="F130" s="2" t="s">
        <v>87</v>
      </c>
      <c r="G130" s="2" t="s">
        <v>3534</v>
      </c>
      <c r="H130" s="44">
        <v>1710</v>
      </c>
      <c r="I130" s="348" t="s">
        <v>45</v>
      </c>
      <c r="J130" s="277" t="str">
        <f>IF(ISBLANK(INDEX('Policy Characteristics'!D:D,MATCH($C130,'Policy Characteristics'!$C:$C,0))),"",INDEX('Policy Characteristics'!D:D,MATCH($C130,'Policy Characteristics'!$C:$C,0)))</f>
        <v>Vehicle Subsidy</v>
      </c>
      <c r="K130" s="276" t="str">
        <f>IF(ISBLANK(INDEX('Policy Characteristics'!E:E,MATCH($C130,'Policy Characteristics'!$C:$C,0))),"",INDEX('Policy Characteristics'!E:E,MATCH($C130,'Policy Characteristics'!$C:$C,0)))</f>
        <v>trans frgt subsidy</v>
      </c>
      <c r="L130" s="284">
        <f>IF(ISBLANK(INDEX('Policy Characteristics'!F:F,MATCH($C130,'Policy Characteristics'!$C:$C,0))),"",INDEX('Policy Characteristics'!F:F,MATCH($C130,'Policy Characteristics'!$C:$C,0)))</f>
        <v>0</v>
      </c>
      <c r="M130" s="284">
        <f>IF(ISBLANK(INDEX('Policy Characteristics'!G:G,MATCH($C130,'Policy Characteristics'!$C:$C,0))),"",INDEX('Policy Characteristics'!G:G,MATCH($C130,'Policy Characteristics'!$C:$C,0)))</f>
        <v>50000</v>
      </c>
      <c r="N130" s="284">
        <f>IF(ISBLANK(INDEX('Policy Characteristics'!H:H,MATCH($C130,'Policy Characteristics'!$C:$C,0))),"",INDEX('Policy Characteristics'!H:H,MATCH($C130,'Policy Characteristics'!$C:$C,0)))</f>
        <v>100</v>
      </c>
      <c r="O130" s="276" t="str">
        <f>IF(ISBLANK(INDEX('Policy Characteristics'!I:I,MATCH($C130,'Policy Characteristics'!$C:$C,0))),"",INDEX('Policy Characteristics'!I:I,MATCH($C130,'Policy Characteristics'!$C:$C,0)))</f>
        <v>$ / vehicle</v>
      </c>
      <c r="P130" s="276" t="str">
        <f>IF(ISBLANK(INDEX('Policy Characteristics'!J:J,MATCH($C130,'Policy Characteristics'!$C:$C,0))),"",INDEX('Policy Characteristics'!J:J,MATCH($C130,'Policy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0" s="276" t="str">
        <f>IF(ISBLANK(INDEX('Policy Characteristics'!K:K,MATCH($C130,'Policy Characteristics'!$C:$C,0))),"",INDEX('Policy Characteristics'!K:K,MATCH($C130,'Policy Characteristics'!$C:$C,0)))</f>
        <v>transportation-sector-main.html#ev-subsidy</v>
      </c>
      <c r="R130" s="276" t="str">
        <f>IF(ISBLANK(INDEX('Policy Characteristics'!L:L,MATCH($C130,'Policy Characteristics'!$C:$C,0))),"",INDEX('Policy Characteristics'!L:L,MATCH($C130,'Policy Characteristics'!$C:$C,0)))</f>
        <v>ev-subsidy.html</v>
      </c>
    </row>
    <row r="131" spans="1:18" ht="16">
      <c r="A131" s="276" t="str">
        <f>IF(ISBLANK(INDEX('Policy Characteristics'!A:A,MATCH($C131,'Policy Characteristics'!$C:$C,0))),"",INDEX('Policy Characteristics'!A:A,MATCH($C131,'Policy Characteristics'!$C:$C,0)))</f>
        <v>Transportation</v>
      </c>
      <c r="B131" s="285" t="str">
        <f>IF(ISBLANK(INDEX('Policy Characteristics'!B:B,MATCH($C131,'Policy Characteristics'!$C:$C,0))),"",INDEX('Policy Characteristics'!B:B,MATCH($C131,'Policy Characteristics'!$C:$C,0)))</f>
        <v>Freight Vehicle Subsidy</v>
      </c>
      <c r="C131" s="276" t="str">
        <f t="shared" si="4"/>
        <v>Additional Freight Vehicle Subsidy</v>
      </c>
      <c r="D131" s="47" t="s">
        <v>41</v>
      </c>
      <c r="E131" s="2" t="s">
        <v>2265</v>
      </c>
      <c r="F131" s="2" t="s">
        <v>87</v>
      </c>
      <c r="G131" s="2" t="s">
        <v>3535</v>
      </c>
      <c r="H131" s="44">
        <v>1711</v>
      </c>
      <c r="I131" s="348" t="s">
        <v>45</v>
      </c>
      <c r="J131" s="277" t="str">
        <f>IF(ISBLANK(INDEX('Policy Characteristics'!D:D,MATCH($C131,'Policy Characteristics'!$C:$C,0))),"",INDEX('Policy Characteristics'!D:D,MATCH($C131,'Policy Characteristics'!$C:$C,0)))</f>
        <v>Vehicle Subsidy</v>
      </c>
      <c r="K131" s="276" t="str">
        <f>IF(ISBLANK(INDEX('Policy Characteristics'!E:E,MATCH($C131,'Policy Characteristics'!$C:$C,0))),"",INDEX('Policy Characteristics'!E:E,MATCH($C131,'Policy Characteristics'!$C:$C,0)))</f>
        <v>trans frgt subsidy</v>
      </c>
      <c r="L131" s="284">
        <f>IF(ISBLANK(INDEX('Policy Characteristics'!F:F,MATCH($C131,'Policy Characteristics'!$C:$C,0))),"",INDEX('Policy Characteristics'!F:F,MATCH($C131,'Policy Characteristics'!$C:$C,0)))</f>
        <v>0</v>
      </c>
      <c r="M131" s="284">
        <f>IF(ISBLANK(INDEX('Policy Characteristics'!G:G,MATCH($C131,'Policy Characteristics'!$C:$C,0))),"",INDEX('Policy Characteristics'!G:G,MATCH($C131,'Policy Characteristics'!$C:$C,0)))</f>
        <v>50000</v>
      </c>
      <c r="N131" s="284">
        <f>IF(ISBLANK(INDEX('Policy Characteristics'!H:H,MATCH($C131,'Policy Characteristics'!$C:$C,0))),"",INDEX('Policy Characteristics'!H:H,MATCH($C131,'Policy Characteristics'!$C:$C,0)))</f>
        <v>100</v>
      </c>
      <c r="O131" s="276" t="str">
        <f>IF(ISBLANK(INDEX('Policy Characteristics'!I:I,MATCH($C131,'Policy Characteristics'!$C:$C,0))),"",INDEX('Policy Characteristics'!I:I,MATCH($C131,'Policy Characteristics'!$C:$C,0)))</f>
        <v>$ / vehicle</v>
      </c>
      <c r="P131" s="276" t="str">
        <f>IF(ISBLANK(INDEX('Policy Characteristics'!J:J,MATCH($C131,'Policy Characteristics'!$C:$C,0))),"",INDEX('Policy Characteristics'!J:J,MATCH($C131,'Policy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1" s="276" t="str">
        <f>IF(ISBLANK(INDEX('Policy Characteristics'!K:K,MATCH($C131,'Policy Characteristics'!$C:$C,0))),"",INDEX('Policy Characteristics'!K:K,MATCH($C131,'Policy Characteristics'!$C:$C,0)))</f>
        <v>transportation-sector-main.html#ev-subsidy</v>
      </c>
      <c r="R131" s="276" t="str">
        <f>IF(ISBLANK(INDEX('Policy Characteristics'!L:L,MATCH($C131,'Policy Characteristics'!$C:$C,0))),"",INDEX('Policy Characteristics'!L:L,MATCH($C131,'Policy Characteristics'!$C:$C,0)))</f>
        <v>ev-subsidy.html</v>
      </c>
    </row>
    <row r="132" spans="1:18" ht="16">
      <c r="A132" s="276" t="str">
        <f>IF(ISBLANK(INDEX('Policy Characteristics'!A:A,MATCH($C132,'Policy Characteristics'!$C:$C,0))),"",INDEX('Policy Characteristics'!A:A,MATCH($C132,'Policy Characteristics'!$C:$C,0)))</f>
        <v>Transportation</v>
      </c>
      <c r="B132" s="285" t="str">
        <f>IF(ISBLANK(INDEX('Policy Characteristics'!B:B,MATCH($C132,'Policy Characteristics'!$C:$C,0))),"",INDEX('Policy Characteristics'!B:B,MATCH($C132,'Policy Characteristics'!$C:$C,0)))</f>
        <v>Freight Vehicle Subsidy</v>
      </c>
      <c r="C132" s="276" t="str">
        <f t="shared" si="4"/>
        <v>Additional Freight Vehicle Subsidy</v>
      </c>
      <c r="D132" s="47" t="s">
        <v>41</v>
      </c>
      <c r="E132" s="2" t="s">
        <v>2535</v>
      </c>
      <c r="F132" s="2" t="s">
        <v>87</v>
      </c>
      <c r="G132" s="2" t="s">
        <v>2535</v>
      </c>
      <c r="H132" s="44">
        <v>1712</v>
      </c>
      <c r="I132" s="348" t="s">
        <v>45</v>
      </c>
      <c r="J132" s="277" t="str">
        <f>IF(ISBLANK(INDEX('Policy Characteristics'!D:D,MATCH($C132,'Policy Characteristics'!$C:$C,0))),"",INDEX('Policy Characteristics'!D:D,MATCH($C132,'Policy Characteristics'!$C:$C,0)))</f>
        <v>Vehicle Subsidy</v>
      </c>
      <c r="K132" s="276" t="str">
        <f>IF(ISBLANK(INDEX('Policy Characteristics'!E:E,MATCH($C132,'Policy Characteristics'!$C:$C,0))),"",INDEX('Policy Characteristics'!E:E,MATCH($C132,'Policy Characteristics'!$C:$C,0)))</f>
        <v>trans frgt subsidy</v>
      </c>
      <c r="L132" s="284">
        <f>IF(ISBLANK(INDEX('Policy Characteristics'!F:F,MATCH($C132,'Policy Characteristics'!$C:$C,0))),"",INDEX('Policy Characteristics'!F:F,MATCH($C132,'Policy Characteristics'!$C:$C,0)))</f>
        <v>0</v>
      </c>
      <c r="M132" s="284">
        <f>IF(ISBLANK(INDEX('Policy Characteristics'!G:G,MATCH($C132,'Policy Characteristics'!$C:$C,0))),"",INDEX('Policy Characteristics'!G:G,MATCH($C132,'Policy Characteristics'!$C:$C,0)))</f>
        <v>50000</v>
      </c>
      <c r="N132" s="284">
        <f>IF(ISBLANK(INDEX('Policy Characteristics'!H:H,MATCH($C132,'Policy Characteristics'!$C:$C,0))),"",INDEX('Policy Characteristics'!H:H,MATCH($C132,'Policy Characteristics'!$C:$C,0)))</f>
        <v>100</v>
      </c>
      <c r="O132" s="276" t="str">
        <f>IF(ISBLANK(INDEX('Policy Characteristics'!I:I,MATCH($C132,'Policy Characteristics'!$C:$C,0))),"",INDEX('Policy Characteristics'!I:I,MATCH($C132,'Policy Characteristics'!$C:$C,0)))</f>
        <v>$ / vehicle</v>
      </c>
      <c r="P132" s="276" t="str">
        <f>IF(ISBLANK(INDEX('Policy Characteristics'!J:J,MATCH($C132,'Policy Characteristics'!$C:$C,0))),"",INDEX('Policy Characteristics'!J:J,MATCH($C132,'Policy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2" s="276" t="str">
        <f>IF(ISBLANK(INDEX('Policy Characteristics'!K:K,MATCH($C132,'Policy Characteristics'!$C:$C,0))),"",INDEX('Policy Characteristics'!K:K,MATCH($C132,'Policy Characteristics'!$C:$C,0)))</f>
        <v>transportation-sector-main.html#ev-subsidy</v>
      </c>
      <c r="R132" s="276" t="str">
        <f>IF(ISBLANK(INDEX('Policy Characteristics'!L:L,MATCH($C132,'Policy Characteristics'!$C:$C,0))),"",INDEX('Policy Characteristics'!L:L,MATCH($C132,'Policy Characteristics'!$C:$C,0)))</f>
        <v>ev-subsidy.html</v>
      </c>
    </row>
    <row r="133" spans="1:18" ht="16">
      <c r="A133" s="276" t="str">
        <f>IF(ISBLANK(INDEX('Policy Characteristics'!A:A,MATCH($C133,'Policy Characteristics'!$C:$C,0))),"",INDEX('Policy Characteristics'!A:A,MATCH($C133,'Policy Characteristics'!$C:$C,0)))</f>
        <v>Transportation</v>
      </c>
      <c r="B133" s="285" t="str">
        <f>IF(ISBLANK(INDEX('Policy Characteristics'!B:B,MATCH($C133,'Policy Characteristics'!$C:$C,0))),"",INDEX('Policy Characteristics'!B:B,MATCH($C133,'Policy Characteristics'!$C:$C,0)))</f>
        <v>Freight Vehicle Subsidy</v>
      </c>
      <c r="C133" s="276" t="str">
        <f t="shared" si="4"/>
        <v>Additional Freight Vehicle Subsidy</v>
      </c>
      <c r="D133" s="47" t="s">
        <v>41</v>
      </c>
      <c r="E133" s="2" t="s">
        <v>2534</v>
      </c>
      <c r="F133" s="2" t="s">
        <v>87</v>
      </c>
      <c r="G133" s="2" t="s">
        <v>3536</v>
      </c>
      <c r="H133" s="44">
        <v>1713</v>
      </c>
      <c r="I133" s="348" t="s">
        <v>45</v>
      </c>
      <c r="J133" s="277" t="str">
        <f>IF(ISBLANK(INDEX('Policy Characteristics'!D:D,MATCH($C133,'Policy Characteristics'!$C:$C,0))),"",INDEX('Policy Characteristics'!D:D,MATCH($C133,'Policy Characteristics'!$C:$C,0)))</f>
        <v>Vehicle Subsidy</v>
      </c>
      <c r="K133" s="276" t="str">
        <f>IF(ISBLANK(INDEX('Policy Characteristics'!E:E,MATCH($C133,'Policy Characteristics'!$C:$C,0))),"",INDEX('Policy Characteristics'!E:E,MATCH($C133,'Policy Characteristics'!$C:$C,0)))</f>
        <v>trans frgt subsidy</v>
      </c>
      <c r="L133" s="284">
        <f>IF(ISBLANK(INDEX('Policy Characteristics'!F:F,MATCH($C133,'Policy Characteristics'!$C:$C,0))),"",INDEX('Policy Characteristics'!F:F,MATCH($C133,'Policy Characteristics'!$C:$C,0)))</f>
        <v>0</v>
      </c>
      <c r="M133" s="284">
        <f>IF(ISBLANK(INDEX('Policy Characteristics'!G:G,MATCH($C133,'Policy Characteristics'!$C:$C,0))),"",INDEX('Policy Characteristics'!G:G,MATCH($C133,'Policy Characteristics'!$C:$C,0)))</f>
        <v>50000</v>
      </c>
      <c r="N133" s="284">
        <f>IF(ISBLANK(INDEX('Policy Characteristics'!H:H,MATCH($C133,'Policy Characteristics'!$C:$C,0))),"",INDEX('Policy Characteristics'!H:H,MATCH($C133,'Policy Characteristics'!$C:$C,0)))</f>
        <v>100</v>
      </c>
      <c r="O133" s="276" t="str">
        <f>IF(ISBLANK(INDEX('Policy Characteristics'!I:I,MATCH($C133,'Policy Characteristics'!$C:$C,0))),"",INDEX('Policy Characteristics'!I:I,MATCH($C133,'Policy Characteristics'!$C:$C,0)))</f>
        <v>$ / vehicle</v>
      </c>
      <c r="P133" s="276" t="str">
        <f>IF(ISBLANK(INDEX('Policy Characteristics'!J:J,MATCH($C133,'Policy Characteristics'!$C:$C,0))),"",INDEX('Policy Characteristics'!J:J,MATCH($C133,'Policy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3" s="276" t="str">
        <f>IF(ISBLANK(INDEX('Policy Characteristics'!K:K,MATCH($C133,'Policy Characteristics'!$C:$C,0))),"",INDEX('Policy Characteristics'!K:K,MATCH($C133,'Policy Characteristics'!$C:$C,0)))</f>
        <v>transportation-sector-main.html#ev-subsidy</v>
      </c>
      <c r="R133" s="276" t="str">
        <f>IF(ISBLANK(INDEX('Policy Characteristics'!L:L,MATCH($C133,'Policy Characteristics'!$C:$C,0))),"",INDEX('Policy Characteristics'!L:L,MATCH($C133,'Policy Characteristics'!$C:$C,0)))</f>
        <v>ev-subsidy.html</v>
      </c>
    </row>
    <row r="134" spans="1:18" ht="16">
      <c r="A134" s="276" t="str">
        <f>IF(ISBLANK(INDEX('Policy Characteristics'!A:A,MATCH($C134,'Policy Characteristics'!$C:$C,0))),"",INDEX('Policy Characteristics'!A:A,MATCH($C134,'Policy Characteristics'!$C:$C,0)))</f>
        <v>Transportation</v>
      </c>
      <c r="B134" s="285" t="str">
        <f>IF(ISBLANK(INDEX('Policy Characteristics'!B:B,MATCH($C134,'Policy Characteristics'!$C:$C,0))),"",INDEX('Policy Characteristics'!B:B,MATCH($C134,'Policy Characteristics'!$C:$C,0)))</f>
        <v>Freight Vehicle Subsidy</v>
      </c>
      <c r="C134" s="276" t="str">
        <f t="shared" si="4"/>
        <v>Additional Freight Vehicle Subsidy</v>
      </c>
      <c r="D134" s="47" t="s">
        <v>42</v>
      </c>
      <c r="E134" s="47" t="s">
        <v>2261</v>
      </c>
      <c r="F134" s="2" t="s">
        <v>3365</v>
      </c>
      <c r="G134" s="47" t="s">
        <v>3531</v>
      </c>
      <c r="H134" s="44">
        <v>1714</v>
      </c>
      <c r="I134" s="348" t="s">
        <v>45</v>
      </c>
      <c r="J134" s="277" t="str">
        <f>IF(ISBLANK(INDEX('Policy Characteristics'!D:D,MATCH($C134,'Policy Characteristics'!$C:$C,0))),"",INDEX('Policy Characteristics'!D:D,MATCH($C134,'Policy Characteristics'!$C:$C,0)))</f>
        <v>Vehicle Subsidy</v>
      </c>
      <c r="K134" s="276" t="str">
        <f>IF(ISBLANK(INDEX('Policy Characteristics'!E:E,MATCH($C134,'Policy Characteristics'!$C:$C,0))),"",INDEX('Policy Characteristics'!E:E,MATCH($C134,'Policy Characteristics'!$C:$C,0)))</f>
        <v>trans frgt subsidy</v>
      </c>
      <c r="L134" s="284">
        <f>IF(ISBLANK(INDEX('Policy Characteristics'!F:F,MATCH($C134,'Policy Characteristics'!$C:$C,0))),"",INDEX('Policy Characteristics'!F:F,MATCH($C134,'Policy Characteristics'!$C:$C,0)))</f>
        <v>0</v>
      </c>
      <c r="M134" s="284">
        <f>IF(ISBLANK(INDEX('Policy Characteristics'!G:G,MATCH($C134,'Policy Characteristics'!$C:$C,0))),"",INDEX('Policy Characteristics'!G:G,MATCH($C134,'Policy Characteristics'!$C:$C,0)))</f>
        <v>50000</v>
      </c>
      <c r="N134" s="284">
        <f>IF(ISBLANK(INDEX('Policy Characteristics'!H:H,MATCH($C134,'Policy Characteristics'!$C:$C,0))),"",INDEX('Policy Characteristics'!H:H,MATCH($C134,'Policy Characteristics'!$C:$C,0)))</f>
        <v>100</v>
      </c>
      <c r="O134" s="276" t="str">
        <f>IF(ISBLANK(INDEX('Policy Characteristics'!I:I,MATCH($C134,'Policy Characteristics'!$C:$C,0))),"",INDEX('Policy Characteristics'!I:I,MATCH($C134,'Policy Characteristics'!$C:$C,0)))</f>
        <v>$ / vehicle</v>
      </c>
      <c r="P134" s="276" t="str">
        <f>IF(ISBLANK(INDEX('Policy Characteristics'!J:J,MATCH($C134,'Policy Characteristics'!$C:$C,0))),"",INDEX('Policy Characteristics'!J:J,MATCH($C134,'Policy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4" s="276" t="str">
        <f>IF(ISBLANK(INDEX('Policy Characteristics'!K:K,MATCH($C134,'Policy Characteristics'!$C:$C,0))),"",INDEX('Policy Characteristics'!K:K,MATCH($C134,'Policy Characteristics'!$C:$C,0)))</f>
        <v>transportation-sector-main.html#ev-subsidy</v>
      </c>
      <c r="R134" s="276" t="str">
        <f>IF(ISBLANK(INDEX('Policy Characteristics'!L:L,MATCH($C134,'Policy Characteristics'!$C:$C,0))),"",INDEX('Policy Characteristics'!L:L,MATCH($C134,'Policy Characteristics'!$C:$C,0)))</f>
        <v>ev-subsidy.html</v>
      </c>
    </row>
    <row r="135" spans="1:18" ht="16">
      <c r="A135" s="276" t="str">
        <f>IF(ISBLANK(INDEX('Policy Characteristics'!A:A,MATCH($C135,'Policy Characteristics'!$C:$C,0))),"",INDEX('Policy Characteristics'!A:A,MATCH($C135,'Policy Characteristics'!$C:$C,0)))</f>
        <v>Transportation</v>
      </c>
      <c r="B135" s="285" t="str">
        <f>IF(ISBLANK(INDEX('Policy Characteristics'!B:B,MATCH($C135,'Policy Characteristics'!$C:$C,0))),"",INDEX('Policy Characteristics'!B:B,MATCH($C135,'Policy Characteristics'!$C:$C,0)))</f>
        <v>Freight Vehicle Subsidy</v>
      </c>
      <c r="C135" s="276" t="str">
        <f t="shared" si="4"/>
        <v>Additional Freight Vehicle Subsidy</v>
      </c>
      <c r="D135" s="47" t="s">
        <v>42</v>
      </c>
      <c r="E135" s="2" t="s">
        <v>2262</v>
      </c>
      <c r="F135" s="2" t="s">
        <v>3365</v>
      </c>
      <c r="G135" s="2" t="s">
        <v>3532</v>
      </c>
      <c r="H135" s="44">
        <v>1715</v>
      </c>
      <c r="I135" s="348" t="s">
        <v>45</v>
      </c>
      <c r="J135" s="277" t="str">
        <f>IF(ISBLANK(INDEX('Policy Characteristics'!D:D,MATCH($C135,'Policy Characteristics'!$C:$C,0))),"",INDEX('Policy Characteristics'!D:D,MATCH($C135,'Policy Characteristics'!$C:$C,0)))</f>
        <v>Vehicle Subsidy</v>
      </c>
      <c r="K135" s="276" t="str">
        <f>IF(ISBLANK(INDEX('Policy Characteristics'!E:E,MATCH($C135,'Policy Characteristics'!$C:$C,0))),"",INDEX('Policy Characteristics'!E:E,MATCH($C135,'Policy Characteristics'!$C:$C,0)))</f>
        <v>trans frgt subsidy</v>
      </c>
      <c r="L135" s="284">
        <f>IF(ISBLANK(INDEX('Policy Characteristics'!F:F,MATCH($C135,'Policy Characteristics'!$C:$C,0))),"",INDEX('Policy Characteristics'!F:F,MATCH($C135,'Policy Characteristics'!$C:$C,0)))</f>
        <v>0</v>
      </c>
      <c r="M135" s="284">
        <f>IF(ISBLANK(INDEX('Policy Characteristics'!G:G,MATCH($C135,'Policy Characteristics'!$C:$C,0))),"",INDEX('Policy Characteristics'!G:G,MATCH($C135,'Policy Characteristics'!$C:$C,0)))</f>
        <v>50000</v>
      </c>
      <c r="N135" s="284">
        <f>IF(ISBLANK(INDEX('Policy Characteristics'!H:H,MATCH($C135,'Policy Characteristics'!$C:$C,0))),"",INDEX('Policy Characteristics'!H:H,MATCH($C135,'Policy Characteristics'!$C:$C,0)))</f>
        <v>100</v>
      </c>
      <c r="O135" s="276" t="str">
        <f>IF(ISBLANK(INDEX('Policy Characteristics'!I:I,MATCH($C135,'Policy Characteristics'!$C:$C,0))),"",INDEX('Policy Characteristics'!I:I,MATCH($C135,'Policy Characteristics'!$C:$C,0)))</f>
        <v>$ / vehicle</v>
      </c>
      <c r="P135" s="276" t="str">
        <f>IF(ISBLANK(INDEX('Policy Characteristics'!J:J,MATCH($C135,'Policy Characteristics'!$C:$C,0))),"",INDEX('Policy Characteristics'!J:J,MATCH($C135,'Policy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5" s="276" t="str">
        <f>IF(ISBLANK(INDEX('Policy Characteristics'!K:K,MATCH($C135,'Policy Characteristics'!$C:$C,0))),"",INDEX('Policy Characteristics'!K:K,MATCH($C135,'Policy Characteristics'!$C:$C,0)))</f>
        <v>transportation-sector-main.html#ev-subsidy</v>
      </c>
      <c r="R135" s="276" t="str">
        <f>IF(ISBLANK(INDEX('Policy Characteristics'!L:L,MATCH($C135,'Policy Characteristics'!$C:$C,0))),"",INDEX('Policy Characteristics'!L:L,MATCH($C135,'Policy Characteristics'!$C:$C,0)))</f>
        <v>ev-subsidy.html</v>
      </c>
    </row>
    <row r="136" spans="1:18" ht="16">
      <c r="A136" s="276" t="str">
        <f>IF(ISBLANK(INDEX('Policy Characteristics'!A:A,MATCH($C136,'Policy Characteristics'!$C:$C,0))),"",INDEX('Policy Characteristics'!A:A,MATCH($C136,'Policy Characteristics'!$C:$C,0)))</f>
        <v>Transportation</v>
      </c>
      <c r="B136" s="285" t="str">
        <f>IF(ISBLANK(INDEX('Policy Characteristics'!B:B,MATCH($C136,'Policy Characteristics'!$C:$C,0))),"",INDEX('Policy Characteristics'!B:B,MATCH($C136,'Policy Characteristics'!$C:$C,0)))</f>
        <v>Freight Vehicle Subsidy</v>
      </c>
      <c r="C136" s="276" t="str">
        <f t="shared" si="4"/>
        <v>Additional Freight Vehicle Subsidy</v>
      </c>
      <c r="D136" s="47" t="s">
        <v>42</v>
      </c>
      <c r="E136" s="2" t="s">
        <v>2263</v>
      </c>
      <c r="F136" s="2" t="s">
        <v>3365</v>
      </c>
      <c r="G136" s="2" t="s">
        <v>3533</v>
      </c>
      <c r="H136" s="44">
        <v>1716</v>
      </c>
      <c r="I136" s="348" t="s">
        <v>45</v>
      </c>
      <c r="J136" s="277" t="str">
        <f>IF(ISBLANK(INDEX('Policy Characteristics'!D:D,MATCH($C136,'Policy Characteristics'!$C:$C,0))),"",INDEX('Policy Characteristics'!D:D,MATCH($C136,'Policy Characteristics'!$C:$C,0)))</f>
        <v>Vehicle Subsidy</v>
      </c>
      <c r="K136" s="276" t="str">
        <f>IF(ISBLANK(INDEX('Policy Characteristics'!E:E,MATCH($C136,'Policy Characteristics'!$C:$C,0))),"",INDEX('Policy Characteristics'!E:E,MATCH($C136,'Policy Characteristics'!$C:$C,0)))</f>
        <v>trans frgt subsidy</v>
      </c>
      <c r="L136" s="284">
        <f>IF(ISBLANK(INDEX('Policy Characteristics'!F:F,MATCH($C136,'Policy Characteristics'!$C:$C,0))),"",INDEX('Policy Characteristics'!F:F,MATCH($C136,'Policy Characteristics'!$C:$C,0)))</f>
        <v>0</v>
      </c>
      <c r="M136" s="284">
        <f>IF(ISBLANK(INDEX('Policy Characteristics'!G:G,MATCH($C136,'Policy Characteristics'!$C:$C,0))),"",INDEX('Policy Characteristics'!G:G,MATCH($C136,'Policy Characteristics'!$C:$C,0)))</f>
        <v>50000</v>
      </c>
      <c r="N136" s="284">
        <f>IF(ISBLANK(INDEX('Policy Characteristics'!H:H,MATCH($C136,'Policy Characteristics'!$C:$C,0))),"",INDEX('Policy Characteristics'!H:H,MATCH($C136,'Policy Characteristics'!$C:$C,0)))</f>
        <v>100</v>
      </c>
      <c r="O136" s="276" t="str">
        <f>IF(ISBLANK(INDEX('Policy Characteristics'!I:I,MATCH($C136,'Policy Characteristics'!$C:$C,0))),"",INDEX('Policy Characteristics'!I:I,MATCH($C136,'Policy Characteristics'!$C:$C,0)))</f>
        <v>$ / vehicle</v>
      </c>
      <c r="P136" s="276" t="str">
        <f>IF(ISBLANK(INDEX('Policy Characteristics'!J:J,MATCH($C136,'Policy Characteristics'!$C:$C,0))),"",INDEX('Policy Characteristics'!J:J,MATCH($C136,'Policy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6" s="276" t="str">
        <f>IF(ISBLANK(INDEX('Policy Characteristics'!K:K,MATCH($C136,'Policy Characteristics'!$C:$C,0))),"",INDEX('Policy Characteristics'!K:K,MATCH($C136,'Policy Characteristics'!$C:$C,0)))</f>
        <v>transportation-sector-main.html#ev-subsidy</v>
      </c>
      <c r="R136" s="276" t="str">
        <f>IF(ISBLANK(INDEX('Policy Characteristics'!L:L,MATCH($C136,'Policy Characteristics'!$C:$C,0))),"",INDEX('Policy Characteristics'!L:L,MATCH($C136,'Policy Characteristics'!$C:$C,0)))</f>
        <v>ev-subsidy.html</v>
      </c>
    </row>
    <row r="137" spans="1:18" ht="16">
      <c r="A137" s="276" t="str">
        <f>IF(ISBLANK(INDEX('Policy Characteristics'!A:A,MATCH($C137,'Policy Characteristics'!$C:$C,0))),"",INDEX('Policy Characteristics'!A:A,MATCH($C137,'Policy Characteristics'!$C:$C,0)))</f>
        <v>Transportation</v>
      </c>
      <c r="B137" s="285" t="str">
        <f>IF(ISBLANK(INDEX('Policy Characteristics'!B:B,MATCH($C137,'Policy Characteristics'!$C:$C,0))),"",INDEX('Policy Characteristics'!B:B,MATCH($C137,'Policy Characteristics'!$C:$C,0)))</f>
        <v>Freight Vehicle Subsidy</v>
      </c>
      <c r="C137" s="276" t="str">
        <f t="shared" si="4"/>
        <v>Additional Freight Vehicle Subsidy</v>
      </c>
      <c r="D137" s="47" t="s">
        <v>42</v>
      </c>
      <c r="E137" s="2" t="s">
        <v>2264</v>
      </c>
      <c r="F137" s="2" t="s">
        <v>3365</v>
      </c>
      <c r="G137" s="2" t="s">
        <v>3534</v>
      </c>
      <c r="H137" s="44">
        <v>1717</v>
      </c>
      <c r="I137" s="348" t="s">
        <v>45</v>
      </c>
      <c r="J137" s="277" t="str">
        <f>IF(ISBLANK(INDEX('Policy Characteristics'!D:D,MATCH($C137,'Policy Characteristics'!$C:$C,0))),"",INDEX('Policy Characteristics'!D:D,MATCH($C137,'Policy Characteristics'!$C:$C,0)))</f>
        <v>Vehicle Subsidy</v>
      </c>
      <c r="K137" s="276" t="str">
        <f>IF(ISBLANK(INDEX('Policy Characteristics'!E:E,MATCH($C137,'Policy Characteristics'!$C:$C,0))),"",INDEX('Policy Characteristics'!E:E,MATCH($C137,'Policy Characteristics'!$C:$C,0)))</f>
        <v>trans frgt subsidy</v>
      </c>
      <c r="L137" s="284">
        <f>IF(ISBLANK(INDEX('Policy Characteristics'!F:F,MATCH($C137,'Policy Characteristics'!$C:$C,0))),"",INDEX('Policy Characteristics'!F:F,MATCH($C137,'Policy Characteristics'!$C:$C,0)))</f>
        <v>0</v>
      </c>
      <c r="M137" s="284">
        <f>IF(ISBLANK(INDEX('Policy Characteristics'!G:G,MATCH($C137,'Policy Characteristics'!$C:$C,0))),"",INDEX('Policy Characteristics'!G:G,MATCH($C137,'Policy Characteristics'!$C:$C,0)))</f>
        <v>50000</v>
      </c>
      <c r="N137" s="284">
        <f>IF(ISBLANK(INDEX('Policy Characteristics'!H:H,MATCH($C137,'Policy Characteristics'!$C:$C,0))),"",INDEX('Policy Characteristics'!H:H,MATCH($C137,'Policy Characteristics'!$C:$C,0)))</f>
        <v>100</v>
      </c>
      <c r="O137" s="276" t="str">
        <f>IF(ISBLANK(INDEX('Policy Characteristics'!I:I,MATCH($C137,'Policy Characteristics'!$C:$C,0))),"",INDEX('Policy Characteristics'!I:I,MATCH($C137,'Policy Characteristics'!$C:$C,0)))</f>
        <v>$ / vehicle</v>
      </c>
      <c r="P137" s="276" t="str">
        <f>IF(ISBLANK(INDEX('Policy Characteristics'!J:J,MATCH($C137,'Policy Characteristics'!$C:$C,0))),"",INDEX('Policy Characteristics'!J:J,MATCH($C137,'Policy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7" s="276" t="str">
        <f>IF(ISBLANK(INDEX('Policy Characteristics'!K:K,MATCH($C137,'Policy Characteristics'!$C:$C,0))),"",INDEX('Policy Characteristics'!K:K,MATCH($C137,'Policy Characteristics'!$C:$C,0)))</f>
        <v>transportation-sector-main.html#ev-subsidy</v>
      </c>
      <c r="R137" s="276" t="str">
        <f>IF(ISBLANK(INDEX('Policy Characteristics'!L:L,MATCH($C137,'Policy Characteristics'!$C:$C,0))),"",INDEX('Policy Characteristics'!L:L,MATCH($C137,'Policy Characteristics'!$C:$C,0)))</f>
        <v>ev-subsidy.html</v>
      </c>
    </row>
    <row r="138" spans="1:18" ht="16">
      <c r="A138" s="276" t="str">
        <f>IF(ISBLANK(INDEX('Policy Characteristics'!A:A,MATCH($C138,'Policy Characteristics'!$C:$C,0))),"",INDEX('Policy Characteristics'!A:A,MATCH($C138,'Policy Characteristics'!$C:$C,0)))</f>
        <v>Transportation</v>
      </c>
      <c r="B138" s="285" t="str">
        <f>IF(ISBLANK(INDEX('Policy Characteristics'!B:B,MATCH($C138,'Policy Characteristics'!$C:$C,0))),"",INDEX('Policy Characteristics'!B:B,MATCH($C138,'Policy Characteristics'!$C:$C,0)))</f>
        <v>Freight Vehicle Subsidy</v>
      </c>
      <c r="C138" s="276" t="str">
        <f t="shared" si="4"/>
        <v>Additional Freight Vehicle Subsidy</v>
      </c>
      <c r="D138" s="47" t="s">
        <v>42</v>
      </c>
      <c r="E138" s="2" t="s">
        <v>2265</v>
      </c>
      <c r="F138" s="2" t="s">
        <v>3365</v>
      </c>
      <c r="G138" s="2" t="s">
        <v>3535</v>
      </c>
      <c r="H138" s="44">
        <v>1718</v>
      </c>
      <c r="I138" s="348" t="s">
        <v>45</v>
      </c>
      <c r="J138" s="277" t="str">
        <f>IF(ISBLANK(INDEX('Policy Characteristics'!D:D,MATCH($C138,'Policy Characteristics'!$C:$C,0))),"",INDEX('Policy Characteristics'!D:D,MATCH($C138,'Policy Characteristics'!$C:$C,0)))</f>
        <v>Vehicle Subsidy</v>
      </c>
      <c r="K138" s="276" t="str">
        <f>IF(ISBLANK(INDEX('Policy Characteristics'!E:E,MATCH($C138,'Policy Characteristics'!$C:$C,0))),"",INDEX('Policy Characteristics'!E:E,MATCH($C138,'Policy Characteristics'!$C:$C,0)))</f>
        <v>trans frgt subsidy</v>
      </c>
      <c r="L138" s="284">
        <f>IF(ISBLANK(INDEX('Policy Characteristics'!F:F,MATCH($C138,'Policy Characteristics'!$C:$C,0))),"",INDEX('Policy Characteristics'!F:F,MATCH($C138,'Policy Characteristics'!$C:$C,0)))</f>
        <v>0</v>
      </c>
      <c r="M138" s="284">
        <f>IF(ISBLANK(INDEX('Policy Characteristics'!G:G,MATCH($C138,'Policy Characteristics'!$C:$C,0))),"",INDEX('Policy Characteristics'!G:G,MATCH($C138,'Policy Characteristics'!$C:$C,0)))</f>
        <v>50000</v>
      </c>
      <c r="N138" s="284">
        <f>IF(ISBLANK(INDEX('Policy Characteristics'!H:H,MATCH($C138,'Policy Characteristics'!$C:$C,0))),"",INDEX('Policy Characteristics'!H:H,MATCH($C138,'Policy Characteristics'!$C:$C,0)))</f>
        <v>100</v>
      </c>
      <c r="O138" s="276" t="str">
        <f>IF(ISBLANK(INDEX('Policy Characteristics'!I:I,MATCH($C138,'Policy Characteristics'!$C:$C,0))),"",INDEX('Policy Characteristics'!I:I,MATCH($C138,'Policy Characteristics'!$C:$C,0)))</f>
        <v>$ / vehicle</v>
      </c>
      <c r="P138" s="276" t="str">
        <f>IF(ISBLANK(INDEX('Policy Characteristics'!J:J,MATCH($C138,'Policy Characteristics'!$C:$C,0))),"",INDEX('Policy Characteristics'!J:J,MATCH($C138,'Policy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8" s="276" t="str">
        <f>IF(ISBLANK(INDEX('Policy Characteristics'!K:K,MATCH($C138,'Policy Characteristics'!$C:$C,0))),"",INDEX('Policy Characteristics'!K:K,MATCH($C138,'Policy Characteristics'!$C:$C,0)))</f>
        <v>transportation-sector-main.html#ev-subsidy</v>
      </c>
      <c r="R138" s="276" t="str">
        <f>IF(ISBLANK(INDEX('Policy Characteristics'!L:L,MATCH($C138,'Policy Characteristics'!$C:$C,0))),"",INDEX('Policy Characteristics'!L:L,MATCH($C138,'Policy Characteristics'!$C:$C,0)))</f>
        <v>ev-subsidy.html</v>
      </c>
    </row>
    <row r="139" spans="1:18" ht="16">
      <c r="A139" s="276" t="str">
        <f>IF(ISBLANK(INDEX('Policy Characteristics'!A:A,MATCH($C139,'Policy Characteristics'!$C:$C,0))),"",INDEX('Policy Characteristics'!A:A,MATCH($C139,'Policy Characteristics'!$C:$C,0)))</f>
        <v>Transportation</v>
      </c>
      <c r="B139" s="285" t="str">
        <f>IF(ISBLANK(INDEX('Policy Characteristics'!B:B,MATCH($C139,'Policy Characteristics'!$C:$C,0))),"",INDEX('Policy Characteristics'!B:B,MATCH($C139,'Policy Characteristics'!$C:$C,0)))</f>
        <v>Freight Vehicle Subsidy</v>
      </c>
      <c r="C139" s="276" t="str">
        <f t="shared" si="4"/>
        <v>Additional Freight Vehicle Subsidy</v>
      </c>
      <c r="D139" s="47" t="s">
        <v>42</v>
      </c>
      <c r="E139" s="2" t="s">
        <v>2535</v>
      </c>
      <c r="F139" s="2" t="s">
        <v>3365</v>
      </c>
      <c r="G139" s="2" t="s">
        <v>2535</v>
      </c>
      <c r="H139" s="44">
        <v>1719</v>
      </c>
      <c r="I139" s="348" t="s">
        <v>45</v>
      </c>
      <c r="J139" s="277" t="str">
        <f>IF(ISBLANK(INDEX('Policy Characteristics'!D:D,MATCH($C139,'Policy Characteristics'!$C:$C,0))),"",INDEX('Policy Characteristics'!D:D,MATCH($C139,'Policy Characteristics'!$C:$C,0)))</f>
        <v>Vehicle Subsidy</v>
      </c>
      <c r="K139" s="276" t="str">
        <f>IF(ISBLANK(INDEX('Policy Characteristics'!E:E,MATCH($C139,'Policy Characteristics'!$C:$C,0))),"",INDEX('Policy Characteristics'!E:E,MATCH($C139,'Policy Characteristics'!$C:$C,0)))</f>
        <v>trans frgt subsidy</v>
      </c>
      <c r="L139" s="284">
        <f>IF(ISBLANK(INDEX('Policy Characteristics'!F:F,MATCH($C139,'Policy Characteristics'!$C:$C,0))),"",INDEX('Policy Characteristics'!F:F,MATCH($C139,'Policy Characteristics'!$C:$C,0)))</f>
        <v>0</v>
      </c>
      <c r="M139" s="284">
        <f>IF(ISBLANK(INDEX('Policy Characteristics'!G:G,MATCH($C139,'Policy Characteristics'!$C:$C,0))),"",INDEX('Policy Characteristics'!G:G,MATCH($C139,'Policy Characteristics'!$C:$C,0)))</f>
        <v>50000</v>
      </c>
      <c r="N139" s="284">
        <f>IF(ISBLANK(INDEX('Policy Characteristics'!H:H,MATCH($C139,'Policy Characteristics'!$C:$C,0))),"",INDEX('Policy Characteristics'!H:H,MATCH($C139,'Policy Characteristics'!$C:$C,0)))</f>
        <v>100</v>
      </c>
      <c r="O139" s="276" t="str">
        <f>IF(ISBLANK(INDEX('Policy Characteristics'!I:I,MATCH($C139,'Policy Characteristics'!$C:$C,0))),"",INDEX('Policy Characteristics'!I:I,MATCH($C139,'Policy Characteristics'!$C:$C,0)))</f>
        <v>$ / vehicle</v>
      </c>
      <c r="P139" s="276" t="str">
        <f>IF(ISBLANK(INDEX('Policy Characteristics'!J:J,MATCH($C139,'Policy Characteristics'!$C:$C,0))),"",INDEX('Policy Characteristics'!J:J,MATCH($C139,'Policy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9" s="276" t="str">
        <f>IF(ISBLANK(INDEX('Policy Characteristics'!K:K,MATCH($C139,'Policy Characteristics'!$C:$C,0))),"",INDEX('Policy Characteristics'!K:K,MATCH($C139,'Policy Characteristics'!$C:$C,0)))</f>
        <v>transportation-sector-main.html#ev-subsidy</v>
      </c>
      <c r="R139" s="276" t="str">
        <f>IF(ISBLANK(INDEX('Policy Characteristics'!L:L,MATCH($C139,'Policy Characteristics'!$C:$C,0))),"",INDEX('Policy Characteristics'!L:L,MATCH($C139,'Policy Characteristics'!$C:$C,0)))</f>
        <v>ev-subsidy.html</v>
      </c>
    </row>
    <row r="140" spans="1:18" ht="16">
      <c r="A140" s="276" t="str">
        <f>IF(ISBLANK(INDEX('Policy Characteristics'!A:A,MATCH($C140,'Policy Characteristics'!$C:$C,0))),"",INDEX('Policy Characteristics'!A:A,MATCH($C140,'Policy Characteristics'!$C:$C,0)))</f>
        <v>Transportation</v>
      </c>
      <c r="B140" s="285" t="str">
        <f>IF(ISBLANK(INDEX('Policy Characteristics'!B:B,MATCH($C140,'Policy Characteristics'!$C:$C,0))),"",INDEX('Policy Characteristics'!B:B,MATCH($C140,'Policy Characteristics'!$C:$C,0)))</f>
        <v>Freight Vehicle Subsidy</v>
      </c>
      <c r="C140" s="276" t="str">
        <f t="shared" si="4"/>
        <v>Additional Freight Vehicle Subsidy</v>
      </c>
      <c r="D140" s="47" t="s">
        <v>42</v>
      </c>
      <c r="E140" s="2" t="s">
        <v>2534</v>
      </c>
      <c r="F140" s="2" t="s">
        <v>3365</v>
      </c>
      <c r="G140" s="2" t="s">
        <v>3536</v>
      </c>
      <c r="H140" s="44">
        <v>1720</v>
      </c>
      <c r="I140" s="348" t="s">
        <v>45</v>
      </c>
      <c r="J140" s="277" t="str">
        <f>IF(ISBLANK(INDEX('Policy Characteristics'!D:D,MATCH($C140,'Policy Characteristics'!$C:$C,0))),"",INDEX('Policy Characteristics'!D:D,MATCH($C140,'Policy Characteristics'!$C:$C,0)))</f>
        <v>Vehicle Subsidy</v>
      </c>
      <c r="K140" s="276" t="str">
        <f>IF(ISBLANK(INDEX('Policy Characteristics'!E:E,MATCH($C140,'Policy Characteristics'!$C:$C,0))),"",INDEX('Policy Characteristics'!E:E,MATCH($C140,'Policy Characteristics'!$C:$C,0)))</f>
        <v>trans frgt subsidy</v>
      </c>
      <c r="L140" s="284">
        <f>IF(ISBLANK(INDEX('Policy Characteristics'!F:F,MATCH($C140,'Policy Characteristics'!$C:$C,0))),"",INDEX('Policy Characteristics'!F:F,MATCH($C140,'Policy Characteristics'!$C:$C,0)))</f>
        <v>0</v>
      </c>
      <c r="M140" s="284">
        <f>IF(ISBLANK(INDEX('Policy Characteristics'!G:G,MATCH($C140,'Policy Characteristics'!$C:$C,0))),"",INDEX('Policy Characteristics'!G:G,MATCH($C140,'Policy Characteristics'!$C:$C,0)))</f>
        <v>50000</v>
      </c>
      <c r="N140" s="284">
        <f>IF(ISBLANK(INDEX('Policy Characteristics'!H:H,MATCH($C140,'Policy Characteristics'!$C:$C,0))),"",INDEX('Policy Characteristics'!H:H,MATCH($C140,'Policy Characteristics'!$C:$C,0)))</f>
        <v>100</v>
      </c>
      <c r="O140" s="276" t="str">
        <f>IF(ISBLANK(INDEX('Policy Characteristics'!I:I,MATCH($C140,'Policy Characteristics'!$C:$C,0))),"",INDEX('Policy Characteristics'!I:I,MATCH($C140,'Policy Characteristics'!$C:$C,0)))</f>
        <v>$ / vehicle</v>
      </c>
      <c r="P140" s="276" t="str">
        <f>IF(ISBLANK(INDEX('Policy Characteristics'!J:J,MATCH($C140,'Policy Characteristics'!$C:$C,0))),"",INDEX('Policy Characteristics'!J:J,MATCH($C140,'Policy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0" s="276" t="str">
        <f>IF(ISBLANK(INDEX('Policy Characteristics'!K:K,MATCH($C140,'Policy Characteristics'!$C:$C,0))),"",INDEX('Policy Characteristics'!K:K,MATCH($C140,'Policy Characteristics'!$C:$C,0)))</f>
        <v>transportation-sector-main.html#ev-subsidy</v>
      </c>
      <c r="R140" s="276" t="str">
        <f>IF(ISBLANK(INDEX('Policy Characteristics'!L:L,MATCH($C140,'Policy Characteristics'!$C:$C,0))),"",INDEX('Policy Characteristics'!L:L,MATCH($C140,'Policy Characteristics'!$C:$C,0)))</f>
        <v>ev-subsidy.html</v>
      </c>
    </row>
    <row r="141" spans="1:18" ht="16">
      <c r="A141" s="276" t="str">
        <f>IF(ISBLANK(INDEX('Policy Characteristics'!A:A,MATCH($C141,'Policy Characteristics'!$C:$C,0))),"",INDEX('Policy Characteristics'!A:A,MATCH($C141,'Policy Characteristics'!$C:$C,0)))</f>
        <v>Transportation</v>
      </c>
      <c r="B141" s="285" t="str">
        <f>IF(ISBLANK(INDEX('Policy Characteristics'!B:B,MATCH($C141,'Policy Characteristics'!$C:$C,0))),"",INDEX('Policy Characteristics'!B:B,MATCH($C141,'Policy Characteristics'!$C:$C,0)))</f>
        <v>Freight Vehicle Subsidy</v>
      </c>
      <c r="C141" s="276" t="str">
        <f t="shared" si="4"/>
        <v>Additional Freight Vehicle Subsidy</v>
      </c>
      <c r="D141" s="47" t="s">
        <v>114</v>
      </c>
      <c r="E141" s="47" t="s">
        <v>2261</v>
      </c>
      <c r="F141" s="2" t="s">
        <v>148</v>
      </c>
      <c r="G141" s="47" t="s">
        <v>3531</v>
      </c>
      <c r="H141" s="44">
        <v>1721</v>
      </c>
      <c r="I141" s="348" t="s">
        <v>45</v>
      </c>
      <c r="J141" s="277" t="str">
        <f>IF(ISBLANK(INDEX('Policy Characteristics'!D:D,MATCH($C141,'Policy Characteristics'!$C:$C,0))),"",INDEX('Policy Characteristics'!D:D,MATCH($C141,'Policy Characteristics'!$C:$C,0)))</f>
        <v>Vehicle Subsidy</v>
      </c>
      <c r="K141" s="276" t="str">
        <f>IF(ISBLANK(INDEX('Policy Characteristics'!E:E,MATCH($C141,'Policy Characteristics'!$C:$C,0))),"",INDEX('Policy Characteristics'!E:E,MATCH($C141,'Policy Characteristics'!$C:$C,0)))</f>
        <v>trans frgt subsidy</v>
      </c>
      <c r="L141" s="284">
        <f>IF(ISBLANK(INDEX('Policy Characteristics'!F:F,MATCH($C141,'Policy Characteristics'!$C:$C,0))),"",INDEX('Policy Characteristics'!F:F,MATCH($C141,'Policy Characteristics'!$C:$C,0)))</f>
        <v>0</v>
      </c>
      <c r="M141" s="284">
        <f>IF(ISBLANK(INDEX('Policy Characteristics'!G:G,MATCH($C141,'Policy Characteristics'!$C:$C,0))),"",INDEX('Policy Characteristics'!G:G,MATCH($C141,'Policy Characteristics'!$C:$C,0)))</f>
        <v>50000</v>
      </c>
      <c r="N141" s="284">
        <f>IF(ISBLANK(INDEX('Policy Characteristics'!H:H,MATCH($C141,'Policy Characteristics'!$C:$C,0))),"",INDEX('Policy Characteristics'!H:H,MATCH($C141,'Policy Characteristics'!$C:$C,0)))</f>
        <v>100</v>
      </c>
      <c r="O141" s="276" t="str">
        <f>IF(ISBLANK(INDEX('Policy Characteristics'!I:I,MATCH($C141,'Policy Characteristics'!$C:$C,0))),"",INDEX('Policy Characteristics'!I:I,MATCH($C141,'Policy Characteristics'!$C:$C,0)))</f>
        <v>$ / vehicle</v>
      </c>
      <c r="P141" s="276" t="str">
        <f>IF(ISBLANK(INDEX('Policy Characteristics'!J:J,MATCH($C141,'Policy Characteristics'!$C:$C,0))),"",INDEX('Policy Characteristics'!J:J,MATCH($C141,'Policy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1" s="276" t="str">
        <f>IF(ISBLANK(INDEX('Policy Characteristics'!K:K,MATCH($C141,'Policy Characteristics'!$C:$C,0))),"",INDEX('Policy Characteristics'!K:K,MATCH($C141,'Policy Characteristics'!$C:$C,0)))</f>
        <v>transportation-sector-main.html#ev-subsidy</v>
      </c>
      <c r="R141" s="276" t="str">
        <f>IF(ISBLANK(INDEX('Policy Characteristics'!L:L,MATCH($C141,'Policy Characteristics'!$C:$C,0))),"",INDEX('Policy Characteristics'!L:L,MATCH($C141,'Policy Characteristics'!$C:$C,0)))</f>
        <v>ev-subsidy.html</v>
      </c>
    </row>
    <row r="142" spans="1:18" ht="16">
      <c r="A142" s="276" t="str">
        <f>IF(ISBLANK(INDEX('Policy Characteristics'!A:A,MATCH($C142,'Policy Characteristics'!$C:$C,0))),"",INDEX('Policy Characteristics'!A:A,MATCH($C142,'Policy Characteristics'!$C:$C,0)))</f>
        <v>Transportation</v>
      </c>
      <c r="B142" s="285" t="str">
        <f>IF(ISBLANK(INDEX('Policy Characteristics'!B:B,MATCH($C142,'Policy Characteristics'!$C:$C,0))),"",INDEX('Policy Characteristics'!B:B,MATCH($C142,'Policy Characteristics'!$C:$C,0)))</f>
        <v>Freight Vehicle Subsidy</v>
      </c>
      <c r="C142" s="276" t="str">
        <f t="shared" si="4"/>
        <v>Additional Freight Vehicle Subsidy</v>
      </c>
      <c r="D142" s="47" t="s">
        <v>114</v>
      </c>
      <c r="E142" s="2" t="s">
        <v>2262</v>
      </c>
      <c r="F142" s="2" t="s">
        <v>148</v>
      </c>
      <c r="G142" s="2" t="s">
        <v>3532</v>
      </c>
      <c r="H142" s="44">
        <v>1722</v>
      </c>
      <c r="I142" s="348" t="s">
        <v>45</v>
      </c>
      <c r="J142" s="277" t="str">
        <f>IF(ISBLANK(INDEX('Policy Characteristics'!D:D,MATCH($C142,'Policy Characteristics'!$C:$C,0))),"",INDEX('Policy Characteristics'!D:D,MATCH($C142,'Policy Characteristics'!$C:$C,0)))</f>
        <v>Vehicle Subsidy</v>
      </c>
      <c r="K142" s="276" t="str">
        <f>IF(ISBLANK(INDEX('Policy Characteristics'!E:E,MATCH($C142,'Policy Characteristics'!$C:$C,0))),"",INDEX('Policy Characteristics'!E:E,MATCH($C142,'Policy Characteristics'!$C:$C,0)))</f>
        <v>trans frgt subsidy</v>
      </c>
      <c r="L142" s="284">
        <f>IF(ISBLANK(INDEX('Policy Characteristics'!F:F,MATCH($C142,'Policy Characteristics'!$C:$C,0))),"",INDEX('Policy Characteristics'!F:F,MATCH($C142,'Policy Characteristics'!$C:$C,0)))</f>
        <v>0</v>
      </c>
      <c r="M142" s="284">
        <f>IF(ISBLANK(INDEX('Policy Characteristics'!G:G,MATCH($C142,'Policy Characteristics'!$C:$C,0))),"",INDEX('Policy Characteristics'!G:G,MATCH($C142,'Policy Characteristics'!$C:$C,0)))</f>
        <v>50000</v>
      </c>
      <c r="N142" s="284">
        <f>IF(ISBLANK(INDEX('Policy Characteristics'!H:H,MATCH($C142,'Policy Characteristics'!$C:$C,0))),"",INDEX('Policy Characteristics'!H:H,MATCH($C142,'Policy Characteristics'!$C:$C,0)))</f>
        <v>100</v>
      </c>
      <c r="O142" s="276" t="str">
        <f>IF(ISBLANK(INDEX('Policy Characteristics'!I:I,MATCH($C142,'Policy Characteristics'!$C:$C,0))),"",INDEX('Policy Characteristics'!I:I,MATCH($C142,'Policy Characteristics'!$C:$C,0)))</f>
        <v>$ / vehicle</v>
      </c>
      <c r="P142" s="276" t="str">
        <f>IF(ISBLANK(INDEX('Policy Characteristics'!J:J,MATCH($C142,'Policy Characteristics'!$C:$C,0))),"",INDEX('Policy Characteristics'!J:J,MATCH($C142,'Policy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2" s="276" t="str">
        <f>IF(ISBLANK(INDEX('Policy Characteristics'!K:K,MATCH($C142,'Policy Characteristics'!$C:$C,0))),"",INDEX('Policy Characteristics'!K:K,MATCH($C142,'Policy Characteristics'!$C:$C,0)))</f>
        <v>transportation-sector-main.html#ev-subsidy</v>
      </c>
      <c r="R142" s="276" t="str">
        <f>IF(ISBLANK(INDEX('Policy Characteristics'!L:L,MATCH($C142,'Policy Characteristics'!$C:$C,0))),"",INDEX('Policy Characteristics'!L:L,MATCH($C142,'Policy Characteristics'!$C:$C,0)))</f>
        <v>ev-subsidy.html</v>
      </c>
    </row>
    <row r="143" spans="1:18" ht="16">
      <c r="A143" s="276" t="str">
        <f>IF(ISBLANK(INDEX('Policy Characteristics'!A:A,MATCH($C143,'Policy Characteristics'!$C:$C,0))),"",INDEX('Policy Characteristics'!A:A,MATCH($C143,'Policy Characteristics'!$C:$C,0)))</f>
        <v>Transportation</v>
      </c>
      <c r="B143" s="285" t="str">
        <f>IF(ISBLANK(INDEX('Policy Characteristics'!B:B,MATCH($C143,'Policy Characteristics'!$C:$C,0))),"",INDEX('Policy Characteristics'!B:B,MATCH($C143,'Policy Characteristics'!$C:$C,0)))</f>
        <v>Freight Vehicle Subsidy</v>
      </c>
      <c r="C143" s="276" t="str">
        <f t="shared" si="4"/>
        <v>Additional Freight Vehicle Subsidy</v>
      </c>
      <c r="D143" s="47" t="s">
        <v>114</v>
      </c>
      <c r="E143" s="2" t="s">
        <v>2263</v>
      </c>
      <c r="F143" s="2" t="s">
        <v>148</v>
      </c>
      <c r="G143" s="2" t="s">
        <v>3533</v>
      </c>
      <c r="H143" s="44">
        <v>1723</v>
      </c>
      <c r="I143" s="348" t="s">
        <v>45</v>
      </c>
      <c r="J143" s="277" t="str">
        <f>IF(ISBLANK(INDEX('Policy Characteristics'!D:D,MATCH($C143,'Policy Characteristics'!$C:$C,0))),"",INDEX('Policy Characteristics'!D:D,MATCH($C143,'Policy Characteristics'!$C:$C,0)))</f>
        <v>Vehicle Subsidy</v>
      </c>
      <c r="K143" s="276" t="str">
        <f>IF(ISBLANK(INDEX('Policy Characteristics'!E:E,MATCH($C143,'Policy Characteristics'!$C:$C,0))),"",INDEX('Policy Characteristics'!E:E,MATCH($C143,'Policy Characteristics'!$C:$C,0)))</f>
        <v>trans frgt subsidy</v>
      </c>
      <c r="L143" s="284">
        <f>IF(ISBLANK(INDEX('Policy Characteristics'!F:F,MATCH($C143,'Policy Characteristics'!$C:$C,0))),"",INDEX('Policy Characteristics'!F:F,MATCH($C143,'Policy Characteristics'!$C:$C,0)))</f>
        <v>0</v>
      </c>
      <c r="M143" s="284">
        <f>IF(ISBLANK(INDEX('Policy Characteristics'!G:G,MATCH($C143,'Policy Characteristics'!$C:$C,0))),"",INDEX('Policy Characteristics'!G:G,MATCH($C143,'Policy Characteristics'!$C:$C,0)))</f>
        <v>50000</v>
      </c>
      <c r="N143" s="284">
        <f>IF(ISBLANK(INDEX('Policy Characteristics'!H:H,MATCH($C143,'Policy Characteristics'!$C:$C,0))),"",INDEX('Policy Characteristics'!H:H,MATCH($C143,'Policy Characteristics'!$C:$C,0)))</f>
        <v>100</v>
      </c>
      <c r="O143" s="276" t="str">
        <f>IF(ISBLANK(INDEX('Policy Characteristics'!I:I,MATCH($C143,'Policy Characteristics'!$C:$C,0))),"",INDEX('Policy Characteristics'!I:I,MATCH($C143,'Policy Characteristics'!$C:$C,0)))</f>
        <v>$ / vehicle</v>
      </c>
      <c r="P143" s="276" t="str">
        <f>IF(ISBLANK(INDEX('Policy Characteristics'!J:J,MATCH($C143,'Policy Characteristics'!$C:$C,0))),"",INDEX('Policy Characteristics'!J:J,MATCH($C143,'Policy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3" s="276" t="str">
        <f>IF(ISBLANK(INDEX('Policy Characteristics'!K:K,MATCH($C143,'Policy Characteristics'!$C:$C,0))),"",INDEX('Policy Characteristics'!K:K,MATCH($C143,'Policy Characteristics'!$C:$C,0)))</f>
        <v>transportation-sector-main.html#ev-subsidy</v>
      </c>
      <c r="R143" s="276" t="str">
        <f>IF(ISBLANK(INDEX('Policy Characteristics'!L:L,MATCH($C143,'Policy Characteristics'!$C:$C,0))),"",INDEX('Policy Characteristics'!L:L,MATCH($C143,'Policy Characteristics'!$C:$C,0)))</f>
        <v>ev-subsidy.html</v>
      </c>
    </row>
    <row r="144" spans="1:18" ht="16">
      <c r="A144" s="276" t="str">
        <f>IF(ISBLANK(INDEX('Policy Characteristics'!A:A,MATCH($C144,'Policy Characteristics'!$C:$C,0))),"",INDEX('Policy Characteristics'!A:A,MATCH($C144,'Policy Characteristics'!$C:$C,0)))</f>
        <v>Transportation</v>
      </c>
      <c r="B144" s="285" t="str">
        <f>IF(ISBLANK(INDEX('Policy Characteristics'!B:B,MATCH($C144,'Policy Characteristics'!$C:$C,0))),"",INDEX('Policy Characteristics'!B:B,MATCH($C144,'Policy Characteristics'!$C:$C,0)))</f>
        <v>Freight Vehicle Subsidy</v>
      </c>
      <c r="C144" s="276" t="str">
        <f t="shared" si="4"/>
        <v>Additional Freight Vehicle Subsidy</v>
      </c>
      <c r="D144" s="47" t="s">
        <v>114</v>
      </c>
      <c r="E144" s="2" t="s">
        <v>2264</v>
      </c>
      <c r="F144" s="2" t="s">
        <v>148</v>
      </c>
      <c r="G144" s="2" t="s">
        <v>3534</v>
      </c>
      <c r="H144" s="44">
        <v>1724</v>
      </c>
      <c r="I144" s="348" t="s">
        <v>45</v>
      </c>
      <c r="J144" s="277" t="str">
        <f>IF(ISBLANK(INDEX('Policy Characteristics'!D:D,MATCH($C144,'Policy Characteristics'!$C:$C,0))),"",INDEX('Policy Characteristics'!D:D,MATCH($C144,'Policy Characteristics'!$C:$C,0)))</f>
        <v>Vehicle Subsidy</v>
      </c>
      <c r="K144" s="276" t="str">
        <f>IF(ISBLANK(INDEX('Policy Characteristics'!E:E,MATCH($C144,'Policy Characteristics'!$C:$C,0))),"",INDEX('Policy Characteristics'!E:E,MATCH($C144,'Policy Characteristics'!$C:$C,0)))</f>
        <v>trans frgt subsidy</v>
      </c>
      <c r="L144" s="284">
        <f>IF(ISBLANK(INDEX('Policy Characteristics'!F:F,MATCH($C144,'Policy Characteristics'!$C:$C,0))),"",INDEX('Policy Characteristics'!F:F,MATCH($C144,'Policy Characteristics'!$C:$C,0)))</f>
        <v>0</v>
      </c>
      <c r="M144" s="284">
        <f>IF(ISBLANK(INDEX('Policy Characteristics'!G:G,MATCH($C144,'Policy Characteristics'!$C:$C,0))),"",INDEX('Policy Characteristics'!G:G,MATCH($C144,'Policy Characteristics'!$C:$C,0)))</f>
        <v>50000</v>
      </c>
      <c r="N144" s="284">
        <f>IF(ISBLANK(INDEX('Policy Characteristics'!H:H,MATCH($C144,'Policy Characteristics'!$C:$C,0))),"",INDEX('Policy Characteristics'!H:H,MATCH($C144,'Policy Characteristics'!$C:$C,0)))</f>
        <v>100</v>
      </c>
      <c r="O144" s="276" t="str">
        <f>IF(ISBLANK(INDEX('Policy Characteristics'!I:I,MATCH($C144,'Policy Characteristics'!$C:$C,0))),"",INDEX('Policy Characteristics'!I:I,MATCH($C144,'Policy Characteristics'!$C:$C,0)))</f>
        <v>$ / vehicle</v>
      </c>
      <c r="P144" s="276" t="str">
        <f>IF(ISBLANK(INDEX('Policy Characteristics'!J:J,MATCH($C144,'Policy Characteristics'!$C:$C,0))),"",INDEX('Policy Characteristics'!J:J,MATCH($C144,'Policy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4" s="276" t="str">
        <f>IF(ISBLANK(INDEX('Policy Characteristics'!K:K,MATCH($C144,'Policy Characteristics'!$C:$C,0))),"",INDEX('Policy Characteristics'!K:K,MATCH($C144,'Policy Characteristics'!$C:$C,0)))</f>
        <v>transportation-sector-main.html#ev-subsidy</v>
      </c>
      <c r="R144" s="276" t="str">
        <f>IF(ISBLANK(INDEX('Policy Characteristics'!L:L,MATCH($C144,'Policy Characteristics'!$C:$C,0))),"",INDEX('Policy Characteristics'!L:L,MATCH($C144,'Policy Characteristics'!$C:$C,0)))</f>
        <v>ev-subsidy.html</v>
      </c>
    </row>
    <row r="145" spans="1:18" ht="16">
      <c r="A145" s="276" t="str">
        <f>IF(ISBLANK(INDEX('Policy Characteristics'!A:A,MATCH($C145,'Policy Characteristics'!$C:$C,0))),"",INDEX('Policy Characteristics'!A:A,MATCH($C145,'Policy Characteristics'!$C:$C,0)))</f>
        <v>Transportation</v>
      </c>
      <c r="B145" s="285" t="str">
        <f>IF(ISBLANK(INDEX('Policy Characteristics'!B:B,MATCH($C145,'Policy Characteristics'!$C:$C,0))),"",INDEX('Policy Characteristics'!B:B,MATCH($C145,'Policy Characteristics'!$C:$C,0)))</f>
        <v>Freight Vehicle Subsidy</v>
      </c>
      <c r="C145" s="276" t="str">
        <f t="shared" si="4"/>
        <v>Additional Freight Vehicle Subsidy</v>
      </c>
      <c r="D145" s="47" t="s">
        <v>114</v>
      </c>
      <c r="E145" s="2" t="s">
        <v>2265</v>
      </c>
      <c r="F145" s="2" t="s">
        <v>148</v>
      </c>
      <c r="G145" s="2" t="s">
        <v>3535</v>
      </c>
      <c r="H145" s="44">
        <v>1725</v>
      </c>
      <c r="I145" s="348" t="s">
        <v>45</v>
      </c>
      <c r="J145" s="277" t="str">
        <f>IF(ISBLANK(INDEX('Policy Characteristics'!D:D,MATCH($C145,'Policy Characteristics'!$C:$C,0))),"",INDEX('Policy Characteristics'!D:D,MATCH($C145,'Policy Characteristics'!$C:$C,0)))</f>
        <v>Vehicle Subsidy</v>
      </c>
      <c r="K145" s="276" t="str">
        <f>IF(ISBLANK(INDEX('Policy Characteristics'!E:E,MATCH($C145,'Policy Characteristics'!$C:$C,0))),"",INDEX('Policy Characteristics'!E:E,MATCH($C145,'Policy Characteristics'!$C:$C,0)))</f>
        <v>trans frgt subsidy</v>
      </c>
      <c r="L145" s="284">
        <f>IF(ISBLANK(INDEX('Policy Characteristics'!F:F,MATCH($C145,'Policy Characteristics'!$C:$C,0))),"",INDEX('Policy Characteristics'!F:F,MATCH($C145,'Policy Characteristics'!$C:$C,0)))</f>
        <v>0</v>
      </c>
      <c r="M145" s="284">
        <f>IF(ISBLANK(INDEX('Policy Characteristics'!G:G,MATCH($C145,'Policy Characteristics'!$C:$C,0))),"",INDEX('Policy Characteristics'!G:G,MATCH($C145,'Policy Characteristics'!$C:$C,0)))</f>
        <v>50000</v>
      </c>
      <c r="N145" s="284">
        <f>IF(ISBLANK(INDEX('Policy Characteristics'!H:H,MATCH($C145,'Policy Characteristics'!$C:$C,0))),"",INDEX('Policy Characteristics'!H:H,MATCH($C145,'Policy Characteristics'!$C:$C,0)))</f>
        <v>100</v>
      </c>
      <c r="O145" s="276" t="str">
        <f>IF(ISBLANK(INDEX('Policy Characteristics'!I:I,MATCH($C145,'Policy Characteristics'!$C:$C,0))),"",INDEX('Policy Characteristics'!I:I,MATCH($C145,'Policy Characteristics'!$C:$C,0)))</f>
        <v>$ / vehicle</v>
      </c>
      <c r="P145" s="276" t="str">
        <f>IF(ISBLANK(INDEX('Policy Characteristics'!J:J,MATCH($C145,'Policy Characteristics'!$C:$C,0))),"",INDEX('Policy Characteristics'!J:J,MATCH($C145,'Policy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5" s="276" t="str">
        <f>IF(ISBLANK(INDEX('Policy Characteristics'!K:K,MATCH($C145,'Policy Characteristics'!$C:$C,0))),"",INDEX('Policy Characteristics'!K:K,MATCH($C145,'Policy Characteristics'!$C:$C,0)))</f>
        <v>transportation-sector-main.html#ev-subsidy</v>
      </c>
      <c r="R145" s="276" t="str">
        <f>IF(ISBLANK(INDEX('Policy Characteristics'!L:L,MATCH($C145,'Policy Characteristics'!$C:$C,0))),"",INDEX('Policy Characteristics'!L:L,MATCH($C145,'Policy Characteristics'!$C:$C,0)))</f>
        <v>ev-subsidy.html</v>
      </c>
    </row>
    <row r="146" spans="1:18" ht="16">
      <c r="A146" s="276" t="str">
        <f>IF(ISBLANK(INDEX('Policy Characteristics'!A:A,MATCH($C146,'Policy Characteristics'!$C:$C,0))),"",INDEX('Policy Characteristics'!A:A,MATCH($C146,'Policy Characteristics'!$C:$C,0)))</f>
        <v>Transportation</v>
      </c>
      <c r="B146" s="285" t="str">
        <f>IF(ISBLANK(INDEX('Policy Characteristics'!B:B,MATCH($C146,'Policy Characteristics'!$C:$C,0))),"",INDEX('Policy Characteristics'!B:B,MATCH($C146,'Policy Characteristics'!$C:$C,0)))</f>
        <v>Freight Vehicle Subsidy</v>
      </c>
      <c r="C146" s="276" t="str">
        <f t="shared" si="4"/>
        <v>Additional Freight Vehicle Subsidy</v>
      </c>
      <c r="D146" s="47" t="s">
        <v>114</v>
      </c>
      <c r="E146" s="2" t="s">
        <v>2535</v>
      </c>
      <c r="F146" s="2" t="s">
        <v>148</v>
      </c>
      <c r="G146" s="2" t="s">
        <v>2535</v>
      </c>
      <c r="H146" s="44">
        <v>1726</v>
      </c>
      <c r="I146" s="348" t="s">
        <v>45</v>
      </c>
      <c r="J146" s="277" t="str">
        <f>IF(ISBLANK(INDEX('Policy Characteristics'!D:D,MATCH($C146,'Policy Characteristics'!$C:$C,0))),"",INDEX('Policy Characteristics'!D:D,MATCH($C146,'Policy Characteristics'!$C:$C,0)))</f>
        <v>Vehicle Subsidy</v>
      </c>
      <c r="K146" s="276" t="str">
        <f>IF(ISBLANK(INDEX('Policy Characteristics'!E:E,MATCH($C146,'Policy Characteristics'!$C:$C,0))),"",INDEX('Policy Characteristics'!E:E,MATCH($C146,'Policy Characteristics'!$C:$C,0)))</f>
        <v>trans frgt subsidy</v>
      </c>
      <c r="L146" s="284">
        <f>IF(ISBLANK(INDEX('Policy Characteristics'!F:F,MATCH($C146,'Policy Characteristics'!$C:$C,0))),"",INDEX('Policy Characteristics'!F:F,MATCH($C146,'Policy Characteristics'!$C:$C,0)))</f>
        <v>0</v>
      </c>
      <c r="M146" s="284">
        <f>IF(ISBLANK(INDEX('Policy Characteristics'!G:G,MATCH($C146,'Policy Characteristics'!$C:$C,0))),"",INDEX('Policy Characteristics'!G:G,MATCH($C146,'Policy Characteristics'!$C:$C,0)))</f>
        <v>50000</v>
      </c>
      <c r="N146" s="284">
        <f>IF(ISBLANK(INDEX('Policy Characteristics'!H:H,MATCH($C146,'Policy Characteristics'!$C:$C,0))),"",INDEX('Policy Characteristics'!H:H,MATCH($C146,'Policy Characteristics'!$C:$C,0)))</f>
        <v>100</v>
      </c>
      <c r="O146" s="276" t="str">
        <f>IF(ISBLANK(INDEX('Policy Characteristics'!I:I,MATCH($C146,'Policy Characteristics'!$C:$C,0))),"",INDEX('Policy Characteristics'!I:I,MATCH($C146,'Policy Characteristics'!$C:$C,0)))</f>
        <v>$ / vehicle</v>
      </c>
      <c r="P146" s="276" t="str">
        <f>IF(ISBLANK(INDEX('Policy Characteristics'!J:J,MATCH($C146,'Policy Characteristics'!$C:$C,0))),"",INDEX('Policy Characteristics'!J:J,MATCH($C146,'Policy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6" s="276" t="str">
        <f>IF(ISBLANK(INDEX('Policy Characteristics'!K:K,MATCH($C146,'Policy Characteristics'!$C:$C,0))),"",INDEX('Policy Characteristics'!K:K,MATCH($C146,'Policy Characteristics'!$C:$C,0)))</f>
        <v>transportation-sector-main.html#ev-subsidy</v>
      </c>
      <c r="R146" s="276" t="str">
        <f>IF(ISBLANK(INDEX('Policy Characteristics'!L:L,MATCH($C146,'Policy Characteristics'!$C:$C,0))),"",INDEX('Policy Characteristics'!L:L,MATCH($C146,'Policy Characteristics'!$C:$C,0)))</f>
        <v>ev-subsidy.html</v>
      </c>
    </row>
    <row r="147" spans="1:18" ht="16">
      <c r="A147" s="276" t="str">
        <f>IF(ISBLANK(INDEX('Policy Characteristics'!A:A,MATCH($C147,'Policy Characteristics'!$C:$C,0))),"",INDEX('Policy Characteristics'!A:A,MATCH($C147,'Policy Characteristics'!$C:$C,0)))</f>
        <v>Transportation</v>
      </c>
      <c r="B147" s="285" t="str">
        <f>IF(ISBLANK(INDEX('Policy Characteristics'!B:B,MATCH($C147,'Policy Characteristics'!$C:$C,0))),"",INDEX('Policy Characteristics'!B:B,MATCH($C147,'Policy Characteristics'!$C:$C,0)))</f>
        <v>Freight Vehicle Subsidy</v>
      </c>
      <c r="C147" s="276" t="str">
        <f t="shared" si="4"/>
        <v>Additional Freight Vehicle Subsidy</v>
      </c>
      <c r="D147" s="47" t="s">
        <v>114</v>
      </c>
      <c r="E147" s="2" t="s">
        <v>2534</v>
      </c>
      <c r="F147" s="2" t="s">
        <v>148</v>
      </c>
      <c r="G147" s="2" t="s">
        <v>3536</v>
      </c>
      <c r="H147" s="44">
        <v>1727</v>
      </c>
      <c r="I147" s="348" t="s">
        <v>45</v>
      </c>
      <c r="J147" s="277" t="str">
        <f>IF(ISBLANK(INDEX('Policy Characteristics'!D:D,MATCH($C147,'Policy Characteristics'!$C:$C,0))),"",INDEX('Policy Characteristics'!D:D,MATCH($C147,'Policy Characteristics'!$C:$C,0)))</f>
        <v>Vehicle Subsidy</v>
      </c>
      <c r="K147" s="276" t="str">
        <f>IF(ISBLANK(INDEX('Policy Characteristics'!E:E,MATCH($C147,'Policy Characteristics'!$C:$C,0))),"",INDEX('Policy Characteristics'!E:E,MATCH($C147,'Policy Characteristics'!$C:$C,0)))</f>
        <v>trans frgt subsidy</v>
      </c>
      <c r="L147" s="284">
        <f>IF(ISBLANK(INDEX('Policy Characteristics'!F:F,MATCH($C147,'Policy Characteristics'!$C:$C,0))),"",INDEX('Policy Characteristics'!F:F,MATCH($C147,'Policy Characteristics'!$C:$C,0)))</f>
        <v>0</v>
      </c>
      <c r="M147" s="284">
        <f>IF(ISBLANK(INDEX('Policy Characteristics'!G:G,MATCH($C147,'Policy Characteristics'!$C:$C,0))),"",INDEX('Policy Characteristics'!G:G,MATCH($C147,'Policy Characteristics'!$C:$C,0)))</f>
        <v>50000</v>
      </c>
      <c r="N147" s="284">
        <f>IF(ISBLANK(INDEX('Policy Characteristics'!H:H,MATCH($C147,'Policy Characteristics'!$C:$C,0))),"",INDEX('Policy Characteristics'!H:H,MATCH($C147,'Policy Characteristics'!$C:$C,0)))</f>
        <v>100</v>
      </c>
      <c r="O147" s="276" t="str">
        <f>IF(ISBLANK(INDEX('Policy Characteristics'!I:I,MATCH($C147,'Policy Characteristics'!$C:$C,0))),"",INDEX('Policy Characteristics'!I:I,MATCH($C147,'Policy Characteristics'!$C:$C,0)))</f>
        <v>$ / vehicle</v>
      </c>
      <c r="P147" s="276" t="str">
        <f>IF(ISBLANK(INDEX('Policy Characteristics'!J:J,MATCH($C147,'Policy Characteristics'!$C:$C,0))),"",INDEX('Policy Characteristics'!J:J,MATCH($C147,'Policy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7" s="276" t="str">
        <f>IF(ISBLANK(INDEX('Policy Characteristics'!K:K,MATCH($C147,'Policy Characteristics'!$C:$C,0))),"",INDEX('Policy Characteristics'!K:K,MATCH($C147,'Policy Characteristics'!$C:$C,0)))</f>
        <v>transportation-sector-main.html#ev-subsidy</v>
      </c>
      <c r="R147" s="276" t="str">
        <f>IF(ISBLANK(INDEX('Policy Characteristics'!L:L,MATCH($C147,'Policy Characteristics'!$C:$C,0))),"",INDEX('Policy Characteristics'!L:L,MATCH($C147,'Policy Characteristics'!$C:$C,0)))</f>
        <v>ev-subsidy.html</v>
      </c>
    </row>
    <row r="148" spans="1:18" ht="16">
      <c r="A148" s="276" t="str">
        <f>IF(ISBLANK(INDEX('Policy Characteristics'!A:A,MATCH($C148,'Policy Characteristics'!$C:$C,0))),"",INDEX('Policy Characteristics'!A:A,MATCH($C148,'Policy Characteristics'!$C:$C,0)))</f>
        <v>Transportation</v>
      </c>
      <c r="B148" s="285" t="str">
        <f>IF(ISBLANK(INDEX('Policy Characteristics'!B:B,MATCH($C148,'Policy Characteristics'!$C:$C,0))),"",INDEX('Policy Characteristics'!B:B,MATCH($C148,'Policy Characteristics'!$C:$C,0)))</f>
        <v>Feebate</v>
      </c>
      <c r="C148" t="s">
        <v>112</v>
      </c>
      <c r="D148" s="47"/>
      <c r="E148" s="47"/>
      <c r="F148" s="47"/>
      <c r="G148" s="47"/>
      <c r="H148" s="44">
        <v>1</v>
      </c>
      <c r="I148" s="347" t="s">
        <v>44</v>
      </c>
      <c r="J148" s="277" t="str">
        <f>IF(ISBLANK(INDEX('Policy Characteristics'!D:D,MATCH($C148,'Policy Characteristics'!$C:$C,0))),"",INDEX('Policy Characteristics'!D:D,MATCH($C148,'Policy Characteristics'!$C:$C,0)))</f>
        <v>Feebate</v>
      </c>
      <c r="K148" s="276" t="str">
        <f>IF(ISBLANK(INDEX('Policy Characteristics'!E:E,MATCH($C148,'Policy Characteristics'!$C:$C,0))),"",INDEX('Policy Characteristics'!E:E,MATCH($C148,'Policy Characteristics'!$C:$C,0)))</f>
        <v>trans LDVs feebate</v>
      </c>
      <c r="L148" s="284">
        <f>IF(ISBLANK(INDEX('Policy Characteristics'!F:F,MATCH($C148,'Policy Characteristics'!$C:$C,0))),"",INDEX('Policy Characteristics'!F:F,MATCH($C148,'Policy Characteristics'!$C:$C,0)))</f>
        <v>0</v>
      </c>
      <c r="M148" s="284">
        <f>IF(ISBLANK(INDEX('Policy Characteristics'!G:G,MATCH($C148,'Policy Characteristics'!$C:$C,0))),"",INDEX('Policy Characteristics'!G:G,MATCH($C148,'Policy Characteristics'!$C:$C,0)))</f>
        <v>1</v>
      </c>
      <c r="N148" s="284">
        <f>IF(ISBLANK(INDEX('Policy Characteristics'!H:H,MATCH($C148,'Policy Characteristics'!$C:$C,0))),"",INDEX('Policy Characteristics'!H:H,MATCH($C148,'Policy Characteristics'!$C:$C,0)))</f>
        <v>0.02</v>
      </c>
      <c r="O148" s="276" t="str">
        <f>IF(ISBLANK(INDEX('Policy Characteristics'!I:I,MATCH($C148,'Policy Characteristics'!$C:$C,0))),"",INDEX('Policy Characteristics'!I:I,MATCH($C148,'Policy Characteristics'!$C:$C,0)))</f>
        <v>% of global best practice rate</v>
      </c>
      <c r="P148" s="276" t="str">
        <f>IF(ISBLANK(INDEX('Policy Characteristics'!J:J,MATCH($C148,'Policy Characteristics'!$C:$C,0))),"",INDEX('Policy Characteristics'!J:J,MATCH($C148,'Policy Characteristics'!$C:$C,0)))</f>
        <v>**Description:**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148" s="276" t="str">
        <f>IF(ISBLANK(INDEX('Policy Characteristics'!K:K,MATCH($C148,'Policy Characteristics'!$C:$C,0))),"",INDEX('Policy Characteristics'!K:K,MATCH($C148,'Policy Characteristics'!$C:$C,0)))</f>
        <v>transportation-sector-main.html#feebate</v>
      </c>
      <c r="R148" s="276" t="str">
        <f>IF(ISBLANK(INDEX('Policy Characteristics'!L:L,MATCH($C148,'Policy Characteristics'!$C:$C,0))),"",INDEX('Policy Characteristics'!L:L,MATCH($C148,'Policy Characteristics'!$C:$C,0)))</f>
        <v>feebate.html</v>
      </c>
    </row>
    <row r="149" spans="1:18" ht="16">
      <c r="A149" s="276" t="str">
        <f>IF(ISBLANK(INDEX('Policy Characteristics'!A:A,MATCH($C149,'Policy Characteristics'!$C:$C,0))),"",INDEX('Policy Characteristics'!A:A,MATCH($C149,'Policy Characteristics'!$C:$C,0)))</f>
        <v>Transportation</v>
      </c>
      <c r="B149" s="285" t="str">
        <f>IF(ISBLANK(INDEX('Policy Characteristics'!B:B,MATCH($C149,'Policy Characteristics'!$C:$C,0))),"",INDEX('Policy Characteristics'!B:B,MATCH($C149,'Policy Characteristics'!$C:$C,0)))</f>
        <v>Fuel Economy Standard</v>
      </c>
      <c r="C149" t="s">
        <v>312</v>
      </c>
      <c r="D149" s="47" t="s">
        <v>46</v>
      </c>
      <c r="E149" s="47" t="s">
        <v>38</v>
      </c>
      <c r="F149" s="47" t="s">
        <v>85</v>
      </c>
      <c r="G149" s="2" t="s">
        <v>3366</v>
      </c>
      <c r="H149" s="44">
        <v>362</v>
      </c>
      <c r="I149" s="348" t="s">
        <v>44</v>
      </c>
      <c r="J149" s="277" t="str">
        <f>IF(ISBLANK(INDEX('Policy Characteristics'!D:D,MATCH($C149,'Policy Characteristics'!$C:$C,0))),"",INDEX('Policy Characteristics'!D:D,MATCH($C149,'Policy Characteristics'!$C:$C,0)))</f>
        <v>Vehicle Fuel Economy Standards</v>
      </c>
      <c r="K149" s="276" t="str">
        <f>IF(ISBLANK(INDEX('Policy Characteristics'!E:E,MATCH($C149,'Policy Characteristics'!$C:$C,0))),"",INDEX('Policy Characteristics'!E:E,MATCH($C149,'Policy Characteristics'!$C:$C,0)))</f>
        <v>trans fuel economy standards</v>
      </c>
      <c r="L149" s="284">
        <f>IF(ISBLANK(INDEX('Policy Characteristics'!F:F,MATCH($C149,'Policy Characteristics'!$C:$C,0))),"",INDEX('Policy Characteristics'!F:F,MATCH($C149,'Policy Characteristics'!$C:$C,0)))</f>
        <v>0</v>
      </c>
      <c r="M149" s="284">
        <f>IF(ISBLANK(INDEX('Policy Characteristics'!G:G,MATCH($C149,'Policy Characteristics'!$C:$C,0))),"",INDEX('Policy Characteristics'!G:G,MATCH($C149,'Policy Characteristics'!$C:$C,0)))</f>
        <v>1</v>
      </c>
      <c r="N149" s="284">
        <f>IF(ISBLANK(INDEX('Policy Characteristics'!H:H,MATCH($C149,'Policy Characteristics'!$C:$C,0))),"",INDEX('Policy Characteristics'!H:H,MATCH($C149,'Policy Characteristics'!$C:$C,0)))</f>
        <v>0.01</v>
      </c>
      <c r="O149" s="276" t="str">
        <f>IF(ISBLANK(INDEX('Policy Characteristics'!I:I,MATCH($C149,'Policy Characteristics'!$C:$C,0))),"",INDEX('Policy Characteristics'!I:I,MATCH($C149,'Policy Characteristics'!$C:$C,0)))</f>
        <v>% increase in miles/gal</v>
      </c>
      <c r="P149" s="276" t="str">
        <f>IF(ISBLANK(INDEX('Policy Characteristics'!J:J,MATCH($C149,'Policy Characteristics'!$C:$C,0))),"",INDEX('Policy Characteristics'!J:J,MATCH($C149,'Policy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49" s="276" t="str">
        <f>IF(ISBLANK(INDEX('Policy Characteristics'!K:K,MATCH($C149,'Policy Characteristics'!$C:$C,0))),"",INDEX('Policy Characteristics'!K:K,MATCH($C149,'Policy Characteristics'!$C:$C,0)))</f>
        <v>transportation-sector-main.html#fuel-econ-std</v>
      </c>
      <c r="R149" s="276" t="str">
        <f>IF(ISBLANK(INDEX('Policy Characteristics'!L:L,MATCH($C149,'Policy Characteristics'!$C:$C,0))),"",INDEX('Policy Characteristics'!L:L,MATCH($C149,'Policy Characteristics'!$C:$C,0)))</f>
        <v>fuel-economy-standard.html</v>
      </c>
    </row>
    <row r="150" spans="1:18" ht="16">
      <c r="A150" s="276" t="str">
        <f>IF(ISBLANK(INDEX('Policy Characteristics'!A:A,MATCH($C150,'Policy Characteristics'!$C:$C,0))),"",INDEX('Policy Characteristics'!A:A,MATCH($C150,'Policy Characteristics'!$C:$C,0)))</f>
        <v>Transportation</v>
      </c>
      <c r="B150" s="285" t="str">
        <f>IF(ISBLANK(INDEX('Policy Characteristics'!B:B,MATCH($C150,'Policy Characteristics'!$C:$C,0))),"",INDEX('Policy Characteristics'!B:B,MATCH($C150,'Policy Characteristics'!$C:$C,0)))</f>
        <v>Fuel Economy Standard</v>
      </c>
      <c r="C150" s="276" t="str">
        <f t="shared" ref="C150:C153" si="5">C$149</f>
        <v>Percentage Additional Improvement of Fuel Economy Std</v>
      </c>
      <c r="D150" s="47" t="s">
        <v>43</v>
      </c>
      <c r="E150" s="47" t="s">
        <v>38</v>
      </c>
      <c r="F150" s="47" t="s">
        <v>86</v>
      </c>
      <c r="G150" s="2" t="s">
        <v>3544</v>
      </c>
      <c r="H150" s="44">
        <v>363</v>
      </c>
      <c r="I150" s="348" t="s">
        <v>44</v>
      </c>
      <c r="J150" s="277" t="str">
        <f>IF(ISBLANK(INDEX('Policy Characteristics'!D:D,MATCH($C150,'Policy Characteristics'!$C:$C,0))),"",INDEX('Policy Characteristics'!D:D,MATCH($C150,'Policy Characteristics'!$C:$C,0)))</f>
        <v>Vehicle Fuel Economy Standards</v>
      </c>
      <c r="K150" s="276" t="str">
        <f>IF(ISBLANK(INDEX('Policy Characteristics'!E:E,MATCH($C150,'Policy Characteristics'!$C:$C,0))),"",INDEX('Policy Characteristics'!E:E,MATCH($C150,'Policy Characteristics'!$C:$C,0)))</f>
        <v>trans fuel economy standards</v>
      </c>
      <c r="L150" s="284">
        <f>IF(ISBLANK(INDEX('Policy Characteristics'!F:F,MATCH($C150,'Policy Characteristics'!$C:$C,0))),"",INDEX('Policy Characteristics'!F:F,MATCH($C150,'Policy Characteristics'!$C:$C,0)))</f>
        <v>0</v>
      </c>
      <c r="M150" s="284">
        <f>IF(ISBLANK(INDEX('Policy Characteristics'!G:G,MATCH($C150,'Policy Characteristics'!$C:$C,0))),"",INDEX('Policy Characteristics'!G:G,MATCH($C150,'Policy Characteristics'!$C:$C,0)))</f>
        <v>1</v>
      </c>
      <c r="N150" s="284">
        <f>IF(ISBLANK(INDEX('Policy Characteristics'!H:H,MATCH($C150,'Policy Characteristics'!$C:$C,0))),"",INDEX('Policy Characteristics'!H:H,MATCH($C150,'Policy Characteristics'!$C:$C,0)))</f>
        <v>0.01</v>
      </c>
      <c r="O150" s="276" t="str">
        <f>IF(ISBLANK(INDEX('Policy Characteristics'!I:I,MATCH($C150,'Policy Characteristics'!$C:$C,0))),"",INDEX('Policy Characteristics'!I:I,MATCH($C150,'Policy Characteristics'!$C:$C,0)))</f>
        <v>% increase in miles/gal</v>
      </c>
      <c r="P150" s="276" t="str">
        <f>IF(ISBLANK(INDEX('Policy Characteristics'!J:J,MATCH($C150,'Policy Characteristics'!$C:$C,0))),"",INDEX('Policy Characteristics'!J:J,MATCH($C150,'Policy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0" s="276" t="str">
        <f>IF(ISBLANK(INDEX('Policy Characteristics'!K:K,MATCH($C150,'Policy Characteristics'!$C:$C,0))),"",INDEX('Policy Characteristics'!K:K,MATCH($C150,'Policy Characteristics'!$C:$C,0)))</f>
        <v>transportation-sector-main.html#fuel-econ-std</v>
      </c>
      <c r="R150" s="276" t="str">
        <f>IF(ISBLANK(INDEX('Policy Characteristics'!L:L,MATCH($C150,'Policy Characteristics'!$C:$C,0))),"",INDEX('Policy Characteristics'!L:L,MATCH($C150,'Policy Characteristics'!$C:$C,0)))</f>
        <v>fuel-economy-standard.html</v>
      </c>
    </row>
    <row r="151" spans="1:18" ht="16">
      <c r="A151" s="276" t="str">
        <f>IF(ISBLANK(INDEX('Policy Characteristics'!A:A,MATCH($C151,'Policy Characteristics'!$C:$C,0))),"",INDEX('Policy Characteristics'!A:A,MATCH($C151,'Policy Characteristics'!$C:$C,0)))</f>
        <v>Transportation</v>
      </c>
      <c r="B151" s="285" t="str">
        <f>IF(ISBLANK(INDEX('Policy Characteristics'!B:B,MATCH($C151,'Policy Characteristics'!$C:$C,0))),"",INDEX('Policy Characteristics'!B:B,MATCH($C151,'Policy Characteristics'!$C:$C,0)))</f>
        <v>Fuel Economy Standard</v>
      </c>
      <c r="C151" s="276" t="str">
        <f t="shared" ref="C151:C154" si="6">C$149</f>
        <v>Percentage Additional Improvement of Fuel Economy Std</v>
      </c>
      <c r="D151" s="47" t="s">
        <v>46</v>
      </c>
      <c r="E151" s="47" t="s">
        <v>39</v>
      </c>
      <c r="F151" s="47" t="s">
        <v>85</v>
      </c>
      <c r="G151" s="2" t="s">
        <v>2369</v>
      </c>
      <c r="H151" s="44">
        <v>364</v>
      </c>
      <c r="I151" s="348" t="s">
        <v>44</v>
      </c>
      <c r="J151" s="277" t="str">
        <f>IF(ISBLANK(INDEX('Policy Characteristics'!D:D,MATCH($C151,'Policy Characteristics'!$C:$C,0))),"",INDEX('Policy Characteristics'!D:D,MATCH($C151,'Policy Characteristics'!$C:$C,0)))</f>
        <v>Vehicle Fuel Economy Standards</v>
      </c>
      <c r="K151" s="276" t="str">
        <f>IF(ISBLANK(INDEX('Policy Characteristics'!E:E,MATCH($C151,'Policy Characteristics'!$C:$C,0))),"",INDEX('Policy Characteristics'!E:E,MATCH($C151,'Policy Characteristics'!$C:$C,0)))</f>
        <v>trans fuel economy standards</v>
      </c>
      <c r="L151" s="284">
        <f>IF(ISBLANK(INDEX('Policy Characteristics'!F:F,MATCH($C151,'Policy Characteristics'!$C:$C,0))),"",INDEX('Policy Characteristics'!F:F,MATCH($C151,'Policy Characteristics'!$C:$C,0)))</f>
        <v>0</v>
      </c>
      <c r="M151" s="284">
        <f>IF(ISBLANK(INDEX('Policy Characteristics'!G:G,MATCH($C151,'Policy Characteristics'!$C:$C,0))),"",INDEX('Policy Characteristics'!G:G,MATCH($C151,'Policy Characteristics'!$C:$C,0)))</f>
        <v>1</v>
      </c>
      <c r="N151" s="284">
        <f>IF(ISBLANK(INDEX('Policy Characteristics'!H:H,MATCH($C151,'Policy Characteristics'!$C:$C,0))),"",INDEX('Policy Characteristics'!H:H,MATCH($C151,'Policy Characteristics'!$C:$C,0)))</f>
        <v>0.01</v>
      </c>
      <c r="O151" s="276" t="str">
        <f>IF(ISBLANK(INDEX('Policy Characteristics'!I:I,MATCH($C151,'Policy Characteristics'!$C:$C,0))),"",INDEX('Policy Characteristics'!I:I,MATCH($C151,'Policy Characteristics'!$C:$C,0)))</f>
        <v>% increase in miles/gal</v>
      </c>
      <c r="P151" s="276" t="str">
        <f>IF(ISBLANK(INDEX('Policy Characteristics'!J:J,MATCH($C151,'Policy Characteristics'!$C:$C,0))),"",INDEX('Policy Characteristics'!J:J,MATCH($C151,'Policy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1" s="276" t="str">
        <f>IF(ISBLANK(INDEX('Policy Characteristics'!K:K,MATCH($C151,'Policy Characteristics'!$C:$C,0))),"",INDEX('Policy Characteristics'!K:K,MATCH($C151,'Policy Characteristics'!$C:$C,0)))</f>
        <v>transportation-sector-main.html#fuel-econ-std</v>
      </c>
      <c r="R151" s="276" t="str">
        <f>IF(ISBLANK(INDEX('Policy Characteristics'!L:L,MATCH($C151,'Policy Characteristics'!$C:$C,0))),"",INDEX('Policy Characteristics'!L:L,MATCH($C151,'Policy Characteristics'!$C:$C,0)))</f>
        <v>fuel-economy-standard.html</v>
      </c>
    </row>
    <row r="152" spans="1:18" ht="16">
      <c r="A152" s="276" t="str">
        <f>IF(ISBLANK(INDEX('Policy Characteristics'!A:A,MATCH($C152,'Policy Characteristics'!$C:$C,0))),"",INDEX('Policy Characteristics'!A:A,MATCH($C152,'Policy Characteristics'!$C:$C,0)))</f>
        <v>Transportation</v>
      </c>
      <c r="B152" s="285" t="str">
        <f>IF(ISBLANK(INDEX('Policy Characteristics'!B:B,MATCH($C152,'Policy Characteristics'!$C:$C,0))),"",INDEX('Policy Characteristics'!B:B,MATCH($C152,'Policy Characteristics'!$C:$C,0)))</f>
        <v>Fuel Economy Standard</v>
      </c>
      <c r="C152" s="276" t="str">
        <f t="shared" si="5"/>
        <v>Percentage Additional Improvement of Fuel Economy Std</v>
      </c>
      <c r="D152" s="47" t="s">
        <v>43</v>
      </c>
      <c r="E152" s="47" t="s">
        <v>39</v>
      </c>
      <c r="F152" s="47" t="s">
        <v>86</v>
      </c>
      <c r="G152" s="2" t="s">
        <v>3539</v>
      </c>
      <c r="H152" s="44">
        <v>365</v>
      </c>
      <c r="I152" s="348" t="s">
        <v>44</v>
      </c>
      <c r="J152" s="277" t="str">
        <f>IF(ISBLANK(INDEX('Policy Characteristics'!D:D,MATCH($C152,'Policy Characteristics'!$C:$C,0))),"",INDEX('Policy Characteristics'!D:D,MATCH($C152,'Policy Characteristics'!$C:$C,0)))</f>
        <v>Vehicle Fuel Economy Standards</v>
      </c>
      <c r="K152" s="276" t="str">
        <f>IF(ISBLANK(INDEX('Policy Characteristics'!E:E,MATCH($C152,'Policy Characteristics'!$C:$C,0))),"",INDEX('Policy Characteristics'!E:E,MATCH($C152,'Policy Characteristics'!$C:$C,0)))</f>
        <v>trans fuel economy standards</v>
      </c>
      <c r="L152" s="284">
        <f>IF(ISBLANK(INDEX('Policy Characteristics'!F:F,MATCH($C152,'Policy Characteristics'!$C:$C,0))),"",INDEX('Policy Characteristics'!F:F,MATCH($C152,'Policy Characteristics'!$C:$C,0)))</f>
        <v>0</v>
      </c>
      <c r="M152" s="284">
        <f>IF(ISBLANK(INDEX('Policy Characteristics'!G:G,MATCH($C152,'Policy Characteristics'!$C:$C,0))),"",INDEX('Policy Characteristics'!G:G,MATCH($C152,'Policy Characteristics'!$C:$C,0)))</f>
        <v>1</v>
      </c>
      <c r="N152" s="284">
        <f>IF(ISBLANK(INDEX('Policy Characteristics'!H:H,MATCH($C152,'Policy Characteristics'!$C:$C,0))),"",INDEX('Policy Characteristics'!H:H,MATCH($C152,'Policy Characteristics'!$C:$C,0)))</f>
        <v>0.01</v>
      </c>
      <c r="O152" s="276" t="str">
        <f>IF(ISBLANK(INDEX('Policy Characteristics'!I:I,MATCH($C152,'Policy Characteristics'!$C:$C,0))),"",INDEX('Policy Characteristics'!I:I,MATCH($C152,'Policy Characteristics'!$C:$C,0)))</f>
        <v>% increase in miles/gal</v>
      </c>
      <c r="P152" s="276" t="str">
        <f>IF(ISBLANK(INDEX('Policy Characteristics'!J:J,MATCH($C152,'Policy Characteristics'!$C:$C,0))),"",INDEX('Policy Characteristics'!J:J,MATCH($C152,'Policy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2" s="276" t="str">
        <f>IF(ISBLANK(INDEX('Policy Characteristics'!K:K,MATCH($C152,'Policy Characteristics'!$C:$C,0))),"",INDEX('Policy Characteristics'!K:K,MATCH($C152,'Policy Characteristics'!$C:$C,0)))</f>
        <v>transportation-sector-main.html#fuel-econ-std</v>
      </c>
      <c r="R152" s="276" t="str">
        <f>IF(ISBLANK(INDEX('Policy Characteristics'!L:L,MATCH($C152,'Policy Characteristics'!$C:$C,0))),"",INDEX('Policy Characteristics'!L:L,MATCH($C152,'Policy Characteristics'!$C:$C,0)))</f>
        <v>fuel-economy-standard.html</v>
      </c>
    </row>
    <row r="153" spans="1:18" ht="16">
      <c r="A153" s="276" t="str">
        <f>IF(ISBLANK(INDEX('Policy Characteristics'!A:A,MATCH($C153,'Policy Characteristics'!$C:$C,0))),"",INDEX('Policy Characteristics'!A:A,MATCH($C153,'Policy Characteristics'!$C:$C,0)))</f>
        <v>Transportation</v>
      </c>
      <c r="B153" s="285" t="str">
        <f>IF(ISBLANK(INDEX('Policy Characteristics'!B:B,MATCH($C153,'Policy Characteristics'!$C:$C,0))),"",INDEX('Policy Characteristics'!B:B,MATCH($C153,'Policy Characteristics'!$C:$C,0)))</f>
        <v>Fuel Economy Standard</v>
      </c>
      <c r="C153" s="276" t="str">
        <f t="shared" si="5"/>
        <v>Percentage Additional Improvement of Fuel Economy Std</v>
      </c>
      <c r="D153" s="47" t="s">
        <v>46</v>
      </c>
      <c r="E153" s="47" t="s">
        <v>40</v>
      </c>
      <c r="F153" s="47" t="s">
        <v>85</v>
      </c>
      <c r="G153" s="2" t="s">
        <v>3363</v>
      </c>
      <c r="H153" s="44">
        <v>366</v>
      </c>
      <c r="I153" s="348" t="s">
        <v>44</v>
      </c>
      <c r="J153" s="277" t="str">
        <f>IF(ISBLANK(INDEX('Policy Characteristics'!D:D,MATCH($C153,'Policy Characteristics'!$C:$C,0))),"",INDEX('Policy Characteristics'!D:D,MATCH($C153,'Policy Characteristics'!$C:$C,0)))</f>
        <v>Vehicle Fuel Economy Standards</v>
      </c>
      <c r="K153" s="276" t="str">
        <f>IF(ISBLANK(INDEX('Policy Characteristics'!E:E,MATCH($C153,'Policy Characteristics'!$C:$C,0))),"",INDEX('Policy Characteristics'!E:E,MATCH($C153,'Policy Characteristics'!$C:$C,0)))</f>
        <v>trans fuel economy standards</v>
      </c>
      <c r="L153" s="284">
        <f>IF(ISBLANK(INDEX('Policy Characteristics'!F:F,MATCH($C153,'Policy Characteristics'!$C:$C,0))),"",INDEX('Policy Characteristics'!F:F,MATCH($C153,'Policy Characteristics'!$C:$C,0)))</f>
        <v>0</v>
      </c>
      <c r="M153" s="284">
        <f>IF(ISBLANK(INDEX('Policy Characteristics'!G:G,MATCH($C153,'Policy Characteristics'!$C:$C,0))),"",INDEX('Policy Characteristics'!G:G,MATCH($C153,'Policy Characteristics'!$C:$C,0)))</f>
        <v>1</v>
      </c>
      <c r="N153" s="284">
        <f>IF(ISBLANK(INDEX('Policy Characteristics'!H:H,MATCH($C153,'Policy Characteristics'!$C:$C,0))),"",INDEX('Policy Characteristics'!H:H,MATCH($C153,'Policy Characteristics'!$C:$C,0)))</f>
        <v>0.01</v>
      </c>
      <c r="O153" s="276" t="str">
        <f>IF(ISBLANK(INDEX('Policy Characteristics'!I:I,MATCH($C153,'Policy Characteristics'!$C:$C,0))),"",INDEX('Policy Characteristics'!I:I,MATCH($C153,'Policy Characteristics'!$C:$C,0)))</f>
        <v>% increase in miles/gal</v>
      </c>
      <c r="P153" s="276" t="str">
        <f>IF(ISBLANK(INDEX('Policy Characteristics'!J:J,MATCH($C153,'Policy Characteristics'!$C:$C,0))),"",INDEX('Policy Characteristics'!J:J,MATCH($C153,'Policy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3" s="276" t="str">
        <f>IF(ISBLANK(INDEX('Policy Characteristics'!K:K,MATCH($C153,'Policy Characteristics'!$C:$C,0))),"",INDEX('Policy Characteristics'!K:K,MATCH($C153,'Policy Characteristics'!$C:$C,0)))</f>
        <v>transportation-sector-main.html#fuel-econ-std</v>
      </c>
      <c r="R153" s="276" t="str">
        <f>IF(ISBLANK(INDEX('Policy Characteristics'!L:L,MATCH($C153,'Policy Characteristics'!$C:$C,0))),"",INDEX('Policy Characteristics'!L:L,MATCH($C153,'Policy Characteristics'!$C:$C,0)))</f>
        <v>fuel-economy-standard.html</v>
      </c>
    </row>
    <row r="154" spans="1:18" ht="16">
      <c r="A154" s="276" t="str">
        <f>IF(ISBLANK(INDEX('Policy Characteristics'!A:A,MATCH($C154,'Policy Characteristics'!$C:$C,0))),"",INDEX('Policy Characteristics'!A:A,MATCH($C154,'Policy Characteristics'!$C:$C,0)))</f>
        <v>Transportation</v>
      </c>
      <c r="B154" s="285" t="str">
        <f>IF(ISBLANK(INDEX('Policy Characteristics'!B:B,MATCH($C154,'Policy Characteristics'!$C:$C,0))),"",INDEX('Policy Characteristics'!B:B,MATCH($C154,'Policy Characteristics'!$C:$C,0)))</f>
        <v>Fuel Economy Standard</v>
      </c>
      <c r="C154" s="276" t="str">
        <f t="shared" si="6"/>
        <v>Percentage Additional Improvement of Fuel Economy Std</v>
      </c>
      <c r="D154" s="47" t="s">
        <v>43</v>
      </c>
      <c r="E154" s="47" t="s">
        <v>40</v>
      </c>
      <c r="F154" s="47" t="s">
        <v>86</v>
      </c>
      <c r="G154" s="2" t="s">
        <v>3363</v>
      </c>
      <c r="H154" s="44">
        <v>367</v>
      </c>
      <c r="I154" s="348" t="s">
        <v>44</v>
      </c>
      <c r="J154" s="277" t="str">
        <f>IF(ISBLANK(INDEX('Policy Characteristics'!D:D,MATCH($C154,'Policy Characteristics'!$C:$C,0))),"",INDEX('Policy Characteristics'!D:D,MATCH($C154,'Policy Characteristics'!$C:$C,0)))</f>
        <v>Vehicle Fuel Economy Standards</v>
      </c>
      <c r="K154" s="276" t="str">
        <f>IF(ISBLANK(INDEX('Policy Characteristics'!E:E,MATCH($C154,'Policy Characteristics'!$C:$C,0))),"",INDEX('Policy Characteristics'!E:E,MATCH($C154,'Policy Characteristics'!$C:$C,0)))</f>
        <v>trans fuel economy standards</v>
      </c>
      <c r="L154" s="284">
        <f>IF(ISBLANK(INDEX('Policy Characteristics'!F:F,MATCH($C154,'Policy Characteristics'!$C:$C,0))),"",INDEX('Policy Characteristics'!F:F,MATCH($C154,'Policy Characteristics'!$C:$C,0)))</f>
        <v>0</v>
      </c>
      <c r="M154" s="284">
        <f>IF(ISBLANK(INDEX('Policy Characteristics'!G:G,MATCH($C154,'Policy Characteristics'!$C:$C,0))),"",INDEX('Policy Characteristics'!G:G,MATCH($C154,'Policy Characteristics'!$C:$C,0)))</f>
        <v>1</v>
      </c>
      <c r="N154" s="284">
        <f>IF(ISBLANK(INDEX('Policy Characteristics'!H:H,MATCH($C154,'Policy Characteristics'!$C:$C,0))),"",INDEX('Policy Characteristics'!H:H,MATCH($C154,'Policy Characteristics'!$C:$C,0)))</f>
        <v>0.01</v>
      </c>
      <c r="O154" s="276" t="str">
        <f>IF(ISBLANK(INDEX('Policy Characteristics'!I:I,MATCH($C154,'Policy Characteristics'!$C:$C,0))),"",INDEX('Policy Characteristics'!I:I,MATCH($C154,'Policy Characteristics'!$C:$C,0)))</f>
        <v>% increase in miles/gal</v>
      </c>
      <c r="P154" s="276" t="str">
        <f>IF(ISBLANK(INDEX('Policy Characteristics'!J:J,MATCH($C154,'Policy Characteristics'!$C:$C,0))),"",INDEX('Policy Characteristics'!J:J,MATCH($C154,'Policy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4" s="276" t="str">
        <f>IF(ISBLANK(INDEX('Policy Characteristics'!K:K,MATCH($C154,'Policy Characteristics'!$C:$C,0))),"",INDEX('Policy Characteristics'!K:K,MATCH($C154,'Policy Characteristics'!$C:$C,0)))</f>
        <v>transportation-sector-main.html#fuel-econ-std</v>
      </c>
      <c r="R154" s="276" t="str">
        <f>IF(ISBLANK(INDEX('Policy Characteristics'!L:L,MATCH($C154,'Policy Characteristics'!$C:$C,0))),"",INDEX('Policy Characteristics'!L:L,MATCH($C154,'Policy Characteristics'!$C:$C,0)))</f>
        <v>fuel-economy-standard.html</v>
      </c>
    </row>
    <row r="155" spans="1:18" ht="16">
      <c r="A155" s="276" t="str">
        <f>IF(ISBLANK(INDEX('Policy Characteristics'!A:A,MATCH($C155,'Policy Characteristics'!$C:$C,0))),"",INDEX('Policy Characteristics'!A:A,MATCH($C155,'Policy Characteristics'!$C:$C,0)))</f>
        <v>Transportation</v>
      </c>
      <c r="B155" s="285" t="str">
        <f>IF(ISBLANK(INDEX('Policy Characteristics'!B:B,MATCH($C155,'Policy Characteristics'!$C:$C,0))),"",INDEX('Policy Characteristics'!B:B,MATCH($C155,'Policy Characteristics'!$C:$C,0)))</f>
        <v>Fuel Economy Standard</v>
      </c>
      <c r="C155" s="276" t="str">
        <f t="shared" ref="C155:C160" si="7">C$149</f>
        <v>Percentage Additional Improvement of Fuel Economy Std</v>
      </c>
      <c r="D155" s="47" t="s">
        <v>46</v>
      </c>
      <c r="E155" s="47" t="s">
        <v>41</v>
      </c>
      <c r="F155" s="47" t="s">
        <v>85</v>
      </c>
      <c r="G155" s="2" t="s">
        <v>87</v>
      </c>
      <c r="H155" s="44">
        <v>368</v>
      </c>
      <c r="I155" s="348" t="s">
        <v>44</v>
      </c>
      <c r="J155" s="277" t="str">
        <f>IF(ISBLANK(INDEX('Policy Characteristics'!D:D,MATCH($C155,'Policy Characteristics'!$C:$C,0))),"",INDEX('Policy Characteristics'!D:D,MATCH($C155,'Policy Characteristics'!$C:$C,0)))</f>
        <v>Vehicle Fuel Economy Standards</v>
      </c>
      <c r="K155" s="276" t="str">
        <f>IF(ISBLANK(INDEX('Policy Characteristics'!E:E,MATCH($C155,'Policy Characteristics'!$C:$C,0))),"",INDEX('Policy Characteristics'!E:E,MATCH($C155,'Policy Characteristics'!$C:$C,0)))</f>
        <v>trans fuel economy standards</v>
      </c>
      <c r="L155" s="284">
        <f>IF(ISBLANK(INDEX('Policy Characteristics'!F:F,MATCH($C155,'Policy Characteristics'!$C:$C,0))),"",INDEX('Policy Characteristics'!F:F,MATCH($C155,'Policy Characteristics'!$C:$C,0)))</f>
        <v>0</v>
      </c>
      <c r="M155" s="284">
        <f>IF(ISBLANK(INDEX('Policy Characteristics'!G:G,MATCH($C155,'Policy Characteristics'!$C:$C,0))),"",INDEX('Policy Characteristics'!G:G,MATCH($C155,'Policy Characteristics'!$C:$C,0)))</f>
        <v>1</v>
      </c>
      <c r="N155" s="284">
        <f>IF(ISBLANK(INDEX('Policy Characteristics'!H:H,MATCH($C155,'Policy Characteristics'!$C:$C,0))),"",INDEX('Policy Characteristics'!H:H,MATCH($C155,'Policy Characteristics'!$C:$C,0)))</f>
        <v>0.01</v>
      </c>
      <c r="O155" s="276" t="str">
        <f>IF(ISBLANK(INDEX('Policy Characteristics'!I:I,MATCH($C155,'Policy Characteristics'!$C:$C,0))),"",INDEX('Policy Characteristics'!I:I,MATCH($C155,'Policy Characteristics'!$C:$C,0)))</f>
        <v>% increase in miles/gal</v>
      </c>
      <c r="P155" s="276" t="str">
        <f>IF(ISBLANK(INDEX('Policy Characteristics'!J:J,MATCH($C155,'Policy Characteristics'!$C:$C,0))),"",INDEX('Policy Characteristics'!J:J,MATCH($C155,'Policy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5" s="276" t="str">
        <f>IF(ISBLANK(INDEX('Policy Characteristics'!K:K,MATCH($C155,'Policy Characteristics'!$C:$C,0))),"",INDEX('Policy Characteristics'!K:K,MATCH($C155,'Policy Characteristics'!$C:$C,0)))</f>
        <v>transportation-sector-main.html#fuel-econ-std</v>
      </c>
      <c r="R155" s="276" t="str">
        <f>IF(ISBLANK(INDEX('Policy Characteristics'!L:L,MATCH($C155,'Policy Characteristics'!$C:$C,0))),"",INDEX('Policy Characteristics'!L:L,MATCH($C155,'Policy Characteristics'!$C:$C,0)))</f>
        <v>fuel-economy-standard.html</v>
      </c>
    </row>
    <row r="156" spans="1:18" ht="16">
      <c r="A156" s="276" t="str">
        <f>IF(ISBLANK(INDEX('Policy Characteristics'!A:A,MATCH($C156,'Policy Characteristics'!$C:$C,0))),"",INDEX('Policy Characteristics'!A:A,MATCH($C156,'Policy Characteristics'!$C:$C,0)))</f>
        <v>Transportation</v>
      </c>
      <c r="B156" s="285" t="str">
        <f>IF(ISBLANK(INDEX('Policy Characteristics'!B:B,MATCH($C156,'Policy Characteristics'!$C:$C,0))),"",INDEX('Policy Characteristics'!B:B,MATCH($C156,'Policy Characteristics'!$C:$C,0)))</f>
        <v>Fuel Economy Standard</v>
      </c>
      <c r="C156" s="276" t="str">
        <f t="shared" si="7"/>
        <v>Percentage Additional Improvement of Fuel Economy Std</v>
      </c>
      <c r="D156" s="47" t="s">
        <v>43</v>
      </c>
      <c r="E156" s="47" t="s">
        <v>41</v>
      </c>
      <c r="F156" s="47" t="s">
        <v>86</v>
      </c>
      <c r="G156" s="2" t="s">
        <v>87</v>
      </c>
      <c r="H156" s="44">
        <v>369</v>
      </c>
      <c r="I156" s="348" t="s">
        <v>44</v>
      </c>
      <c r="J156" s="277" t="str">
        <f>IF(ISBLANK(INDEX('Policy Characteristics'!D:D,MATCH($C156,'Policy Characteristics'!$C:$C,0))),"",INDEX('Policy Characteristics'!D:D,MATCH($C156,'Policy Characteristics'!$C:$C,0)))</f>
        <v>Vehicle Fuel Economy Standards</v>
      </c>
      <c r="K156" s="276" t="str">
        <f>IF(ISBLANK(INDEX('Policy Characteristics'!E:E,MATCH($C156,'Policy Characteristics'!$C:$C,0))),"",INDEX('Policy Characteristics'!E:E,MATCH($C156,'Policy Characteristics'!$C:$C,0)))</f>
        <v>trans fuel economy standards</v>
      </c>
      <c r="L156" s="284">
        <f>IF(ISBLANK(INDEX('Policy Characteristics'!F:F,MATCH($C156,'Policy Characteristics'!$C:$C,0))),"",INDEX('Policy Characteristics'!F:F,MATCH($C156,'Policy Characteristics'!$C:$C,0)))</f>
        <v>0</v>
      </c>
      <c r="M156" s="284">
        <f>IF(ISBLANK(INDEX('Policy Characteristics'!G:G,MATCH($C156,'Policy Characteristics'!$C:$C,0))),"",INDEX('Policy Characteristics'!G:G,MATCH($C156,'Policy Characteristics'!$C:$C,0)))</f>
        <v>1</v>
      </c>
      <c r="N156" s="284">
        <f>IF(ISBLANK(INDEX('Policy Characteristics'!H:H,MATCH($C156,'Policy Characteristics'!$C:$C,0))),"",INDEX('Policy Characteristics'!H:H,MATCH($C156,'Policy Characteristics'!$C:$C,0)))</f>
        <v>0.01</v>
      </c>
      <c r="O156" s="276" t="str">
        <f>IF(ISBLANK(INDEX('Policy Characteristics'!I:I,MATCH($C156,'Policy Characteristics'!$C:$C,0))),"",INDEX('Policy Characteristics'!I:I,MATCH($C156,'Policy Characteristics'!$C:$C,0)))</f>
        <v>% increase in miles/gal</v>
      </c>
      <c r="P156" s="276" t="str">
        <f>IF(ISBLANK(INDEX('Policy Characteristics'!J:J,MATCH($C156,'Policy Characteristics'!$C:$C,0))),"",INDEX('Policy Characteristics'!J:J,MATCH($C156,'Policy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6" s="276" t="str">
        <f>IF(ISBLANK(INDEX('Policy Characteristics'!K:K,MATCH($C156,'Policy Characteristics'!$C:$C,0))),"",INDEX('Policy Characteristics'!K:K,MATCH($C156,'Policy Characteristics'!$C:$C,0)))</f>
        <v>transportation-sector-main.html#fuel-econ-std</v>
      </c>
      <c r="R156" s="276" t="str">
        <f>IF(ISBLANK(INDEX('Policy Characteristics'!L:L,MATCH($C156,'Policy Characteristics'!$C:$C,0))),"",INDEX('Policy Characteristics'!L:L,MATCH($C156,'Policy Characteristics'!$C:$C,0)))</f>
        <v>fuel-economy-standard.html</v>
      </c>
    </row>
    <row r="157" spans="1:18" ht="16">
      <c r="A157" s="276" t="str">
        <f>IF(ISBLANK(INDEX('Policy Characteristics'!A:A,MATCH($C157,'Policy Characteristics'!$C:$C,0))),"",INDEX('Policy Characteristics'!A:A,MATCH($C157,'Policy Characteristics'!$C:$C,0)))</f>
        <v>Transportation</v>
      </c>
      <c r="B157" s="285" t="str">
        <f>IF(ISBLANK(INDEX('Policy Characteristics'!B:B,MATCH($C157,'Policy Characteristics'!$C:$C,0))),"",INDEX('Policy Characteristics'!B:B,MATCH($C157,'Policy Characteristics'!$C:$C,0)))</f>
        <v>Fuel Economy Standard</v>
      </c>
      <c r="C157" s="276" t="str">
        <f t="shared" si="7"/>
        <v>Percentage Additional Improvement of Fuel Economy Std</v>
      </c>
      <c r="D157" s="47" t="s">
        <v>46</v>
      </c>
      <c r="E157" s="47" t="s">
        <v>42</v>
      </c>
      <c r="F157" s="47" t="s">
        <v>85</v>
      </c>
      <c r="G157" s="2" t="s">
        <v>3364</v>
      </c>
      <c r="H157" s="44">
        <v>370</v>
      </c>
      <c r="I157" s="348" t="s">
        <v>44</v>
      </c>
      <c r="J157" s="277" t="str">
        <f>IF(ISBLANK(INDEX('Policy Characteristics'!D:D,MATCH($C157,'Policy Characteristics'!$C:$C,0))),"",INDEX('Policy Characteristics'!D:D,MATCH($C157,'Policy Characteristics'!$C:$C,0)))</f>
        <v>Vehicle Fuel Economy Standards</v>
      </c>
      <c r="K157" s="276" t="str">
        <f>IF(ISBLANK(INDEX('Policy Characteristics'!E:E,MATCH($C157,'Policy Characteristics'!$C:$C,0))),"",INDEX('Policy Characteristics'!E:E,MATCH($C157,'Policy Characteristics'!$C:$C,0)))</f>
        <v>trans fuel economy standards</v>
      </c>
      <c r="L157" s="284">
        <f>IF(ISBLANK(INDEX('Policy Characteristics'!F:F,MATCH($C157,'Policy Characteristics'!$C:$C,0))),"",INDEX('Policy Characteristics'!F:F,MATCH($C157,'Policy Characteristics'!$C:$C,0)))</f>
        <v>0</v>
      </c>
      <c r="M157" s="284">
        <f>IF(ISBLANK(INDEX('Policy Characteristics'!G:G,MATCH($C157,'Policy Characteristics'!$C:$C,0))),"",INDEX('Policy Characteristics'!G:G,MATCH($C157,'Policy Characteristics'!$C:$C,0)))</f>
        <v>1</v>
      </c>
      <c r="N157" s="284">
        <f>IF(ISBLANK(INDEX('Policy Characteristics'!H:H,MATCH($C157,'Policy Characteristics'!$C:$C,0))),"",INDEX('Policy Characteristics'!H:H,MATCH($C157,'Policy Characteristics'!$C:$C,0)))</f>
        <v>0.01</v>
      </c>
      <c r="O157" s="276" t="str">
        <f>IF(ISBLANK(INDEX('Policy Characteristics'!I:I,MATCH($C157,'Policy Characteristics'!$C:$C,0))),"",INDEX('Policy Characteristics'!I:I,MATCH($C157,'Policy Characteristics'!$C:$C,0)))</f>
        <v>% increase in miles/gal</v>
      </c>
      <c r="P157" s="276" t="str">
        <f>IF(ISBLANK(INDEX('Policy Characteristics'!J:J,MATCH($C157,'Policy Characteristics'!$C:$C,0))),"",INDEX('Policy Characteristics'!J:J,MATCH($C157,'Policy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7" s="276" t="str">
        <f>IF(ISBLANK(INDEX('Policy Characteristics'!K:K,MATCH($C157,'Policy Characteristics'!$C:$C,0))),"",INDEX('Policy Characteristics'!K:K,MATCH($C157,'Policy Characteristics'!$C:$C,0)))</f>
        <v>transportation-sector-main.html#fuel-econ-std</v>
      </c>
      <c r="R157" s="276" t="str">
        <f>IF(ISBLANK(INDEX('Policy Characteristics'!L:L,MATCH($C157,'Policy Characteristics'!$C:$C,0))),"",INDEX('Policy Characteristics'!L:L,MATCH($C157,'Policy Characteristics'!$C:$C,0)))</f>
        <v>fuel-economy-standard.html</v>
      </c>
    </row>
    <row r="158" spans="1:18" ht="16">
      <c r="A158" s="276" t="str">
        <f>IF(ISBLANK(INDEX('Policy Characteristics'!A:A,MATCH($C158,'Policy Characteristics'!$C:$C,0))),"",INDEX('Policy Characteristics'!A:A,MATCH($C158,'Policy Characteristics'!$C:$C,0)))</f>
        <v>Transportation</v>
      </c>
      <c r="B158" s="285" t="str">
        <f>IF(ISBLANK(INDEX('Policy Characteristics'!B:B,MATCH($C158,'Policy Characteristics'!$C:$C,0))),"",INDEX('Policy Characteristics'!B:B,MATCH($C158,'Policy Characteristics'!$C:$C,0)))</f>
        <v>Fuel Economy Standard</v>
      </c>
      <c r="C158" s="276" t="str">
        <f t="shared" si="7"/>
        <v>Percentage Additional Improvement of Fuel Economy Std</v>
      </c>
      <c r="D158" s="47" t="s">
        <v>43</v>
      </c>
      <c r="E158" s="47" t="s">
        <v>42</v>
      </c>
      <c r="F158" s="47" t="s">
        <v>86</v>
      </c>
      <c r="G158" s="2" t="s">
        <v>3365</v>
      </c>
      <c r="H158" s="44">
        <v>371</v>
      </c>
      <c r="I158" s="348" t="s">
        <v>44</v>
      </c>
      <c r="J158" s="277" t="str">
        <f>IF(ISBLANK(INDEX('Policy Characteristics'!D:D,MATCH($C158,'Policy Characteristics'!$C:$C,0))),"",INDEX('Policy Characteristics'!D:D,MATCH($C158,'Policy Characteristics'!$C:$C,0)))</f>
        <v>Vehicle Fuel Economy Standards</v>
      </c>
      <c r="K158" s="276" t="str">
        <f>IF(ISBLANK(INDEX('Policy Characteristics'!E:E,MATCH($C158,'Policy Characteristics'!$C:$C,0))),"",INDEX('Policy Characteristics'!E:E,MATCH($C158,'Policy Characteristics'!$C:$C,0)))</f>
        <v>trans fuel economy standards</v>
      </c>
      <c r="L158" s="284">
        <f>IF(ISBLANK(INDEX('Policy Characteristics'!F:F,MATCH($C158,'Policy Characteristics'!$C:$C,0))),"",INDEX('Policy Characteristics'!F:F,MATCH($C158,'Policy Characteristics'!$C:$C,0)))</f>
        <v>0</v>
      </c>
      <c r="M158" s="284">
        <f>IF(ISBLANK(INDEX('Policy Characteristics'!G:G,MATCH($C158,'Policy Characteristics'!$C:$C,0))),"",INDEX('Policy Characteristics'!G:G,MATCH($C158,'Policy Characteristics'!$C:$C,0)))</f>
        <v>1</v>
      </c>
      <c r="N158" s="284">
        <f>IF(ISBLANK(INDEX('Policy Characteristics'!H:H,MATCH($C158,'Policy Characteristics'!$C:$C,0))),"",INDEX('Policy Characteristics'!H:H,MATCH($C158,'Policy Characteristics'!$C:$C,0)))</f>
        <v>0.01</v>
      </c>
      <c r="O158" s="276" t="str">
        <f>IF(ISBLANK(INDEX('Policy Characteristics'!I:I,MATCH($C158,'Policy Characteristics'!$C:$C,0))),"",INDEX('Policy Characteristics'!I:I,MATCH($C158,'Policy Characteristics'!$C:$C,0)))</f>
        <v>% increase in miles/gal</v>
      </c>
      <c r="P158" s="276" t="str">
        <f>IF(ISBLANK(INDEX('Policy Characteristics'!J:J,MATCH($C158,'Policy Characteristics'!$C:$C,0))),"",INDEX('Policy Characteristics'!J:J,MATCH($C158,'Policy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8" s="276" t="str">
        <f>IF(ISBLANK(INDEX('Policy Characteristics'!K:K,MATCH($C158,'Policy Characteristics'!$C:$C,0))),"",INDEX('Policy Characteristics'!K:K,MATCH($C158,'Policy Characteristics'!$C:$C,0)))</f>
        <v>transportation-sector-main.html#fuel-econ-std</v>
      </c>
      <c r="R158" s="276" t="str">
        <f>IF(ISBLANK(INDEX('Policy Characteristics'!L:L,MATCH($C158,'Policy Characteristics'!$C:$C,0))),"",INDEX('Policy Characteristics'!L:L,MATCH($C158,'Policy Characteristics'!$C:$C,0)))</f>
        <v>fuel-economy-standard.html</v>
      </c>
    </row>
    <row r="159" spans="1:18" ht="16">
      <c r="A159" s="276" t="str">
        <f>IF(ISBLANK(INDEX('Policy Characteristics'!A:A,MATCH($C159,'Policy Characteristics'!$C:$C,0))),"",INDEX('Policy Characteristics'!A:A,MATCH($C159,'Policy Characteristics'!$C:$C,0)))</f>
        <v>Transportation</v>
      </c>
      <c r="B159" s="285" t="str">
        <f>IF(ISBLANK(INDEX('Policy Characteristics'!B:B,MATCH($C159,'Policy Characteristics'!$C:$C,0))),"",INDEX('Policy Characteristics'!B:B,MATCH($C159,'Policy Characteristics'!$C:$C,0)))</f>
        <v>Fuel Economy Standard</v>
      </c>
      <c r="C159" s="276" t="str">
        <f t="shared" si="7"/>
        <v>Percentage Additional Improvement of Fuel Economy Std</v>
      </c>
      <c r="D159" s="47" t="s">
        <v>46</v>
      </c>
      <c r="E159" s="47" t="s">
        <v>114</v>
      </c>
      <c r="F159" s="47" t="s">
        <v>85</v>
      </c>
      <c r="G159" s="2" t="s">
        <v>148</v>
      </c>
      <c r="H159" s="44">
        <v>372</v>
      </c>
      <c r="I159" s="348" t="s">
        <v>44</v>
      </c>
      <c r="J159" s="277" t="str">
        <f>IF(ISBLANK(INDEX('Policy Characteristics'!D:D,MATCH($C159,'Policy Characteristics'!$C:$C,0))),"",INDEX('Policy Characteristics'!D:D,MATCH($C159,'Policy Characteristics'!$C:$C,0)))</f>
        <v>Vehicle Fuel Economy Standards</v>
      </c>
      <c r="K159" s="276" t="str">
        <f>IF(ISBLANK(INDEX('Policy Characteristics'!E:E,MATCH($C159,'Policy Characteristics'!$C:$C,0))),"",INDEX('Policy Characteristics'!E:E,MATCH($C159,'Policy Characteristics'!$C:$C,0)))</f>
        <v>trans fuel economy standards</v>
      </c>
      <c r="L159" s="284">
        <f>IF(ISBLANK(INDEX('Policy Characteristics'!F:F,MATCH($C159,'Policy Characteristics'!$C:$C,0))),"",INDEX('Policy Characteristics'!F:F,MATCH($C159,'Policy Characteristics'!$C:$C,0)))</f>
        <v>0</v>
      </c>
      <c r="M159" s="284">
        <f>IF(ISBLANK(INDEX('Policy Characteristics'!G:G,MATCH($C159,'Policy Characteristics'!$C:$C,0))),"",INDEX('Policy Characteristics'!G:G,MATCH($C159,'Policy Characteristics'!$C:$C,0)))</f>
        <v>1</v>
      </c>
      <c r="N159" s="284">
        <f>IF(ISBLANK(INDEX('Policy Characteristics'!H:H,MATCH($C159,'Policy Characteristics'!$C:$C,0))),"",INDEX('Policy Characteristics'!H:H,MATCH($C159,'Policy Characteristics'!$C:$C,0)))</f>
        <v>0.01</v>
      </c>
      <c r="O159" s="276" t="str">
        <f>IF(ISBLANK(INDEX('Policy Characteristics'!I:I,MATCH($C159,'Policy Characteristics'!$C:$C,0))),"",INDEX('Policy Characteristics'!I:I,MATCH($C159,'Policy Characteristics'!$C:$C,0)))</f>
        <v>% increase in miles/gal</v>
      </c>
      <c r="P159" s="276" t="str">
        <f>IF(ISBLANK(INDEX('Policy Characteristics'!J:J,MATCH($C159,'Policy Characteristics'!$C:$C,0))),"",INDEX('Policy Characteristics'!J:J,MATCH($C159,'Policy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9" s="276" t="str">
        <f>IF(ISBLANK(INDEX('Policy Characteristics'!K:K,MATCH($C159,'Policy Characteristics'!$C:$C,0))),"",INDEX('Policy Characteristics'!K:K,MATCH($C159,'Policy Characteristics'!$C:$C,0)))</f>
        <v>transportation-sector-main.html#fuel-econ-std</v>
      </c>
      <c r="R159" s="276" t="str">
        <f>IF(ISBLANK(INDEX('Policy Characteristics'!L:L,MATCH($C159,'Policy Characteristics'!$C:$C,0))),"",INDEX('Policy Characteristics'!L:L,MATCH($C159,'Policy Characteristics'!$C:$C,0)))</f>
        <v>fuel-economy-standard.html</v>
      </c>
    </row>
    <row r="160" spans="1:18" ht="16">
      <c r="A160" s="276" t="str">
        <f>IF(ISBLANK(INDEX('Policy Characteristics'!A:A,MATCH($C160,'Policy Characteristics'!$C:$C,0))),"",INDEX('Policy Characteristics'!A:A,MATCH($C160,'Policy Characteristics'!$C:$C,0)))</f>
        <v>Transportation</v>
      </c>
      <c r="B160" s="285" t="str">
        <f>IF(ISBLANK(INDEX('Policy Characteristics'!B:B,MATCH($C160,'Policy Characteristics'!$C:$C,0))),"",INDEX('Policy Characteristics'!B:B,MATCH($C160,'Policy Characteristics'!$C:$C,0)))</f>
        <v>Fuel Economy Standard</v>
      </c>
      <c r="C160" s="276" t="str">
        <f t="shared" si="7"/>
        <v>Percentage Additional Improvement of Fuel Economy Std</v>
      </c>
      <c r="D160" s="47" t="s">
        <v>43</v>
      </c>
      <c r="E160" s="47" t="s">
        <v>114</v>
      </c>
      <c r="F160" s="47" t="s">
        <v>86</v>
      </c>
      <c r="G160" s="2" t="s">
        <v>148</v>
      </c>
      <c r="H160" s="44">
        <v>373</v>
      </c>
      <c r="I160" s="348" t="s">
        <v>45</v>
      </c>
      <c r="J160" s="277" t="str">
        <f>IF(ISBLANK(INDEX('Policy Characteristics'!D:D,MATCH($C160,'Policy Characteristics'!$C:$C,0))),"",INDEX('Policy Characteristics'!D:D,MATCH($C160,'Policy Characteristics'!$C:$C,0)))</f>
        <v>Vehicle Fuel Economy Standards</v>
      </c>
      <c r="K160" s="276" t="str">
        <f>IF(ISBLANK(INDEX('Policy Characteristics'!E:E,MATCH($C160,'Policy Characteristics'!$C:$C,0))),"",INDEX('Policy Characteristics'!E:E,MATCH($C160,'Policy Characteristics'!$C:$C,0)))</f>
        <v>trans fuel economy standards</v>
      </c>
      <c r="L160" s="284">
        <f>IF(ISBLANK(INDEX('Policy Characteristics'!F:F,MATCH($C160,'Policy Characteristics'!$C:$C,0))),"",INDEX('Policy Characteristics'!F:F,MATCH($C160,'Policy Characteristics'!$C:$C,0)))</f>
        <v>0</v>
      </c>
      <c r="M160" s="284">
        <f>IF(ISBLANK(INDEX('Policy Characteristics'!G:G,MATCH($C160,'Policy Characteristics'!$C:$C,0))),"",INDEX('Policy Characteristics'!G:G,MATCH($C160,'Policy Characteristics'!$C:$C,0)))</f>
        <v>1</v>
      </c>
      <c r="N160" s="284">
        <f>IF(ISBLANK(INDEX('Policy Characteristics'!H:H,MATCH($C160,'Policy Characteristics'!$C:$C,0))),"",INDEX('Policy Characteristics'!H:H,MATCH($C160,'Policy Characteristics'!$C:$C,0)))</f>
        <v>0.01</v>
      </c>
      <c r="O160" s="276" t="str">
        <f>IF(ISBLANK(INDEX('Policy Characteristics'!I:I,MATCH($C160,'Policy Characteristics'!$C:$C,0))),"",INDEX('Policy Characteristics'!I:I,MATCH($C160,'Policy Characteristics'!$C:$C,0)))</f>
        <v>% increase in miles/gal</v>
      </c>
      <c r="P160" s="276" t="str">
        <f>IF(ISBLANK(INDEX('Policy Characteristics'!J:J,MATCH($C160,'Policy Characteristics'!$C:$C,0))),"",INDEX('Policy Characteristics'!J:J,MATCH($C160,'Policy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60" s="276" t="str">
        <f>IF(ISBLANK(INDEX('Policy Characteristics'!K:K,MATCH($C160,'Policy Characteristics'!$C:$C,0))),"",INDEX('Policy Characteristics'!K:K,MATCH($C160,'Policy Characteristics'!$C:$C,0)))</f>
        <v>transportation-sector-main.html#fuel-econ-std</v>
      </c>
      <c r="R160" s="276" t="str">
        <f>IF(ISBLANK(INDEX('Policy Characteristics'!L:L,MATCH($C160,'Policy Characteristics'!$C:$C,0))),"",INDEX('Policy Characteristics'!L:L,MATCH($C160,'Policy Characteristics'!$C:$C,0)))</f>
        <v>fuel-economy-standard.html</v>
      </c>
    </row>
    <row r="161" spans="1:18" s="2" customFormat="1" ht="16">
      <c r="A161" s="276" t="str">
        <f>IF(ISBLANK(INDEX('Policy Characteristics'!A:A,MATCH($C161,'Policy Characteristics'!$C:$C,0))),"",INDEX('Policy Characteristics'!A:A,MATCH($C161,'Policy Characteristics'!$C:$C,0)))</f>
        <v>Transportation</v>
      </c>
      <c r="B161" s="285" t="str">
        <f>IF(ISBLANK(INDEX('Policy Characteristics'!B:B,MATCH($C161,'Policy Characteristics'!$C:$C,0))),"",INDEX('Policy Characteristics'!B:B,MATCH($C161,'Policy Characteristics'!$C:$C,0)))</f>
        <v>Low Carbon Fuel Standard</v>
      </c>
      <c r="C161" s="340" t="s">
        <v>481</v>
      </c>
      <c r="D161" s="47"/>
      <c r="E161" s="47"/>
      <c r="F161" s="47"/>
      <c r="G161" s="47"/>
      <c r="H161" s="49">
        <v>190</v>
      </c>
      <c r="I161" s="347" t="s">
        <v>44</v>
      </c>
      <c r="J161" s="277" t="str">
        <f>IF(ISBLANK(INDEX('Policy Characteristics'!D:D,MATCH($C161,'Policy Characteristics'!$C:$C,0))),"",INDEX('Policy Characteristics'!D:D,MATCH($C161,'Policy Characteristics'!$C:$C,0)))</f>
        <v>Low Carbon Fuel Standard</v>
      </c>
      <c r="K161" s="276" t="str">
        <f>IF(ISBLANK(INDEX('Policy Characteristics'!E:E,MATCH($C161,'Policy Characteristics'!$C:$C,0))),"",INDEX('Policy Characteristics'!E:E,MATCH($C161,'Policy Characteristics'!$C:$C,0)))</f>
        <v>trans LCFS</v>
      </c>
      <c r="L161" s="284">
        <f>IF(ISBLANK(INDEX('Policy Characteristics'!F:F,MATCH($C161,'Policy Characteristics'!$C:$C,0))),"",INDEX('Policy Characteristics'!F:F,MATCH($C161,'Policy Characteristics'!$C:$C,0)))</f>
        <v>0</v>
      </c>
      <c r="M161" s="284">
        <f>IF(ISBLANK(INDEX('Policy Characteristics'!G:G,MATCH($C161,'Policy Characteristics'!$C:$C,0))),"",INDEX('Policy Characteristics'!G:G,MATCH($C161,'Policy Characteristics'!$C:$C,0)))</f>
        <v>1</v>
      </c>
      <c r="N161" s="284">
        <f>IF(ISBLANK(INDEX('Policy Characteristics'!H:H,MATCH($C161,'Policy Characteristics'!$C:$C,0))),"",INDEX('Policy Characteristics'!H:H,MATCH($C161,'Policy Characteristics'!$C:$C,0)))</f>
        <v>0.01</v>
      </c>
      <c r="O161" s="276" t="str">
        <f>IF(ISBLANK(INDEX('Policy Characteristics'!I:I,MATCH($C161,'Policy Characteristics'!$C:$C,0))),"",INDEX('Policy Characteristics'!I:I,MATCH($C161,'Policy Characteristics'!$C:$C,0)))</f>
        <v>% reduction in carbon emissions</v>
      </c>
      <c r="P161" s="276" t="str">
        <f>IF(ISBLANK(INDEX('Policy Characteristics'!J:J,MATCH($C161,'Policy Characteristics'!$C:$C,0))),"",INDEX('Policy Characteristics'!J:J,MATCH($C161,'Policy Characteristics'!$C:$C,0)))</f>
        <v>**Description:**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v>
      </c>
      <c r="Q161" s="276" t="str">
        <f>IF(ISBLANK(INDEX('Policy Characteristics'!K:K,MATCH($C161,'Policy Characteristics'!$C:$C,0))),"",INDEX('Policy Characteristics'!K:K,MATCH($C161,'Policy Characteristics'!$C:$C,0)))</f>
        <v>transportation-sector-main.html#lcfs</v>
      </c>
      <c r="R161" s="276" t="str">
        <f>IF(ISBLANK(INDEX('Policy Characteristics'!L:L,MATCH($C161,'Policy Characteristics'!$C:$C,0))),"",INDEX('Policy Characteristics'!L:L,MATCH($C161,'Policy Characteristics'!$C:$C,0)))</f>
        <v>low-carbon-fuel-standard.html</v>
      </c>
    </row>
    <row r="162" spans="1:18" ht="16">
      <c r="A162" s="276" t="str">
        <f>IF(ISBLANK(INDEX('Policy Characteristics'!A:A,MATCH($C162,'Policy Characteristics'!$C:$C,0))),"",INDEX('Policy Characteristics'!A:A,MATCH($C162,'Policy Characteristics'!$C:$C,0)))</f>
        <v>Transportation</v>
      </c>
      <c r="B162" s="285" t="str">
        <f>IF(ISBLANK(INDEX('Policy Characteristics'!B:B,MATCH($C162,'Policy Characteristics'!$C:$C,0))),"",INDEX('Policy Characteristics'!B:B,MATCH($C162,'Policy Characteristics'!$C:$C,0)))</f>
        <v>Mode Shifting</v>
      </c>
      <c r="C162" t="s">
        <v>3027</v>
      </c>
      <c r="D162" s="47" t="s">
        <v>46</v>
      </c>
      <c r="E162" s="47" t="s">
        <v>38</v>
      </c>
      <c r="F162" s="47" t="s">
        <v>85</v>
      </c>
      <c r="G162" s="2" t="s">
        <v>3366</v>
      </c>
      <c r="H162" s="44">
        <v>848</v>
      </c>
      <c r="I162" s="347" t="s">
        <v>44</v>
      </c>
      <c r="J162" s="277" t="str">
        <f>IF(ISBLANK(INDEX('Policy Characteristics'!D:D,MATCH($C162,'Policy Characteristics'!$C:$C,0))),"",INDEX('Policy Characteristics'!D:D,MATCH($C162,'Policy Characteristics'!$C:$C,0)))</f>
        <v>Mode Shifting</v>
      </c>
      <c r="K162" s="276" t="str">
        <f>IF(ISBLANK(INDEX('Policy Characteristics'!E:E,MATCH($C162,'Policy Characteristics'!$C:$C,0))),"",INDEX('Policy Characteristics'!E:E,MATCH($C162,'Policy Characteristics'!$C:$C,0)))</f>
        <v>trans mode shifting</v>
      </c>
      <c r="L162" s="284">
        <f>IF(ISBLANK(INDEX('Policy Characteristics'!F:F,MATCH($C162,'Policy Characteristics'!$C:$C,0))),"",INDEX('Policy Characteristics'!F:F,MATCH($C162,'Policy Characteristics'!$C:$C,0)))</f>
        <v>0</v>
      </c>
      <c r="M162" s="284">
        <f>IF(ISBLANK(INDEX('Policy Characteristics'!G:G,MATCH($C162,'Policy Characteristics'!$C:$C,0))),"",INDEX('Policy Characteristics'!G:G,MATCH($C162,'Policy Characteristics'!$C:$C,0)))</f>
        <v>0.26</v>
      </c>
      <c r="N162" s="284">
        <f>IF(ISBLANK(INDEX('Policy Characteristics'!H:H,MATCH($C162,'Policy Characteristics'!$C:$C,0))),"",INDEX('Policy Characteristics'!H:H,MATCH($C162,'Policy Characteristics'!$C:$C,0)))</f>
        <v>0.01</v>
      </c>
      <c r="O162" s="276" t="str">
        <f>IF(ISBLANK(INDEX('Policy Characteristics'!I:I,MATCH($C162,'Policy Characteristics'!$C:$C,0))),"",INDEX('Policy Characteristics'!I:I,MATCH($C162,'Policy Characteristics'!$C:$C,0)))</f>
        <v>% of trips shifted</v>
      </c>
      <c r="P162" s="276" t="str">
        <f>IF(ISBLANK(INDEX('Policy Characteristics'!J:J,MATCH($C162,'Policy Characteristics'!$C:$C,0))),"",INDEX('Policy Characteristics'!J:J,MATCH($C162,'Policy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2" s="276" t="str">
        <f>IF(ISBLANK(INDEX('Policy Characteristics'!K:K,MATCH($C162,'Policy Characteristics'!$C:$C,0))),"",INDEX('Policy Characteristics'!K:K,MATCH($C162,'Policy Characteristics'!$C:$C,0)))</f>
        <v>transportation-sector-main.html#tdm</v>
      </c>
      <c r="R162" s="276" t="str">
        <f>IF(ISBLANK(INDEX('Policy Characteristics'!L:L,MATCH($C162,'Policy Characteristics'!$C:$C,0))),"",INDEX('Policy Characteristics'!L:L,MATCH($C162,'Policy Characteristics'!$C:$C,0)))</f>
        <v>transportation-demand-management.html</v>
      </c>
    </row>
    <row r="163" spans="1:18" ht="16">
      <c r="A163" s="276" t="str">
        <f>IF(ISBLANK(INDEX('Policy Characteristics'!A:A,MATCH($C163,'Policy Characteristics'!$C:$C,0))),"",INDEX('Policy Characteristics'!A:A,MATCH($C163,'Policy Characteristics'!$C:$C,0)))</f>
        <v>Transportation</v>
      </c>
      <c r="B163" s="285" t="str">
        <f>IF(ISBLANK(INDEX('Policy Characteristics'!B:B,MATCH($C163,'Policy Characteristics'!$C:$C,0))),"",INDEX('Policy Characteristics'!B:B,MATCH($C163,'Policy Characteristics'!$C:$C,0)))</f>
        <v>Mode Shifting</v>
      </c>
      <c r="C163" s="276" t="str">
        <f t="shared" ref="C163:C173" si="8">C$162</f>
        <v>Percent of Travel Demand Shifted to Other Modes or Eliminated</v>
      </c>
      <c r="D163" s="47" t="s">
        <v>46</v>
      </c>
      <c r="E163" s="47" t="s">
        <v>39</v>
      </c>
      <c r="F163" s="47" t="s">
        <v>85</v>
      </c>
      <c r="G163" s="2" t="s">
        <v>2369</v>
      </c>
      <c r="H163" s="44">
        <v>849</v>
      </c>
      <c r="I163" s="348" t="s">
        <v>45</v>
      </c>
      <c r="J163" s="277" t="str">
        <f>IF(ISBLANK(INDEX('Policy Characteristics'!D:D,MATCH($C163,'Policy Characteristics'!$C:$C,0))),"",INDEX('Policy Characteristics'!D:D,MATCH($C163,'Policy Characteristics'!$C:$C,0)))</f>
        <v>Mode Shifting</v>
      </c>
      <c r="K163" s="276" t="str">
        <f>IF(ISBLANK(INDEX('Policy Characteristics'!E:E,MATCH($C163,'Policy Characteristics'!$C:$C,0))),"",INDEX('Policy Characteristics'!E:E,MATCH($C163,'Policy Characteristics'!$C:$C,0)))</f>
        <v>trans mode shifting</v>
      </c>
      <c r="L163" s="284">
        <f>IF(ISBLANK(INDEX('Policy Characteristics'!F:F,MATCH($C163,'Policy Characteristics'!$C:$C,0))),"",INDEX('Policy Characteristics'!F:F,MATCH($C163,'Policy Characteristics'!$C:$C,0)))</f>
        <v>0</v>
      </c>
      <c r="M163" s="284">
        <f>IF(ISBLANK(INDEX('Policy Characteristics'!G:G,MATCH($C163,'Policy Characteristics'!$C:$C,0))),"",INDEX('Policy Characteristics'!G:G,MATCH($C163,'Policy Characteristics'!$C:$C,0)))</f>
        <v>0.26</v>
      </c>
      <c r="N163" s="284">
        <f>IF(ISBLANK(INDEX('Policy Characteristics'!H:H,MATCH($C163,'Policy Characteristics'!$C:$C,0))),"",INDEX('Policy Characteristics'!H:H,MATCH($C163,'Policy Characteristics'!$C:$C,0)))</f>
        <v>0.01</v>
      </c>
      <c r="O163" s="276" t="str">
        <f>IF(ISBLANK(INDEX('Policy Characteristics'!I:I,MATCH($C163,'Policy Characteristics'!$C:$C,0))),"",INDEX('Policy Characteristics'!I:I,MATCH($C163,'Policy Characteristics'!$C:$C,0)))</f>
        <v>% of trips shifted</v>
      </c>
      <c r="P163" s="276" t="str">
        <f>IF(ISBLANK(INDEX('Policy Characteristics'!J:J,MATCH($C163,'Policy Characteristics'!$C:$C,0))),"",INDEX('Policy Characteristics'!J:J,MATCH($C163,'Policy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3" s="276" t="str">
        <f>IF(ISBLANK(INDEX('Policy Characteristics'!K:K,MATCH($C163,'Policy Characteristics'!$C:$C,0))),"",INDEX('Policy Characteristics'!K:K,MATCH($C163,'Policy Characteristics'!$C:$C,0)))</f>
        <v>transportation-sector-main.html#tdm</v>
      </c>
      <c r="R163" s="276" t="str">
        <f>IF(ISBLANK(INDEX('Policy Characteristics'!L:L,MATCH($C163,'Policy Characteristics'!$C:$C,0))),"",INDEX('Policy Characteristics'!L:L,MATCH($C163,'Policy Characteristics'!$C:$C,0)))</f>
        <v>transportation-demand-management.html</v>
      </c>
    </row>
    <row r="164" spans="1:18" ht="16">
      <c r="A164" s="276" t="str">
        <f>IF(ISBLANK(INDEX('Policy Characteristics'!A:A,MATCH($C164,'Policy Characteristics'!$C:$C,0))),"",INDEX('Policy Characteristics'!A:A,MATCH($C164,'Policy Characteristics'!$C:$C,0)))</f>
        <v>Transportation</v>
      </c>
      <c r="B164" s="285" t="str">
        <f>IF(ISBLANK(INDEX('Policy Characteristics'!B:B,MATCH($C164,'Policy Characteristics'!$C:$C,0))),"",INDEX('Policy Characteristics'!B:B,MATCH($C164,'Policy Characteristics'!$C:$C,0)))</f>
        <v>Mode Shifting</v>
      </c>
      <c r="C164" s="276" t="str">
        <f t="shared" si="8"/>
        <v>Percent of Travel Demand Shifted to Other Modes or Eliminated</v>
      </c>
      <c r="D164" s="47" t="s">
        <v>46</v>
      </c>
      <c r="E164" s="47" t="s">
        <v>40</v>
      </c>
      <c r="F164" s="47" t="s">
        <v>85</v>
      </c>
      <c r="G164" s="2" t="s">
        <v>3363</v>
      </c>
      <c r="H164" s="44">
        <v>850</v>
      </c>
      <c r="I164" s="347" t="s">
        <v>44</v>
      </c>
      <c r="J164" s="277" t="str">
        <f>IF(ISBLANK(INDEX('Policy Characteristics'!D:D,MATCH($C164,'Policy Characteristics'!$C:$C,0))),"",INDEX('Policy Characteristics'!D:D,MATCH($C164,'Policy Characteristics'!$C:$C,0)))</f>
        <v>Mode Shifting</v>
      </c>
      <c r="K164" s="276" t="str">
        <f>IF(ISBLANK(INDEX('Policy Characteristics'!E:E,MATCH($C164,'Policy Characteristics'!$C:$C,0))),"",INDEX('Policy Characteristics'!E:E,MATCH($C164,'Policy Characteristics'!$C:$C,0)))</f>
        <v>trans mode shifting</v>
      </c>
      <c r="L164" s="284">
        <f>IF(ISBLANK(INDEX('Policy Characteristics'!F:F,MATCH($C164,'Policy Characteristics'!$C:$C,0))),"",INDEX('Policy Characteristics'!F:F,MATCH($C164,'Policy Characteristics'!$C:$C,0)))</f>
        <v>0</v>
      </c>
      <c r="M164" s="284">
        <f>IF(ISBLANK(INDEX('Policy Characteristics'!G:G,MATCH($C164,'Policy Characteristics'!$C:$C,0))),"",INDEX('Policy Characteristics'!G:G,MATCH($C164,'Policy Characteristics'!$C:$C,0)))</f>
        <v>0.26</v>
      </c>
      <c r="N164" s="284">
        <f>IF(ISBLANK(INDEX('Policy Characteristics'!H:H,MATCH($C164,'Policy Characteristics'!$C:$C,0))),"",INDEX('Policy Characteristics'!H:H,MATCH($C164,'Policy Characteristics'!$C:$C,0)))</f>
        <v>0.01</v>
      </c>
      <c r="O164" s="276" t="str">
        <f>IF(ISBLANK(INDEX('Policy Characteristics'!I:I,MATCH($C164,'Policy Characteristics'!$C:$C,0))),"",INDEX('Policy Characteristics'!I:I,MATCH($C164,'Policy Characteristics'!$C:$C,0)))</f>
        <v>% of trips shifted</v>
      </c>
      <c r="P164" s="276" t="str">
        <f>IF(ISBLANK(INDEX('Policy Characteristics'!J:J,MATCH($C164,'Policy Characteristics'!$C:$C,0))),"",INDEX('Policy Characteristics'!J:J,MATCH($C164,'Policy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4" s="276" t="str">
        <f>IF(ISBLANK(INDEX('Policy Characteristics'!K:K,MATCH($C164,'Policy Characteristics'!$C:$C,0))),"",INDEX('Policy Characteristics'!K:K,MATCH($C164,'Policy Characteristics'!$C:$C,0)))</f>
        <v>transportation-sector-main.html#tdm</v>
      </c>
      <c r="R164" s="276" t="str">
        <f>IF(ISBLANK(INDEX('Policy Characteristics'!L:L,MATCH($C164,'Policy Characteristics'!$C:$C,0))),"",INDEX('Policy Characteristics'!L:L,MATCH($C164,'Policy Characteristics'!$C:$C,0)))</f>
        <v>transportation-demand-management.html</v>
      </c>
    </row>
    <row r="165" spans="1:18" ht="16">
      <c r="A165" s="276" t="str">
        <f>IF(ISBLANK(INDEX('Policy Characteristics'!A:A,MATCH($C165,'Policy Characteristics'!$C:$C,0))),"",INDEX('Policy Characteristics'!A:A,MATCH($C165,'Policy Characteristics'!$C:$C,0)))</f>
        <v>Transportation</v>
      </c>
      <c r="B165" s="285" t="str">
        <f>IF(ISBLANK(INDEX('Policy Characteristics'!B:B,MATCH($C165,'Policy Characteristics'!$C:$C,0))),"",INDEX('Policy Characteristics'!B:B,MATCH($C165,'Policy Characteristics'!$C:$C,0)))</f>
        <v>Mode Shifting</v>
      </c>
      <c r="C165" s="276" t="str">
        <f t="shared" si="8"/>
        <v>Percent of Travel Demand Shifted to Other Modes or Eliminated</v>
      </c>
      <c r="D165" s="47" t="s">
        <v>46</v>
      </c>
      <c r="E165" s="47" t="s">
        <v>41</v>
      </c>
      <c r="F165" s="47" t="s">
        <v>85</v>
      </c>
      <c r="G165" s="47" t="s">
        <v>87</v>
      </c>
      <c r="H165" s="44">
        <v>851</v>
      </c>
      <c r="I165" s="348" t="s">
        <v>45</v>
      </c>
      <c r="J165" s="277" t="str">
        <f>IF(ISBLANK(INDEX('Policy Characteristics'!D:D,MATCH($C165,'Policy Characteristics'!$C:$C,0))),"",INDEX('Policy Characteristics'!D:D,MATCH($C165,'Policy Characteristics'!$C:$C,0)))</f>
        <v>Mode Shifting</v>
      </c>
      <c r="K165" s="276" t="str">
        <f>IF(ISBLANK(INDEX('Policy Characteristics'!E:E,MATCH($C165,'Policy Characteristics'!$C:$C,0))),"",INDEX('Policy Characteristics'!E:E,MATCH($C165,'Policy Characteristics'!$C:$C,0)))</f>
        <v>trans mode shifting</v>
      </c>
      <c r="L165" s="284">
        <f>IF(ISBLANK(INDEX('Policy Characteristics'!F:F,MATCH($C165,'Policy Characteristics'!$C:$C,0))),"",INDEX('Policy Characteristics'!F:F,MATCH($C165,'Policy Characteristics'!$C:$C,0)))</f>
        <v>0</v>
      </c>
      <c r="M165" s="284">
        <f>IF(ISBLANK(INDEX('Policy Characteristics'!G:G,MATCH($C165,'Policy Characteristics'!$C:$C,0))),"",INDEX('Policy Characteristics'!G:G,MATCH($C165,'Policy Characteristics'!$C:$C,0)))</f>
        <v>0.26</v>
      </c>
      <c r="N165" s="284">
        <f>IF(ISBLANK(INDEX('Policy Characteristics'!H:H,MATCH($C165,'Policy Characteristics'!$C:$C,0))),"",INDEX('Policy Characteristics'!H:H,MATCH($C165,'Policy Characteristics'!$C:$C,0)))</f>
        <v>0.01</v>
      </c>
      <c r="O165" s="276" t="str">
        <f>IF(ISBLANK(INDEX('Policy Characteristics'!I:I,MATCH($C165,'Policy Characteristics'!$C:$C,0))),"",INDEX('Policy Characteristics'!I:I,MATCH($C165,'Policy Characteristics'!$C:$C,0)))</f>
        <v>% of trips shifted</v>
      </c>
      <c r="P165" s="276" t="str">
        <f>IF(ISBLANK(INDEX('Policy Characteristics'!J:J,MATCH($C165,'Policy Characteristics'!$C:$C,0))),"",INDEX('Policy Characteristics'!J:J,MATCH($C165,'Policy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5" s="276" t="str">
        <f>IF(ISBLANK(INDEX('Policy Characteristics'!K:K,MATCH($C165,'Policy Characteristics'!$C:$C,0))),"",INDEX('Policy Characteristics'!K:K,MATCH($C165,'Policy Characteristics'!$C:$C,0)))</f>
        <v>transportation-sector-main.html#tdm</v>
      </c>
      <c r="R165" s="276" t="str">
        <f>IF(ISBLANK(INDEX('Policy Characteristics'!L:L,MATCH($C165,'Policy Characteristics'!$C:$C,0))),"",INDEX('Policy Characteristics'!L:L,MATCH($C165,'Policy Characteristics'!$C:$C,0)))</f>
        <v>transportation-demand-management.html</v>
      </c>
    </row>
    <row r="166" spans="1:18" ht="16">
      <c r="A166" s="276" t="str">
        <f>IF(ISBLANK(INDEX('Policy Characteristics'!A:A,MATCH($C166,'Policy Characteristics'!$C:$C,0))),"",INDEX('Policy Characteristics'!A:A,MATCH($C166,'Policy Characteristics'!$C:$C,0)))</f>
        <v>Transportation</v>
      </c>
      <c r="B166" s="285" t="str">
        <f>IF(ISBLANK(INDEX('Policy Characteristics'!B:B,MATCH($C166,'Policy Characteristics'!$C:$C,0))),"",INDEX('Policy Characteristics'!B:B,MATCH($C166,'Policy Characteristics'!$C:$C,0)))</f>
        <v>Mode Shifting</v>
      </c>
      <c r="C166" s="276" t="str">
        <f t="shared" si="8"/>
        <v>Percent of Travel Demand Shifted to Other Modes or Eliminated</v>
      </c>
      <c r="D166" s="47" t="s">
        <v>46</v>
      </c>
      <c r="E166" s="47" t="s">
        <v>42</v>
      </c>
      <c r="F166" s="47" t="s">
        <v>85</v>
      </c>
      <c r="G166" s="2" t="s">
        <v>3364</v>
      </c>
      <c r="H166" s="44">
        <v>852</v>
      </c>
      <c r="I166" s="348" t="s">
        <v>45</v>
      </c>
      <c r="J166" s="277" t="str">
        <f>IF(ISBLANK(INDEX('Policy Characteristics'!D:D,MATCH($C166,'Policy Characteristics'!$C:$C,0))),"",INDEX('Policy Characteristics'!D:D,MATCH($C166,'Policy Characteristics'!$C:$C,0)))</f>
        <v>Mode Shifting</v>
      </c>
      <c r="K166" s="276" t="str">
        <f>IF(ISBLANK(INDEX('Policy Characteristics'!E:E,MATCH($C166,'Policy Characteristics'!$C:$C,0))),"",INDEX('Policy Characteristics'!E:E,MATCH($C166,'Policy Characteristics'!$C:$C,0)))</f>
        <v>trans mode shifting</v>
      </c>
      <c r="L166" s="284">
        <f>IF(ISBLANK(INDEX('Policy Characteristics'!F:F,MATCH($C166,'Policy Characteristics'!$C:$C,0))),"",INDEX('Policy Characteristics'!F:F,MATCH($C166,'Policy Characteristics'!$C:$C,0)))</f>
        <v>0</v>
      </c>
      <c r="M166" s="284">
        <f>IF(ISBLANK(INDEX('Policy Characteristics'!G:G,MATCH($C166,'Policy Characteristics'!$C:$C,0))),"",INDEX('Policy Characteristics'!G:G,MATCH($C166,'Policy Characteristics'!$C:$C,0)))</f>
        <v>0.26</v>
      </c>
      <c r="N166" s="284">
        <f>IF(ISBLANK(INDEX('Policy Characteristics'!H:H,MATCH($C166,'Policy Characteristics'!$C:$C,0))),"",INDEX('Policy Characteristics'!H:H,MATCH($C166,'Policy Characteristics'!$C:$C,0)))</f>
        <v>0.01</v>
      </c>
      <c r="O166" s="276" t="str">
        <f>IF(ISBLANK(INDEX('Policy Characteristics'!I:I,MATCH($C166,'Policy Characteristics'!$C:$C,0))),"",INDEX('Policy Characteristics'!I:I,MATCH($C166,'Policy Characteristics'!$C:$C,0)))</f>
        <v>% of trips shifted</v>
      </c>
      <c r="P166" s="276" t="str">
        <f>IF(ISBLANK(INDEX('Policy Characteristics'!J:J,MATCH($C166,'Policy Characteristics'!$C:$C,0))),"",INDEX('Policy Characteristics'!J:J,MATCH($C166,'Policy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6" s="276" t="str">
        <f>IF(ISBLANK(INDEX('Policy Characteristics'!K:K,MATCH($C166,'Policy Characteristics'!$C:$C,0))),"",INDEX('Policy Characteristics'!K:K,MATCH($C166,'Policy Characteristics'!$C:$C,0)))</f>
        <v>transportation-sector-main.html#tdm</v>
      </c>
      <c r="R166" s="276" t="str">
        <f>IF(ISBLANK(INDEX('Policy Characteristics'!L:L,MATCH($C166,'Policy Characteristics'!$C:$C,0))),"",INDEX('Policy Characteristics'!L:L,MATCH($C166,'Policy Characteristics'!$C:$C,0)))</f>
        <v>transportation-demand-management.html</v>
      </c>
    </row>
    <row r="167" spans="1:18" ht="16">
      <c r="A167" s="276" t="str">
        <f>IF(ISBLANK(INDEX('Policy Characteristics'!A:A,MATCH($C167,'Policy Characteristics'!$C:$C,0))),"",INDEX('Policy Characteristics'!A:A,MATCH($C167,'Policy Characteristics'!$C:$C,0)))</f>
        <v>Transportation</v>
      </c>
      <c r="B167" s="285" t="str">
        <f>IF(ISBLANK(INDEX('Policy Characteristics'!B:B,MATCH($C167,'Policy Characteristics'!$C:$C,0))),"",INDEX('Policy Characteristics'!B:B,MATCH($C167,'Policy Characteristics'!$C:$C,0)))</f>
        <v>Mode Shifting</v>
      </c>
      <c r="C167" s="276" t="str">
        <f t="shared" si="8"/>
        <v>Percent of Travel Demand Shifted to Other Modes or Eliminated</v>
      </c>
      <c r="D167" s="47" t="s">
        <v>46</v>
      </c>
      <c r="E167" s="47" t="s">
        <v>114</v>
      </c>
      <c r="F167" s="47" t="s">
        <v>85</v>
      </c>
      <c r="G167" s="47" t="s">
        <v>148</v>
      </c>
      <c r="H167" s="44">
        <v>853</v>
      </c>
      <c r="I167" s="348" t="s">
        <v>45</v>
      </c>
      <c r="J167" s="277" t="str">
        <f>IF(ISBLANK(INDEX('Policy Characteristics'!D:D,MATCH($C167,'Policy Characteristics'!$C:$C,0))),"",INDEX('Policy Characteristics'!D:D,MATCH($C167,'Policy Characteristics'!$C:$C,0)))</f>
        <v>Mode Shifting</v>
      </c>
      <c r="K167" s="276" t="str">
        <f>IF(ISBLANK(INDEX('Policy Characteristics'!E:E,MATCH($C167,'Policy Characteristics'!$C:$C,0))),"",INDEX('Policy Characteristics'!E:E,MATCH($C167,'Policy Characteristics'!$C:$C,0)))</f>
        <v>trans mode shifting</v>
      </c>
      <c r="L167" s="284">
        <f>IF(ISBLANK(INDEX('Policy Characteristics'!F:F,MATCH($C167,'Policy Characteristics'!$C:$C,0))),"",INDEX('Policy Characteristics'!F:F,MATCH($C167,'Policy Characteristics'!$C:$C,0)))</f>
        <v>0</v>
      </c>
      <c r="M167" s="284">
        <f>IF(ISBLANK(INDEX('Policy Characteristics'!G:G,MATCH($C167,'Policy Characteristics'!$C:$C,0))),"",INDEX('Policy Characteristics'!G:G,MATCH($C167,'Policy Characteristics'!$C:$C,0)))</f>
        <v>0.26</v>
      </c>
      <c r="N167" s="284">
        <f>IF(ISBLANK(INDEX('Policy Characteristics'!H:H,MATCH($C167,'Policy Characteristics'!$C:$C,0))),"",INDEX('Policy Characteristics'!H:H,MATCH($C167,'Policy Characteristics'!$C:$C,0)))</f>
        <v>0.01</v>
      </c>
      <c r="O167" s="276" t="str">
        <f>IF(ISBLANK(INDEX('Policy Characteristics'!I:I,MATCH($C167,'Policy Characteristics'!$C:$C,0))),"",INDEX('Policy Characteristics'!I:I,MATCH($C167,'Policy Characteristics'!$C:$C,0)))</f>
        <v>% of trips shifted</v>
      </c>
      <c r="P167" s="276" t="str">
        <f>IF(ISBLANK(INDEX('Policy Characteristics'!J:J,MATCH($C167,'Policy Characteristics'!$C:$C,0))),"",INDEX('Policy Characteristics'!J:J,MATCH($C167,'Policy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7" s="276" t="str">
        <f>IF(ISBLANK(INDEX('Policy Characteristics'!K:K,MATCH($C167,'Policy Characteristics'!$C:$C,0))),"",INDEX('Policy Characteristics'!K:K,MATCH($C167,'Policy Characteristics'!$C:$C,0)))</f>
        <v>transportation-sector-main.html#tdm</v>
      </c>
      <c r="R167" s="276" t="str">
        <f>IF(ISBLANK(INDEX('Policy Characteristics'!L:L,MATCH($C167,'Policy Characteristics'!$C:$C,0))),"",INDEX('Policy Characteristics'!L:L,MATCH($C167,'Policy Characteristics'!$C:$C,0)))</f>
        <v>transportation-demand-management.html</v>
      </c>
    </row>
    <row r="168" spans="1:18" ht="16">
      <c r="A168" s="276" t="str">
        <f>IF(ISBLANK(INDEX('Policy Characteristics'!A:A,MATCH($C168,'Policy Characteristics'!$C:$C,0))),"",INDEX('Policy Characteristics'!A:A,MATCH($C168,'Policy Characteristics'!$C:$C,0)))</f>
        <v>Transportation</v>
      </c>
      <c r="B168" s="285" t="str">
        <f>IF(ISBLANK(INDEX('Policy Characteristics'!B:B,MATCH($C168,'Policy Characteristics'!$C:$C,0))),"",INDEX('Policy Characteristics'!B:B,MATCH($C168,'Policy Characteristics'!$C:$C,0)))</f>
        <v>Mode Shifting</v>
      </c>
      <c r="C168" s="276" t="str">
        <f t="shared" si="8"/>
        <v>Percent of Travel Demand Shifted to Other Modes or Eliminated</v>
      </c>
      <c r="D168" s="47" t="s">
        <v>43</v>
      </c>
      <c r="E168" s="47" t="s">
        <v>38</v>
      </c>
      <c r="F168" s="47" t="s">
        <v>86</v>
      </c>
      <c r="G168" s="2" t="s">
        <v>3544</v>
      </c>
      <c r="H168" s="44">
        <v>854</v>
      </c>
      <c r="I168" s="348" t="s">
        <v>45</v>
      </c>
      <c r="J168" s="277" t="str">
        <f>IF(ISBLANK(INDEX('Policy Characteristics'!D:D,MATCH($C168,'Policy Characteristics'!$C:$C,0))),"",INDEX('Policy Characteristics'!D:D,MATCH($C168,'Policy Characteristics'!$C:$C,0)))</f>
        <v>Mode Shifting</v>
      </c>
      <c r="K168" s="276" t="str">
        <f>IF(ISBLANK(INDEX('Policy Characteristics'!E:E,MATCH($C168,'Policy Characteristics'!$C:$C,0))),"",INDEX('Policy Characteristics'!E:E,MATCH($C168,'Policy Characteristics'!$C:$C,0)))</f>
        <v>trans mode shifting</v>
      </c>
      <c r="L168" s="284">
        <f>IF(ISBLANK(INDEX('Policy Characteristics'!F:F,MATCH($C168,'Policy Characteristics'!$C:$C,0))),"",INDEX('Policy Characteristics'!F:F,MATCH($C168,'Policy Characteristics'!$C:$C,0)))</f>
        <v>0</v>
      </c>
      <c r="M168" s="284">
        <f>IF(ISBLANK(INDEX('Policy Characteristics'!G:G,MATCH($C168,'Policy Characteristics'!$C:$C,0))),"",INDEX('Policy Characteristics'!G:G,MATCH($C168,'Policy Characteristics'!$C:$C,0)))</f>
        <v>0.26</v>
      </c>
      <c r="N168" s="284">
        <f>IF(ISBLANK(INDEX('Policy Characteristics'!H:H,MATCH($C168,'Policy Characteristics'!$C:$C,0))),"",INDEX('Policy Characteristics'!H:H,MATCH($C168,'Policy Characteristics'!$C:$C,0)))</f>
        <v>0.01</v>
      </c>
      <c r="O168" s="276" t="str">
        <f>IF(ISBLANK(INDEX('Policy Characteristics'!I:I,MATCH($C168,'Policy Characteristics'!$C:$C,0))),"",INDEX('Policy Characteristics'!I:I,MATCH($C168,'Policy Characteristics'!$C:$C,0)))</f>
        <v>% of trips shifted</v>
      </c>
      <c r="P168" s="276" t="str">
        <f>IF(ISBLANK(INDEX('Policy Characteristics'!J:J,MATCH($C168,'Policy Characteristics'!$C:$C,0))),"",INDEX('Policy Characteristics'!J:J,MATCH($C168,'Policy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8" s="276" t="str">
        <f>IF(ISBLANK(INDEX('Policy Characteristics'!K:K,MATCH($C168,'Policy Characteristics'!$C:$C,0))),"",INDEX('Policy Characteristics'!K:K,MATCH($C168,'Policy Characteristics'!$C:$C,0)))</f>
        <v>transportation-sector-main.html#tdm</v>
      </c>
      <c r="R168" s="276" t="str">
        <f>IF(ISBLANK(INDEX('Policy Characteristics'!L:L,MATCH($C168,'Policy Characteristics'!$C:$C,0))),"",INDEX('Policy Characteristics'!L:L,MATCH($C168,'Policy Characteristics'!$C:$C,0)))</f>
        <v>transportation-demand-management.html</v>
      </c>
    </row>
    <row r="169" spans="1:18" ht="16">
      <c r="A169" s="276" t="str">
        <f>IF(ISBLANK(INDEX('Policy Characteristics'!A:A,MATCH($C169,'Policy Characteristics'!$C:$C,0))),"",INDEX('Policy Characteristics'!A:A,MATCH($C169,'Policy Characteristics'!$C:$C,0)))</f>
        <v>Transportation</v>
      </c>
      <c r="B169" s="285" t="str">
        <f>IF(ISBLANK(INDEX('Policy Characteristics'!B:B,MATCH($C169,'Policy Characteristics'!$C:$C,0))),"",INDEX('Policy Characteristics'!B:B,MATCH($C169,'Policy Characteristics'!$C:$C,0)))</f>
        <v>Mode Shifting</v>
      </c>
      <c r="C169" s="276" t="str">
        <f t="shared" si="8"/>
        <v>Percent of Travel Demand Shifted to Other Modes or Eliminated</v>
      </c>
      <c r="D169" s="47" t="s">
        <v>43</v>
      </c>
      <c r="E169" s="47" t="s">
        <v>39</v>
      </c>
      <c r="F169" s="47" t="s">
        <v>86</v>
      </c>
      <c r="G169" s="2" t="s">
        <v>3539</v>
      </c>
      <c r="H169" s="44">
        <v>855</v>
      </c>
      <c r="I169" s="347" t="s">
        <v>44</v>
      </c>
      <c r="J169" s="277" t="str">
        <f>IF(ISBLANK(INDEX('Policy Characteristics'!D:D,MATCH($C169,'Policy Characteristics'!$C:$C,0))),"",INDEX('Policy Characteristics'!D:D,MATCH($C169,'Policy Characteristics'!$C:$C,0)))</f>
        <v>Mode Shifting</v>
      </c>
      <c r="K169" s="276" t="str">
        <f>IF(ISBLANK(INDEX('Policy Characteristics'!E:E,MATCH($C169,'Policy Characteristics'!$C:$C,0))),"",INDEX('Policy Characteristics'!E:E,MATCH($C169,'Policy Characteristics'!$C:$C,0)))</f>
        <v>trans mode shifting</v>
      </c>
      <c r="L169" s="284">
        <f>IF(ISBLANK(INDEX('Policy Characteristics'!F:F,MATCH($C169,'Policy Characteristics'!$C:$C,0))),"",INDEX('Policy Characteristics'!F:F,MATCH($C169,'Policy Characteristics'!$C:$C,0)))</f>
        <v>0</v>
      </c>
      <c r="M169" s="284">
        <f>IF(ISBLANK(INDEX('Policy Characteristics'!G:G,MATCH($C169,'Policy Characteristics'!$C:$C,0))),"",INDEX('Policy Characteristics'!G:G,MATCH($C169,'Policy Characteristics'!$C:$C,0)))</f>
        <v>0.26</v>
      </c>
      <c r="N169" s="284">
        <f>IF(ISBLANK(INDEX('Policy Characteristics'!H:H,MATCH($C169,'Policy Characteristics'!$C:$C,0))),"",INDEX('Policy Characteristics'!H:H,MATCH($C169,'Policy Characteristics'!$C:$C,0)))</f>
        <v>0.01</v>
      </c>
      <c r="O169" s="276" t="str">
        <f>IF(ISBLANK(INDEX('Policy Characteristics'!I:I,MATCH($C169,'Policy Characteristics'!$C:$C,0))),"",INDEX('Policy Characteristics'!I:I,MATCH($C169,'Policy Characteristics'!$C:$C,0)))</f>
        <v>% of trips shifted</v>
      </c>
      <c r="P169" s="276" t="str">
        <f>IF(ISBLANK(INDEX('Policy Characteristics'!J:J,MATCH($C169,'Policy Characteristics'!$C:$C,0))),"",INDEX('Policy Characteristics'!J:J,MATCH($C169,'Policy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9" s="276" t="str">
        <f>IF(ISBLANK(INDEX('Policy Characteristics'!K:K,MATCH($C169,'Policy Characteristics'!$C:$C,0))),"",INDEX('Policy Characteristics'!K:K,MATCH($C169,'Policy Characteristics'!$C:$C,0)))</f>
        <v>transportation-sector-main.html#tdm</v>
      </c>
      <c r="R169" s="276" t="str">
        <f>IF(ISBLANK(INDEX('Policy Characteristics'!L:L,MATCH($C169,'Policy Characteristics'!$C:$C,0))),"",INDEX('Policy Characteristics'!L:L,MATCH($C169,'Policy Characteristics'!$C:$C,0)))</f>
        <v>transportation-demand-management.html</v>
      </c>
    </row>
    <row r="170" spans="1:18" ht="16">
      <c r="A170" s="276" t="str">
        <f>IF(ISBLANK(INDEX('Policy Characteristics'!A:A,MATCH($C170,'Policy Characteristics'!$C:$C,0))),"",INDEX('Policy Characteristics'!A:A,MATCH($C170,'Policy Characteristics'!$C:$C,0)))</f>
        <v>Transportation</v>
      </c>
      <c r="B170" s="285" t="str">
        <f>IF(ISBLANK(INDEX('Policy Characteristics'!B:B,MATCH($C170,'Policy Characteristics'!$C:$C,0))),"",INDEX('Policy Characteristics'!B:B,MATCH($C170,'Policy Characteristics'!$C:$C,0)))</f>
        <v>Mode Shifting</v>
      </c>
      <c r="C170" s="276" t="str">
        <f t="shared" si="8"/>
        <v>Percent of Travel Demand Shifted to Other Modes or Eliminated</v>
      </c>
      <c r="D170" s="47" t="s">
        <v>43</v>
      </c>
      <c r="E170" s="47" t="s">
        <v>40</v>
      </c>
      <c r="F170" s="47" t="s">
        <v>86</v>
      </c>
      <c r="G170" s="2" t="s">
        <v>3363</v>
      </c>
      <c r="H170" s="44">
        <v>856</v>
      </c>
      <c r="I170" s="348" t="s">
        <v>45</v>
      </c>
      <c r="J170" s="277" t="str">
        <f>IF(ISBLANK(INDEX('Policy Characteristics'!D:D,MATCH($C170,'Policy Characteristics'!$C:$C,0))),"",INDEX('Policy Characteristics'!D:D,MATCH($C170,'Policy Characteristics'!$C:$C,0)))</f>
        <v>Mode Shifting</v>
      </c>
      <c r="K170" s="276" t="str">
        <f>IF(ISBLANK(INDEX('Policy Characteristics'!E:E,MATCH($C170,'Policy Characteristics'!$C:$C,0))),"",INDEX('Policy Characteristics'!E:E,MATCH($C170,'Policy Characteristics'!$C:$C,0)))</f>
        <v>trans mode shifting</v>
      </c>
      <c r="L170" s="284">
        <f>IF(ISBLANK(INDEX('Policy Characteristics'!F:F,MATCH($C170,'Policy Characteristics'!$C:$C,0))),"",INDEX('Policy Characteristics'!F:F,MATCH($C170,'Policy Characteristics'!$C:$C,0)))</f>
        <v>0</v>
      </c>
      <c r="M170" s="284">
        <f>IF(ISBLANK(INDEX('Policy Characteristics'!G:G,MATCH($C170,'Policy Characteristics'!$C:$C,0))),"",INDEX('Policy Characteristics'!G:G,MATCH($C170,'Policy Characteristics'!$C:$C,0)))</f>
        <v>0.26</v>
      </c>
      <c r="N170" s="284">
        <f>IF(ISBLANK(INDEX('Policy Characteristics'!H:H,MATCH($C170,'Policy Characteristics'!$C:$C,0))),"",INDEX('Policy Characteristics'!H:H,MATCH($C170,'Policy Characteristics'!$C:$C,0)))</f>
        <v>0.01</v>
      </c>
      <c r="O170" s="276" t="str">
        <f>IF(ISBLANK(INDEX('Policy Characteristics'!I:I,MATCH($C170,'Policy Characteristics'!$C:$C,0))),"",INDEX('Policy Characteristics'!I:I,MATCH($C170,'Policy Characteristics'!$C:$C,0)))</f>
        <v>% of trips shifted</v>
      </c>
      <c r="P170" s="276" t="str">
        <f>IF(ISBLANK(INDEX('Policy Characteristics'!J:J,MATCH($C170,'Policy Characteristics'!$C:$C,0))),"",INDEX('Policy Characteristics'!J:J,MATCH($C170,'Policy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0" s="276" t="str">
        <f>IF(ISBLANK(INDEX('Policy Characteristics'!K:K,MATCH($C170,'Policy Characteristics'!$C:$C,0))),"",INDEX('Policy Characteristics'!K:K,MATCH($C170,'Policy Characteristics'!$C:$C,0)))</f>
        <v>transportation-sector-main.html#tdm</v>
      </c>
      <c r="R170" s="276" t="str">
        <f>IF(ISBLANK(INDEX('Policy Characteristics'!L:L,MATCH($C170,'Policy Characteristics'!$C:$C,0))),"",INDEX('Policy Characteristics'!L:L,MATCH($C170,'Policy Characteristics'!$C:$C,0)))</f>
        <v>transportation-demand-management.html</v>
      </c>
    </row>
    <row r="171" spans="1:18" ht="16">
      <c r="A171" s="276" t="str">
        <f>IF(ISBLANK(INDEX('Policy Characteristics'!A:A,MATCH($C171,'Policy Characteristics'!$C:$C,0))),"",INDEX('Policy Characteristics'!A:A,MATCH($C171,'Policy Characteristics'!$C:$C,0)))</f>
        <v>Transportation</v>
      </c>
      <c r="B171" s="285" t="str">
        <f>IF(ISBLANK(INDEX('Policy Characteristics'!B:B,MATCH($C171,'Policy Characteristics'!$C:$C,0))),"",INDEX('Policy Characteristics'!B:B,MATCH($C171,'Policy Characteristics'!$C:$C,0)))</f>
        <v>Mode Shifting</v>
      </c>
      <c r="C171" s="276" t="str">
        <f t="shared" si="8"/>
        <v>Percent of Travel Demand Shifted to Other Modes or Eliminated</v>
      </c>
      <c r="D171" s="47" t="s">
        <v>43</v>
      </c>
      <c r="E171" s="47" t="s">
        <v>41</v>
      </c>
      <c r="F171" s="47" t="s">
        <v>86</v>
      </c>
      <c r="G171" s="47" t="s">
        <v>87</v>
      </c>
      <c r="H171" s="44">
        <v>857</v>
      </c>
      <c r="I171" s="348" t="s">
        <v>45</v>
      </c>
      <c r="J171" s="277" t="str">
        <f>IF(ISBLANK(INDEX('Policy Characteristics'!D:D,MATCH($C171,'Policy Characteristics'!$C:$C,0))),"",INDEX('Policy Characteristics'!D:D,MATCH($C171,'Policy Characteristics'!$C:$C,0)))</f>
        <v>Mode Shifting</v>
      </c>
      <c r="K171" s="276" t="str">
        <f>IF(ISBLANK(INDEX('Policy Characteristics'!E:E,MATCH($C171,'Policy Characteristics'!$C:$C,0))),"",INDEX('Policy Characteristics'!E:E,MATCH($C171,'Policy Characteristics'!$C:$C,0)))</f>
        <v>trans mode shifting</v>
      </c>
      <c r="L171" s="284">
        <f>IF(ISBLANK(INDEX('Policy Characteristics'!F:F,MATCH($C171,'Policy Characteristics'!$C:$C,0))),"",INDEX('Policy Characteristics'!F:F,MATCH($C171,'Policy Characteristics'!$C:$C,0)))</f>
        <v>0</v>
      </c>
      <c r="M171" s="284">
        <f>IF(ISBLANK(INDEX('Policy Characteristics'!G:G,MATCH($C171,'Policy Characteristics'!$C:$C,0))),"",INDEX('Policy Characteristics'!G:G,MATCH($C171,'Policy Characteristics'!$C:$C,0)))</f>
        <v>0.26</v>
      </c>
      <c r="N171" s="284">
        <f>IF(ISBLANK(INDEX('Policy Characteristics'!H:H,MATCH($C171,'Policy Characteristics'!$C:$C,0))),"",INDEX('Policy Characteristics'!H:H,MATCH($C171,'Policy Characteristics'!$C:$C,0)))</f>
        <v>0.01</v>
      </c>
      <c r="O171" s="276" t="str">
        <f>IF(ISBLANK(INDEX('Policy Characteristics'!I:I,MATCH($C171,'Policy Characteristics'!$C:$C,0))),"",INDEX('Policy Characteristics'!I:I,MATCH($C171,'Policy Characteristics'!$C:$C,0)))</f>
        <v>% of trips shifted</v>
      </c>
      <c r="P171" s="276" t="str">
        <f>IF(ISBLANK(INDEX('Policy Characteristics'!J:J,MATCH($C171,'Policy Characteristics'!$C:$C,0))),"",INDEX('Policy Characteristics'!J:J,MATCH($C171,'Policy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1" s="276" t="str">
        <f>IF(ISBLANK(INDEX('Policy Characteristics'!K:K,MATCH($C171,'Policy Characteristics'!$C:$C,0))),"",INDEX('Policy Characteristics'!K:K,MATCH($C171,'Policy Characteristics'!$C:$C,0)))</f>
        <v>transportation-sector-main.html#tdm</v>
      </c>
      <c r="R171" s="276" t="str">
        <f>IF(ISBLANK(INDEX('Policy Characteristics'!L:L,MATCH($C171,'Policy Characteristics'!$C:$C,0))),"",INDEX('Policy Characteristics'!L:L,MATCH($C171,'Policy Characteristics'!$C:$C,0)))</f>
        <v>transportation-demand-management.html</v>
      </c>
    </row>
    <row r="172" spans="1:18" ht="16">
      <c r="A172" s="276" t="str">
        <f>IF(ISBLANK(INDEX('Policy Characteristics'!A:A,MATCH($C172,'Policy Characteristics'!$C:$C,0))),"",INDEX('Policy Characteristics'!A:A,MATCH($C172,'Policy Characteristics'!$C:$C,0)))</f>
        <v>Transportation</v>
      </c>
      <c r="B172" s="285" t="str">
        <f>IF(ISBLANK(INDEX('Policy Characteristics'!B:B,MATCH($C172,'Policy Characteristics'!$C:$C,0))),"",INDEX('Policy Characteristics'!B:B,MATCH($C172,'Policy Characteristics'!$C:$C,0)))</f>
        <v>Mode Shifting</v>
      </c>
      <c r="C172" s="276" t="str">
        <f t="shared" si="8"/>
        <v>Percent of Travel Demand Shifted to Other Modes or Eliminated</v>
      </c>
      <c r="D172" s="47" t="s">
        <v>43</v>
      </c>
      <c r="E172" s="47" t="s">
        <v>42</v>
      </c>
      <c r="F172" s="47" t="s">
        <v>86</v>
      </c>
      <c r="G172" s="2" t="s">
        <v>3365</v>
      </c>
      <c r="H172" s="44">
        <v>858</v>
      </c>
      <c r="I172" s="348" t="s">
        <v>45</v>
      </c>
      <c r="J172" s="277" t="str">
        <f>IF(ISBLANK(INDEX('Policy Characteristics'!D:D,MATCH($C172,'Policy Characteristics'!$C:$C,0))),"",INDEX('Policy Characteristics'!D:D,MATCH($C172,'Policy Characteristics'!$C:$C,0)))</f>
        <v>Mode Shifting</v>
      </c>
      <c r="K172" s="276" t="str">
        <f>IF(ISBLANK(INDEX('Policy Characteristics'!E:E,MATCH($C172,'Policy Characteristics'!$C:$C,0))),"",INDEX('Policy Characteristics'!E:E,MATCH($C172,'Policy Characteristics'!$C:$C,0)))</f>
        <v>trans mode shifting</v>
      </c>
      <c r="L172" s="284">
        <f>IF(ISBLANK(INDEX('Policy Characteristics'!F:F,MATCH($C172,'Policy Characteristics'!$C:$C,0))),"",INDEX('Policy Characteristics'!F:F,MATCH($C172,'Policy Characteristics'!$C:$C,0)))</f>
        <v>0</v>
      </c>
      <c r="M172" s="284">
        <f>IF(ISBLANK(INDEX('Policy Characteristics'!G:G,MATCH($C172,'Policy Characteristics'!$C:$C,0))),"",INDEX('Policy Characteristics'!G:G,MATCH($C172,'Policy Characteristics'!$C:$C,0)))</f>
        <v>0.26</v>
      </c>
      <c r="N172" s="284">
        <f>IF(ISBLANK(INDEX('Policy Characteristics'!H:H,MATCH($C172,'Policy Characteristics'!$C:$C,0))),"",INDEX('Policy Characteristics'!H:H,MATCH($C172,'Policy Characteristics'!$C:$C,0)))</f>
        <v>0.01</v>
      </c>
      <c r="O172" s="276" t="str">
        <f>IF(ISBLANK(INDEX('Policy Characteristics'!I:I,MATCH($C172,'Policy Characteristics'!$C:$C,0))),"",INDEX('Policy Characteristics'!I:I,MATCH($C172,'Policy Characteristics'!$C:$C,0)))</f>
        <v>% of trips shifted</v>
      </c>
      <c r="P172" s="276" t="str">
        <f>IF(ISBLANK(INDEX('Policy Characteristics'!J:J,MATCH($C172,'Policy Characteristics'!$C:$C,0))),"",INDEX('Policy Characteristics'!J:J,MATCH($C172,'Policy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2" s="276" t="str">
        <f>IF(ISBLANK(INDEX('Policy Characteristics'!K:K,MATCH($C172,'Policy Characteristics'!$C:$C,0))),"",INDEX('Policy Characteristics'!K:K,MATCH($C172,'Policy Characteristics'!$C:$C,0)))</f>
        <v>transportation-sector-main.html#tdm</v>
      </c>
      <c r="R172" s="276" t="str">
        <f>IF(ISBLANK(INDEX('Policy Characteristics'!L:L,MATCH($C172,'Policy Characteristics'!$C:$C,0))),"",INDEX('Policy Characteristics'!L:L,MATCH($C172,'Policy Characteristics'!$C:$C,0)))</f>
        <v>transportation-demand-management.html</v>
      </c>
    </row>
    <row r="173" spans="1:18" ht="16">
      <c r="A173" s="276" t="str">
        <f>IF(ISBLANK(INDEX('Policy Characteristics'!A:A,MATCH($C173,'Policy Characteristics'!$C:$C,0))),"",INDEX('Policy Characteristics'!A:A,MATCH($C173,'Policy Characteristics'!$C:$C,0)))</f>
        <v>Transportation</v>
      </c>
      <c r="B173" s="285" t="str">
        <f>IF(ISBLANK(INDEX('Policy Characteristics'!B:B,MATCH($C173,'Policy Characteristics'!$C:$C,0))),"",INDEX('Policy Characteristics'!B:B,MATCH($C173,'Policy Characteristics'!$C:$C,0)))</f>
        <v>Mode Shifting</v>
      </c>
      <c r="C173" s="276" t="str">
        <f t="shared" si="8"/>
        <v>Percent of Travel Demand Shifted to Other Modes or Eliminated</v>
      </c>
      <c r="D173" s="47" t="s">
        <v>43</v>
      </c>
      <c r="E173" s="47" t="s">
        <v>114</v>
      </c>
      <c r="F173" s="47" t="s">
        <v>86</v>
      </c>
      <c r="G173" s="47" t="s">
        <v>148</v>
      </c>
      <c r="H173" s="44">
        <v>859</v>
      </c>
      <c r="I173" s="348" t="s">
        <v>45</v>
      </c>
      <c r="J173" s="277" t="str">
        <f>IF(ISBLANK(INDEX('Policy Characteristics'!D:D,MATCH($C173,'Policy Characteristics'!$C:$C,0))),"",INDEX('Policy Characteristics'!D:D,MATCH($C173,'Policy Characteristics'!$C:$C,0)))</f>
        <v>Mode Shifting</v>
      </c>
      <c r="K173" s="276" t="str">
        <f>IF(ISBLANK(INDEX('Policy Characteristics'!E:E,MATCH($C173,'Policy Characteristics'!$C:$C,0))),"",INDEX('Policy Characteristics'!E:E,MATCH($C173,'Policy Characteristics'!$C:$C,0)))</f>
        <v>trans mode shifting</v>
      </c>
      <c r="L173" s="284">
        <f>IF(ISBLANK(INDEX('Policy Characteristics'!F:F,MATCH($C173,'Policy Characteristics'!$C:$C,0))),"",INDEX('Policy Characteristics'!F:F,MATCH($C173,'Policy Characteristics'!$C:$C,0)))</f>
        <v>0</v>
      </c>
      <c r="M173" s="284">
        <f>IF(ISBLANK(INDEX('Policy Characteristics'!G:G,MATCH($C173,'Policy Characteristics'!$C:$C,0))),"",INDEX('Policy Characteristics'!G:G,MATCH($C173,'Policy Characteristics'!$C:$C,0)))</f>
        <v>0.26</v>
      </c>
      <c r="N173" s="284">
        <f>IF(ISBLANK(INDEX('Policy Characteristics'!H:H,MATCH($C173,'Policy Characteristics'!$C:$C,0))),"",INDEX('Policy Characteristics'!H:H,MATCH($C173,'Policy Characteristics'!$C:$C,0)))</f>
        <v>0.01</v>
      </c>
      <c r="O173" s="276" t="str">
        <f>IF(ISBLANK(INDEX('Policy Characteristics'!I:I,MATCH($C173,'Policy Characteristics'!$C:$C,0))),"",INDEX('Policy Characteristics'!I:I,MATCH($C173,'Policy Characteristics'!$C:$C,0)))</f>
        <v>% of trips shifted</v>
      </c>
      <c r="P173" s="276" t="str">
        <f>IF(ISBLANK(INDEX('Policy Characteristics'!J:J,MATCH($C173,'Policy Characteristics'!$C:$C,0))),"",INDEX('Policy Characteristics'!J:J,MATCH($C173,'Policy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3" s="276" t="str">
        <f>IF(ISBLANK(INDEX('Policy Characteristics'!K:K,MATCH($C173,'Policy Characteristics'!$C:$C,0))),"",INDEX('Policy Characteristics'!K:K,MATCH($C173,'Policy Characteristics'!$C:$C,0)))</f>
        <v>transportation-sector-main.html#tdm</v>
      </c>
      <c r="R173" s="276" t="str">
        <f>IF(ISBLANK(INDEX('Policy Characteristics'!L:L,MATCH($C173,'Policy Characteristics'!$C:$C,0))),"",INDEX('Policy Characteristics'!L:L,MATCH($C173,'Policy Characteristics'!$C:$C,0)))</f>
        <v>transportation-demand-management.html</v>
      </c>
    </row>
    <row r="174" spans="1:18" ht="16">
      <c r="A174" s="276" t="str">
        <f>IF(ISBLANK(INDEX('Policy Characteristics'!A:A,MATCH($C174,'Policy Characteristics'!$C:$C,0))),"",INDEX('Policy Characteristics'!A:A,MATCH($C174,'Policy Characteristics'!$C:$C,0)))</f>
        <v>Transportation</v>
      </c>
      <c r="B174" s="285" t="str">
        <f>IF(ISBLANK(INDEX('Policy Characteristics'!B:B,MATCH($C174,'Policy Characteristics'!$C:$C,0))),"",INDEX('Policy Characteristics'!B:B,MATCH($C174,'Policy Characteristics'!$C:$C,0)))</f>
        <v>Zero-Emission Vehicle Sales Standard</v>
      </c>
      <c r="C174" s="340" t="s">
        <v>3513</v>
      </c>
      <c r="D174" s="47" t="s">
        <v>46</v>
      </c>
      <c r="E174" s="47" t="s">
        <v>38</v>
      </c>
      <c r="F174" s="47" t="s">
        <v>85</v>
      </c>
      <c r="G174" s="2" t="s">
        <v>3366</v>
      </c>
      <c r="H174" s="49">
        <v>186</v>
      </c>
      <c r="I174" s="347" t="s">
        <v>44</v>
      </c>
      <c r="J174" s="277" t="str">
        <f>IF(ISBLANK(INDEX('Policy Characteristics'!D:D,MATCH($C174,'Policy Characteristics'!$C:$C,0))),"",INDEX('Policy Characteristics'!D:D,MATCH($C174,'Policy Characteristics'!$C:$C,0)))</f>
        <v>ZEV Sales Standard</v>
      </c>
      <c r="K174" s="276" t="str">
        <f>IF(ISBLANK(INDEX('Policy Characteristics'!E:E,MATCH($C174,'Policy Characteristics'!$C:$C,0))),"",INDEX('Policy Characteristics'!E:E,MATCH($C174,'Policy Characteristics'!$C:$C,0)))</f>
        <v>trans ZEV minimum</v>
      </c>
      <c r="L174" s="284">
        <f>IF(ISBLANK(INDEX('Policy Characteristics'!F:F,MATCH($C174,'Policy Characteristics'!$C:$C,0))),"",INDEX('Policy Characteristics'!F:F,MATCH($C174,'Policy Characteristics'!$C:$C,0)))</f>
        <v>0</v>
      </c>
      <c r="M174" s="284">
        <f>IF(ISBLANK(INDEX('Policy Characteristics'!G:G,MATCH($C174,'Policy Characteristics'!$C:$C,0))),"",INDEX('Policy Characteristics'!G:G,MATCH($C174,'Policy Characteristics'!$C:$C,0)))</f>
        <v>1</v>
      </c>
      <c r="N174" s="284">
        <f>IF(ISBLANK(INDEX('Policy Characteristics'!H:H,MATCH($C174,'Policy Characteristics'!$C:$C,0))),"",INDEX('Policy Characteristics'!H:H,MATCH($C174,'Policy Characteristics'!$C:$C,0)))</f>
        <v>0.01</v>
      </c>
      <c r="O174" s="276" t="str">
        <f>IF(ISBLANK(INDEX('Policy Characteristics'!I:I,MATCH($C174,'Policy Characteristics'!$C:$C,0))),"",INDEX('Policy Characteristics'!I:I,MATCH($C174,'Policy Characteristics'!$C:$C,0)))</f>
        <v>% of new vehicles sold</v>
      </c>
      <c r="P174" s="276" t="str">
        <f>IF(ISBLANK(INDEX('Policy Characteristics'!J:J,MATCH($C174,'Policy Characteristics'!$C:$C,0))),"",INDEX('Policy Characteristics'!J:J,MATCH($C174,'Policy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Duty Trucks:** commercial trucks carrying freight, not passengers // **Buses:** including school, transit, and intercity buses //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4" s="276" t="str">
        <f>IF(ISBLANK(INDEX('Policy Characteristics'!K:K,MATCH($C174,'Policy Characteristics'!$C:$C,0))),"",INDEX('Policy Characteristics'!K:K,MATCH($C174,'Policy Characteristics'!$C:$C,0)))</f>
        <v>transportation-sector-main.html#ev-mandate</v>
      </c>
      <c r="R174" s="276" t="str">
        <f>IF(ISBLANK(INDEX('Policy Characteristics'!L:L,MATCH($C174,'Policy Characteristics'!$C:$C,0))),"",INDEX('Policy Characteristics'!L:L,MATCH($C174,'Policy Characteristics'!$C:$C,0)))</f>
        <v>ev-mandate.html</v>
      </c>
    </row>
    <row r="175" spans="1:18" ht="16">
      <c r="A175" s="276" t="str">
        <f>IF(ISBLANK(INDEX('Policy Characteristics'!A:A,MATCH($C175,'Policy Characteristics'!$C:$C,0))),"",INDEX('Policy Characteristics'!A:A,MATCH($C175,'Policy Characteristics'!$C:$C,0)))</f>
        <v>Transportation</v>
      </c>
      <c r="B175" s="285" t="str">
        <f>IF(ISBLANK(INDEX('Policy Characteristics'!B:B,MATCH($C175,'Policy Characteristics'!$C:$C,0))),"",INDEX('Policy Characteristics'!B:B,MATCH($C175,'Policy Characteristics'!$C:$C,0)))</f>
        <v>Zero-Emission Vehicle Sales Standard</v>
      </c>
      <c r="C175" s="276" t="str">
        <f>C$174</f>
        <v>Minimum Required ZEV Sales Percentage</v>
      </c>
      <c r="D175" s="2" t="s">
        <v>43</v>
      </c>
      <c r="E175" s="2" t="s">
        <v>38</v>
      </c>
      <c r="F175" s="2" t="s">
        <v>86</v>
      </c>
      <c r="G175" s="2" t="s">
        <v>3544</v>
      </c>
      <c r="H175" s="49">
        <v>203</v>
      </c>
      <c r="I175" s="348" t="s">
        <v>44</v>
      </c>
      <c r="J175" s="277" t="str">
        <f>IF(ISBLANK(INDEX('Policy Characteristics'!D:D,MATCH($C175,'Policy Characteristics'!$C:$C,0))),"",INDEX('Policy Characteristics'!D:D,MATCH($C175,'Policy Characteristics'!$C:$C,0)))</f>
        <v>ZEV Sales Standard</v>
      </c>
      <c r="K175" s="276" t="str">
        <f>IF(ISBLANK(INDEX('Policy Characteristics'!E:E,MATCH($C175,'Policy Characteristics'!$C:$C,0))),"",INDEX('Policy Characteristics'!E:E,MATCH($C175,'Policy Characteristics'!$C:$C,0)))</f>
        <v>trans ZEV minimum</v>
      </c>
      <c r="L175" s="284">
        <f>IF(ISBLANK(INDEX('Policy Characteristics'!F:F,MATCH($C175,'Policy Characteristics'!$C:$C,0))),"",INDEX('Policy Characteristics'!F:F,MATCH($C175,'Policy Characteristics'!$C:$C,0)))</f>
        <v>0</v>
      </c>
      <c r="M175" s="284">
        <f>IF(ISBLANK(INDEX('Policy Characteristics'!G:G,MATCH($C175,'Policy Characteristics'!$C:$C,0))),"",INDEX('Policy Characteristics'!G:G,MATCH($C175,'Policy Characteristics'!$C:$C,0)))</f>
        <v>1</v>
      </c>
      <c r="N175" s="284">
        <f>IF(ISBLANK(INDEX('Policy Characteristics'!H:H,MATCH($C175,'Policy Characteristics'!$C:$C,0))),"",INDEX('Policy Characteristics'!H:H,MATCH($C175,'Policy Characteristics'!$C:$C,0)))</f>
        <v>0.01</v>
      </c>
      <c r="O175" s="276" t="str">
        <f>IF(ISBLANK(INDEX('Policy Characteristics'!I:I,MATCH($C175,'Policy Characteristics'!$C:$C,0))),"",INDEX('Policy Characteristics'!I:I,MATCH($C175,'Policy Characteristics'!$C:$C,0)))</f>
        <v>% of new vehicles sold</v>
      </c>
      <c r="P175" s="276" t="str">
        <f>IF(ISBLANK(INDEX('Policy Characteristics'!J:J,MATCH($C175,'Policy Characteristics'!$C:$C,0))),"",INDEX('Policy Characteristics'!J:J,MATCH($C175,'Policy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Duty Trucks:** commercial trucks carrying freight, not passengers // **Buses:** including school, transit, and intercity buses //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5" s="276" t="str">
        <f>IF(ISBLANK(INDEX('Policy Characteristics'!K:K,MATCH($C175,'Policy Characteristics'!$C:$C,0))),"",INDEX('Policy Characteristics'!K:K,MATCH($C175,'Policy Characteristics'!$C:$C,0)))</f>
        <v>transportation-sector-main.html#ev-mandate</v>
      </c>
      <c r="R175" s="276" t="str">
        <f>IF(ISBLANK(INDEX('Policy Characteristics'!L:L,MATCH($C175,'Policy Characteristics'!$C:$C,0))),"",INDEX('Policy Characteristics'!L:L,MATCH($C175,'Policy Characteristics'!$C:$C,0)))</f>
        <v>ev-mandate.html</v>
      </c>
    </row>
    <row r="176" spans="1:18" ht="16">
      <c r="A176" s="276" t="str">
        <f>IF(ISBLANK(INDEX('Policy Characteristics'!A:A,MATCH($C176,'Policy Characteristics'!$C:$C,0))),"",INDEX('Policy Characteristics'!A:A,MATCH($C176,'Policy Characteristics'!$C:$C,0)))</f>
        <v>Transportation</v>
      </c>
      <c r="B176" s="285" t="str">
        <f>IF(ISBLANK(INDEX('Policy Characteristics'!B:B,MATCH($C176,'Policy Characteristics'!$C:$C,0))),"",INDEX('Policy Characteristics'!B:B,MATCH($C176,'Policy Characteristics'!$C:$C,0)))</f>
        <v>Zero-Emission Vehicle Sales Standard</v>
      </c>
      <c r="C176" s="276" t="str">
        <f t="shared" ref="C176:C185" si="9">C$174</f>
        <v>Minimum Required ZEV Sales Percentage</v>
      </c>
      <c r="D176" s="2" t="s">
        <v>46</v>
      </c>
      <c r="E176" s="2" t="s">
        <v>39</v>
      </c>
      <c r="F176" s="2" t="s">
        <v>85</v>
      </c>
      <c r="G176" s="2" t="s">
        <v>2369</v>
      </c>
      <c r="H176" s="49">
        <v>187</v>
      </c>
      <c r="I176" s="347" t="s">
        <v>44</v>
      </c>
      <c r="J176" s="277" t="str">
        <f>IF(ISBLANK(INDEX('Policy Characteristics'!D:D,MATCH($C176,'Policy Characteristics'!$C:$C,0))),"",INDEX('Policy Characteristics'!D:D,MATCH($C176,'Policy Characteristics'!$C:$C,0)))</f>
        <v>ZEV Sales Standard</v>
      </c>
      <c r="K176" s="276" t="str">
        <f>IF(ISBLANK(INDEX('Policy Characteristics'!E:E,MATCH($C176,'Policy Characteristics'!$C:$C,0))),"",INDEX('Policy Characteristics'!E:E,MATCH($C176,'Policy Characteristics'!$C:$C,0)))</f>
        <v>trans ZEV minimum</v>
      </c>
      <c r="L176" s="284">
        <f>IF(ISBLANK(INDEX('Policy Characteristics'!F:F,MATCH($C176,'Policy Characteristics'!$C:$C,0))),"",INDEX('Policy Characteristics'!F:F,MATCH($C176,'Policy Characteristics'!$C:$C,0)))</f>
        <v>0</v>
      </c>
      <c r="M176" s="284">
        <f>IF(ISBLANK(INDEX('Policy Characteristics'!G:G,MATCH($C176,'Policy Characteristics'!$C:$C,0))),"",INDEX('Policy Characteristics'!G:G,MATCH($C176,'Policy Characteristics'!$C:$C,0)))</f>
        <v>1</v>
      </c>
      <c r="N176" s="284">
        <f>IF(ISBLANK(INDEX('Policy Characteristics'!H:H,MATCH($C176,'Policy Characteristics'!$C:$C,0))),"",INDEX('Policy Characteristics'!H:H,MATCH($C176,'Policy Characteristics'!$C:$C,0)))</f>
        <v>0.01</v>
      </c>
      <c r="O176" s="276" t="str">
        <f>IF(ISBLANK(INDEX('Policy Characteristics'!I:I,MATCH($C176,'Policy Characteristics'!$C:$C,0))),"",INDEX('Policy Characteristics'!I:I,MATCH($C176,'Policy Characteristics'!$C:$C,0)))</f>
        <v>% of new vehicles sold</v>
      </c>
      <c r="P176" s="276" t="str">
        <f>IF(ISBLANK(INDEX('Policy Characteristics'!J:J,MATCH($C176,'Policy Characteristics'!$C:$C,0))),"",INDEX('Policy Characteristics'!J:J,MATCH($C176,'Policy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Duty Trucks:** commercial trucks carrying freight, not passengers // **Buses:** including school, transit, and intercity buses //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6" s="276" t="str">
        <f>IF(ISBLANK(INDEX('Policy Characteristics'!K:K,MATCH($C176,'Policy Characteristics'!$C:$C,0))),"",INDEX('Policy Characteristics'!K:K,MATCH($C176,'Policy Characteristics'!$C:$C,0)))</f>
        <v>transportation-sector-main.html#ev-mandate</v>
      </c>
      <c r="R176" s="276" t="str">
        <f>IF(ISBLANK(INDEX('Policy Characteristics'!L:L,MATCH($C176,'Policy Characteristics'!$C:$C,0))),"",INDEX('Policy Characteristics'!L:L,MATCH($C176,'Policy Characteristics'!$C:$C,0)))</f>
        <v>ev-mandate.html</v>
      </c>
    </row>
    <row r="177" spans="1:18" ht="16">
      <c r="A177" s="276" t="str">
        <f>IF(ISBLANK(INDEX('Policy Characteristics'!A:A,MATCH($C177,'Policy Characteristics'!$C:$C,0))),"",INDEX('Policy Characteristics'!A:A,MATCH($C177,'Policy Characteristics'!$C:$C,0)))</f>
        <v>Transportation</v>
      </c>
      <c r="B177" s="285" t="str">
        <f>IF(ISBLANK(INDEX('Policy Characteristics'!B:B,MATCH($C177,'Policy Characteristics'!$C:$C,0))),"",INDEX('Policy Characteristics'!B:B,MATCH($C177,'Policy Characteristics'!$C:$C,0)))</f>
        <v>Zero-Emission Vehicle Sales Standard</v>
      </c>
      <c r="C177" s="276" t="str">
        <f t="shared" si="9"/>
        <v>Minimum Required ZEV Sales Percentage</v>
      </c>
      <c r="D177" s="2" t="s">
        <v>43</v>
      </c>
      <c r="E177" s="2" t="s">
        <v>39</v>
      </c>
      <c r="F177" s="2" t="s">
        <v>86</v>
      </c>
      <c r="G177" s="2" t="s">
        <v>3539</v>
      </c>
      <c r="H177" s="49">
        <v>191</v>
      </c>
      <c r="I177" s="347" t="s">
        <v>44</v>
      </c>
      <c r="J177" s="277" t="str">
        <f>IF(ISBLANK(INDEX('Policy Characteristics'!D:D,MATCH($C177,'Policy Characteristics'!$C:$C,0))),"",INDEX('Policy Characteristics'!D:D,MATCH($C177,'Policy Characteristics'!$C:$C,0)))</f>
        <v>ZEV Sales Standard</v>
      </c>
      <c r="K177" s="276" t="str">
        <f>IF(ISBLANK(INDEX('Policy Characteristics'!E:E,MATCH($C177,'Policy Characteristics'!$C:$C,0))),"",INDEX('Policy Characteristics'!E:E,MATCH($C177,'Policy Characteristics'!$C:$C,0)))</f>
        <v>trans ZEV minimum</v>
      </c>
      <c r="L177" s="284">
        <f>IF(ISBLANK(INDEX('Policy Characteristics'!F:F,MATCH($C177,'Policy Characteristics'!$C:$C,0))),"",INDEX('Policy Characteristics'!F:F,MATCH($C177,'Policy Characteristics'!$C:$C,0)))</f>
        <v>0</v>
      </c>
      <c r="M177" s="284">
        <f>IF(ISBLANK(INDEX('Policy Characteristics'!G:G,MATCH($C177,'Policy Characteristics'!$C:$C,0))),"",INDEX('Policy Characteristics'!G:G,MATCH($C177,'Policy Characteristics'!$C:$C,0)))</f>
        <v>1</v>
      </c>
      <c r="N177" s="284">
        <f>IF(ISBLANK(INDEX('Policy Characteristics'!H:H,MATCH($C177,'Policy Characteristics'!$C:$C,0))),"",INDEX('Policy Characteristics'!H:H,MATCH($C177,'Policy Characteristics'!$C:$C,0)))</f>
        <v>0.01</v>
      </c>
      <c r="O177" s="276" t="str">
        <f>IF(ISBLANK(INDEX('Policy Characteristics'!I:I,MATCH($C177,'Policy Characteristics'!$C:$C,0))),"",INDEX('Policy Characteristics'!I:I,MATCH($C177,'Policy Characteristics'!$C:$C,0)))</f>
        <v>% of new vehicles sold</v>
      </c>
      <c r="P177" s="276" t="str">
        <f>IF(ISBLANK(INDEX('Policy Characteristics'!J:J,MATCH($C177,'Policy Characteristics'!$C:$C,0))),"",INDEX('Policy Characteristics'!J:J,MATCH($C177,'Policy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Duty Trucks:** commercial trucks carrying freight, not passengers // **Buses:** including school, transit, and intercity buses //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7" s="276" t="str">
        <f>IF(ISBLANK(INDEX('Policy Characteristics'!K:K,MATCH($C177,'Policy Characteristics'!$C:$C,0))),"",INDEX('Policy Characteristics'!K:K,MATCH($C177,'Policy Characteristics'!$C:$C,0)))</f>
        <v>transportation-sector-main.html#ev-mandate</v>
      </c>
      <c r="R177" s="276" t="str">
        <f>IF(ISBLANK(INDEX('Policy Characteristics'!L:L,MATCH($C177,'Policy Characteristics'!$C:$C,0))),"",INDEX('Policy Characteristics'!L:L,MATCH($C177,'Policy Characteristics'!$C:$C,0)))</f>
        <v>ev-mandate.html</v>
      </c>
    </row>
    <row r="178" spans="1:18" ht="16">
      <c r="A178" s="276" t="str">
        <f>IF(ISBLANK(INDEX('Policy Characteristics'!A:A,MATCH($C178,'Policy Characteristics'!$C:$C,0))),"",INDEX('Policy Characteristics'!A:A,MATCH($C178,'Policy Characteristics'!$C:$C,0)))</f>
        <v>Transportation</v>
      </c>
      <c r="B178" s="285" t="str">
        <f>IF(ISBLANK(INDEX('Policy Characteristics'!B:B,MATCH($C178,'Policy Characteristics'!$C:$C,0))),"",INDEX('Policy Characteristics'!B:B,MATCH($C178,'Policy Characteristics'!$C:$C,0)))</f>
        <v>Zero-Emission Vehicle Sales Standard</v>
      </c>
      <c r="C178" s="276" t="str">
        <f t="shared" si="9"/>
        <v>Minimum Required ZEV Sales Percentage</v>
      </c>
      <c r="D178" s="2" t="s">
        <v>46</v>
      </c>
      <c r="E178" s="2" t="s">
        <v>40</v>
      </c>
      <c r="F178" s="2" t="s">
        <v>85</v>
      </c>
      <c r="G178" s="2" t="s">
        <v>3363</v>
      </c>
      <c r="H178" s="49">
        <v>496</v>
      </c>
      <c r="I178" s="347" t="s">
        <v>45</v>
      </c>
      <c r="J178" s="277" t="str">
        <f>IF(ISBLANK(INDEX('Policy Characteristics'!D:D,MATCH($C178,'Policy Characteristics'!$C:$C,0))),"",INDEX('Policy Characteristics'!D:D,MATCH($C178,'Policy Characteristics'!$C:$C,0)))</f>
        <v>ZEV Sales Standard</v>
      </c>
      <c r="K178" s="276" t="str">
        <f>IF(ISBLANK(INDEX('Policy Characteristics'!E:E,MATCH($C178,'Policy Characteristics'!$C:$C,0))),"",INDEX('Policy Characteristics'!E:E,MATCH($C178,'Policy Characteristics'!$C:$C,0)))</f>
        <v>trans ZEV minimum</v>
      </c>
      <c r="L178" s="284">
        <f>IF(ISBLANK(INDEX('Policy Characteristics'!F:F,MATCH($C178,'Policy Characteristics'!$C:$C,0))),"",INDEX('Policy Characteristics'!F:F,MATCH($C178,'Policy Characteristics'!$C:$C,0)))</f>
        <v>0</v>
      </c>
      <c r="M178" s="284">
        <f>IF(ISBLANK(INDEX('Policy Characteristics'!G:G,MATCH($C178,'Policy Characteristics'!$C:$C,0))),"",INDEX('Policy Characteristics'!G:G,MATCH($C178,'Policy Characteristics'!$C:$C,0)))</f>
        <v>1</v>
      </c>
      <c r="N178" s="284">
        <f>IF(ISBLANK(INDEX('Policy Characteristics'!H:H,MATCH($C178,'Policy Characteristics'!$C:$C,0))),"",INDEX('Policy Characteristics'!H:H,MATCH($C178,'Policy Characteristics'!$C:$C,0)))</f>
        <v>0.01</v>
      </c>
      <c r="O178" s="276" t="str">
        <f>IF(ISBLANK(INDEX('Policy Characteristics'!I:I,MATCH($C178,'Policy Characteristics'!$C:$C,0))),"",INDEX('Policy Characteristics'!I:I,MATCH($C178,'Policy Characteristics'!$C:$C,0)))</f>
        <v>% of new vehicles sold</v>
      </c>
      <c r="P178" s="276" t="str">
        <f>IF(ISBLANK(INDEX('Policy Characteristics'!J:J,MATCH($C178,'Policy Characteristics'!$C:$C,0))),"",INDEX('Policy Characteristics'!J:J,MATCH($C178,'Policy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Duty Trucks:** commercial trucks carrying freight, not passengers // **Buses:** including school, transit, and intercity buses //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8" s="276" t="str">
        <f>IF(ISBLANK(INDEX('Policy Characteristics'!K:K,MATCH($C178,'Policy Characteristics'!$C:$C,0))),"",INDEX('Policy Characteristics'!K:K,MATCH($C178,'Policy Characteristics'!$C:$C,0)))</f>
        <v>transportation-sector-main.html#ev-mandate</v>
      </c>
      <c r="R178" s="276" t="str">
        <f>IF(ISBLANK(INDEX('Policy Characteristics'!L:L,MATCH($C178,'Policy Characteristics'!$C:$C,0))),"",INDEX('Policy Characteristics'!L:L,MATCH($C178,'Policy Characteristics'!$C:$C,0)))</f>
        <v>ev-mandate.html</v>
      </c>
    </row>
    <row r="179" spans="1:18" ht="16">
      <c r="A179" s="276" t="str">
        <f>IF(ISBLANK(INDEX('Policy Characteristics'!A:A,MATCH($C179,'Policy Characteristics'!$C:$C,0))),"",INDEX('Policy Characteristics'!A:A,MATCH($C179,'Policy Characteristics'!$C:$C,0)))</f>
        <v>Transportation</v>
      </c>
      <c r="B179" s="285" t="str">
        <f>IF(ISBLANK(INDEX('Policy Characteristics'!B:B,MATCH($C179,'Policy Characteristics'!$C:$C,0))),"",INDEX('Policy Characteristics'!B:B,MATCH($C179,'Policy Characteristics'!$C:$C,0)))</f>
        <v>Zero-Emission Vehicle Sales Standard</v>
      </c>
      <c r="C179" s="276" t="str">
        <f t="shared" si="9"/>
        <v>Minimum Required ZEV Sales Percentage</v>
      </c>
      <c r="D179" s="2" t="s">
        <v>43</v>
      </c>
      <c r="E179" s="2" t="s">
        <v>40</v>
      </c>
      <c r="F179" s="2" t="s">
        <v>86</v>
      </c>
      <c r="G179" s="2" t="s">
        <v>3363</v>
      </c>
      <c r="H179" s="49">
        <v>497</v>
      </c>
      <c r="I179" s="347" t="s">
        <v>45</v>
      </c>
      <c r="J179" s="277" t="str">
        <f>IF(ISBLANK(INDEX('Policy Characteristics'!D:D,MATCH($C179,'Policy Characteristics'!$C:$C,0))),"",INDEX('Policy Characteristics'!D:D,MATCH($C179,'Policy Characteristics'!$C:$C,0)))</f>
        <v>ZEV Sales Standard</v>
      </c>
      <c r="K179" s="276" t="str">
        <f>IF(ISBLANK(INDEX('Policy Characteristics'!E:E,MATCH($C179,'Policy Characteristics'!$C:$C,0))),"",INDEX('Policy Characteristics'!E:E,MATCH($C179,'Policy Characteristics'!$C:$C,0)))</f>
        <v>trans ZEV minimum</v>
      </c>
      <c r="L179" s="284">
        <f>IF(ISBLANK(INDEX('Policy Characteristics'!F:F,MATCH($C179,'Policy Characteristics'!$C:$C,0))),"",INDEX('Policy Characteristics'!F:F,MATCH($C179,'Policy Characteristics'!$C:$C,0)))</f>
        <v>0</v>
      </c>
      <c r="M179" s="284">
        <f>IF(ISBLANK(INDEX('Policy Characteristics'!G:G,MATCH($C179,'Policy Characteristics'!$C:$C,0))),"",INDEX('Policy Characteristics'!G:G,MATCH($C179,'Policy Characteristics'!$C:$C,0)))</f>
        <v>1</v>
      </c>
      <c r="N179" s="284">
        <f>IF(ISBLANK(INDEX('Policy Characteristics'!H:H,MATCH($C179,'Policy Characteristics'!$C:$C,0))),"",INDEX('Policy Characteristics'!H:H,MATCH($C179,'Policy Characteristics'!$C:$C,0)))</f>
        <v>0.01</v>
      </c>
      <c r="O179" s="276" t="str">
        <f>IF(ISBLANK(INDEX('Policy Characteristics'!I:I,MATCH($C179,'Policy Characteristics'!$C:$C,0))),"",INDEX('Policy Characteristics'!I:I,MATCH($C179,'Policy Characteristics'!$C:$C,0)))</f>
        <v>% of new vehicles sold</v>
      </c>
      <c r="P179" s="276" t="str">
        <f>IF(ISBLANK(INDEX('Policy Characteristics'!J:J,MATCH($C179,'Policy Characteristics'!$C:$C,0))),"",INDEX('Policy Characteristics'!J:J,MATCH($C179,'Policy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Duty Trucks:** commercial trucks carrying freight, not passengers // **Buses:** including school, transit, and intercity buses //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9" s="276" t="str">
        <f>IF(ISBLANK(INDEX('Policy Characteristics'!K:K,MATCH($C179,'Policy Characteristics'!$C:$C,0))),"",INDEX('Policy Characteristics'!K:K,MATCH($C179,'Policy Characteristics'!$C:$C,0)))</f>
        <v>transportation-sector-main.html#ev-mandate</v>
      </c>
      <c r="R179" s="276" t="str">
        <f>IF(ISBLANK(INDEX('Policy Characteristics'!L:L,MATCH($C179,'Policy Characteristics'!$C:$C,0))),"",INDEX('Policy Characteristics'!L:L,MATCH($C179,'Policy Characteristics'!$C:$C,0)))</f>
        <v>ev-mandate.html</v>
      </c>
    </row>
    <row r="180" spans="1:18" ht="16">
      <c r="A180" s="276" t="str">
        <f>IF(ISBLANK(INDEX('Policy Characteristics'!A:A,MATCH($C180,'Policy Characteristics'!$C:$C,0))),"",INDEX('Policy Characteristics'!A:A,MATCH($C180,'Policy Characteristics'!$C:$C,0)))</f>
        <v>Transportation</v>
      </c>
      <c r="B180" s="285" t="str">
        <f>IF(ISBLANK(INDEX('Policy Characteristics'!B:B,MATCH($C180,'Policy Characteristics'!$C:$C,0))),"",INDEX('Policy Characteristics'!B:B,MATCH($C180,'Policy Characteristics'!$C:$C,0)))</f>
        <v>Zero-Emission Vehicle Sales Standard</v>
      </c>
      <c r="C180" s="276" t="str">
        <f t="shared" si="9"/>
        <v>Minimum Required ZEV Sales Percentage</v>
      </c>
      <c r="D180" s="2" t="s">
        <v>46</v>
      </c>
      <c r="E180" s="2" t="s">
        <v>41</v>
      </c>
      <c r="F180" s="2" t="s">
        <v>85</v>
      </c>
      <c r="G180" s="2" t="s">
        <v>87</v>
      </c>
      <c r="H180" s="49">
        <v>498</v>
      </c>
      <c r="I180" s="347" t="s">
        <v>45</v>
      </c>
      <c r="J180" s="277" t="str">
        <f>IF(ISBLANK(INDEX('Policy Characteristics'!D:D,MATCH($C180,'Policy Characteristics'!$C:$C,0))),"",INDEX('Policy Characteristics'!D:D,MATCH($C180,'Policy Characteristics'!$C:$C,0)))</f>
        <v>ZEV Sales Standard</v>
      </c>
      <c r="K180" s="276" t="str">
        <f>IF(ISBLANK(INDEX('Policy Characteristics'!E:E,MATCH($C180,'Policy Characteristics'!$C:$C,0))),"",INDEX('Policy Characteristics'!E:E,MATCH($C180,'Policy Characteristics'!$C:$C,0)))</f>
        <v>trans ZEV minimum</v>
      </c>
      <c r="L180" s="284">
        <f>IF(ISBLANK(INDEX('Policy Characteristics'!F:F,MATCH($C180,'Policy Characteristics'!$C:$C,0))),"",INDEX('Policy Characteristics'!F:F,MATCH($C180,'Policy Characteristics'!$C:$C,0)))</f>
        <v>0</v>
      </c>
      <c r="M180" s="284">
        <f>IF(ISBLANK(INDEX('Policy Characteristics'!G:G,MATCH($C180,'Policy Characteristics'!$C:$C,0))),"",INDEX('Policy Characteristics'!G:G,MATCH($C180,'Policy Characteristics'!$C:$C,0)))</f>
        <v>1</v>
      </c>
      <c r="N180" s="284">
        <f>IF(ISBLANK(INDEX('Policy Characteristics'!H:H,MATCH($C180,'Policy Characteristics'!$C:$C,0))),"",INDEX('Policy Characteristics'!H:H,MATCH($C180,'Policy Characteristics'!$C:$C,0)))</f>
        <v>0.01</v>
      </c>
      <c r="O180" s="276" t="str">
        <f>IF(ISBLANK(INDEX('Policy Characteristics'!I:I,MATCH($C180,'Policy Characteristics'!$C:$C,0))),"",INDEX('Policy Characteristics'!I:I,MATCH($C180,'Policy Characteristics'!$C:$C,0)))</f>
        <v>% of new vehicles sold</v>
      </c>
      <c r="P180" s="276" t="str">
        <f>IF(ISBLANK(INDEX('Policy Characteristics'!J:J,MATCH($C180,'Policy Characteristics'!$C:$C,0))),"",INDEX('Policy Characteristics'!J:J,MATCH($C180,'Policy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Duty Trucks:** commercial trucks carrying freight, not passengers // **Buses:** including school, transit, and intercity buses //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0" s="276" t="str">
        <f>IF(ISBLANK(INDEX('Policy Characteristics'!K:K,MATCH($C180,'Policy Characteristics'!$C:$C,0))),"",INDEX('Policy Characteristics'!K:K,MATCH($C180,'Policy Characteristics'!$C:$C,0)))</f>
        <v>transportation-sector-main.html#ev-mandate</v>
      </c>
      <c r="R180" s="276" t="str">
        <f>IF(ISBLANK(INDEX('Policy Characteristics'!L:L,MATCH($C180,'Policy Characteristics'!$C:$C,0))),"",INDEX('Policy Characteristics'!L:L,MATCH($C180,'Policy Characteristics'!$C:$C,0)))</f>
        <v>ev-mandate.html</v>
      </c>
    </row>
    <row r="181" spans="1:18" ht="16">
      <c r="A181" s="276" t="str">
        <f>IF(ISBLANK(INDEX('Policy Characteristics'!A:A,MATCH($C181,'Policy Characteristics'!$C:$C,0))),"",INDEX('Policy Characteristics'!A:A,MATCH($C181,'Policy Characteristics'!$C:$C,0)))</f>
        <v>Transportation</v>
      </c>
      <c r="B181" s="285" t="str">
        <f>IF(ISBLANK(INDEX('Policy Characteristics'!B:B,MATCH($C181,'Policy Characteristics'!$C:$C,0))),"",INDEX('Policy Characteristics'!B:B,MATCH($C181,'Policy Characteristics'!$C:$C,0)))</f>
        <v>Zero-Emission Vehicle Sales Standard</v>
      </c>
      <c r="C181" s="276" t="str">
        <f t="shared" si="9"/>
        <v>Minimum Required ZEV Sales Percentage</v>
      </c>
      <c r="D181" s="2" t="s">
        <v>43</v>
      </c>
      <c r="E181" s="2" t="s">
        <v>41</v>
      </c>
      <c r="F181" s="2" t="s">
        <v>86</v>
      </c>
      <c r="G181" s="2" t="s">
        <v>87</v>
      </c>
      <c r="H181" s="49">
        <v>499</v>
      </c>
      <c r="I181" s="347" t="s">
        <v>45</v>
      </c>
      <c r="J181" s="277" t="str">
        <f>IF(ISBLANK(INDEX('Policy Characteristics'!D:D,MATCH($C181,'Policy Characteristics'!$C:$C,0))),"",INDEX('Policy Characteristics'!D:D,MATCH($C181,'Policy Characteristics'!$C:$C,0)))</f>
        <v>ZEV Sales Standard</v>
      </c>
      <c r="K181" s="276" t="str">
        <f>IF(ISBLANK(INDEX('Policy Characteristics'!E:E,MATCH($C181,'Policy Characteristics'!$C:$C,0))),"",INDEX('Policy Characteristics'!E:E,MATCH($C181,'Policy Characteristics'!$C:$C,0)))</f>
        <v>trans ZEV minimum</v>
      </c>
      <c r="L181" s="284">
        <f>IF(ISBLANK(INDEX('Policy Characteristics'!F:F,MATCH($C181,'Policy Characteristics'!$C:$C,0))),"",INDEX('Policy Characteristics'!F:F,MATCH($C181,'Policy Characteristics'!$C:$C,0)))</f>
        <v>0</v>
      </c>
      <c r="M181" s="284">
        <f>IF(ISBLANK(INDEX('Policy Characteristics'!G:G,MATCH($C181,'Policy Characteristics'!$C:$C,0))),"",INDEX('Policy Characteristics'!G:G,MATCH($C181,'Policy Characteristics'!$C:$C,0)))</f>
        <v>1</v>
      </c>
      <c r="N181" s="284">
        <f>IF(ISBLANK(INDEX('Policy Characteristics'!H:H,MATCH($C181,'Policy Characteristics'!$C:$C,0))),"",INDEX('Policy Characteristics'!H:H,MATCH($C181,'Policy Characteristics'!$C:$C,0)))</f>
        <v>0.01</v>
      </c>
      <c r="O181" s="276" t="str">
        <f>IF(ISBLANK(INDEX('Policy Characteristics'!I:I,MATCH($C181,'Policy Characteristics'!$C:$C,0))),"",INDEX('Policy Characteristics'!I:I,MATCH($C181,'Policy Characteristics'!$C:$C,0)))</f>
        <v>% of new vehicles sold</v>
      </c>
      <c r="P181" s="276" t="str">
        <f>IF(ISBLANK(INDEX('Policy Characteristics'!J:J,MATCH($C181,'Policy Characteristics'!$C:$C,0))),"",INDEX('Policy Characteristics'!J:J,MATCH($C181,'Policy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Duty Trucks:** commercial trucks carrying freight, not passengers // **Buses:** including school, transit, and intercity buses //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1" s="276" t="str">
        <f>IF(ISBLANK(INDEX('Policy Characteristics'!K:K,MATCH($C181,'Policy Characteristics'!$C:$C,0))),"",INDEX('Policy Characteristics'!K:K,MATCH($C181,'Policy Characteristics'!$C:$C,0)))</f>
        <v>transportation-sector-main.html#ev-mandate</v>
      </c>
      <c r="R181" s="276" t="str">
        <f>IF(ISBLANK(INDEX('Policy Characteristics'!L:L,MATCH($C181,'Policy Characteristics'!$C:$C,0))),"",INDEX('Policy Characteristics'!L:L,MATCH($C181,'Policy Characteristics'!$C:$C,0)))</f>
        <v>ev-mandate.html</v>
      </c>
    </row>
    <row r="182" spans="1:18" ht="16">
      <c r="A182" s="276" t="str">
        <f>IF(ISBLANK(INDEX('Policy Characteristics'!A:A,MATCH($C182,'Policy Characteristics'!$C:$C,0))),"",INDEX('Policy Characteristics'!A:A,MATCH($C182,'Policy Characteristics'!$C:$C,0)))</f>
        <v>Transportation</v>
      </c>
      <c r="B182" s="285" t="str">
        <f>IF(ISBLANK(INDEX('Policy Characteristics'!B:B,MATCH($C182,'Policy Characteristics'!$C:$C,0))),"",INDEX('Policy Characteristics'!B:B,MATCH($C182,'Policy Characteristics'!$C:$C,0)))</f>
        <v>Zero-Emission Vehicle Sales Standard</v>
      </c>
      <c r="C182" s="276" t="str">
        <f t="shared" si="9"/>
        <v>Minimum Required ZEV Sales Percentage</v>
      </c>
      <c r="D182" s="2" t="s">
        <v>46</v>
      </c>
      <c r="E182" s="2" t="s">
        <v>42</v>
      </c>
      <c r="F182" s="2" t="s">
        <v>85</v>
      </c>
      <c r="G182" s="2" t="s">
        <v>3364</v>
      </c>
      <c r="H182" s="49">
        <v>500</v>
      </c>
      <c r="I182" s="347" t="s">
        <v>45</v>
      </c>
      <c r="J182" s="277" t="str">
        <f>IF(ISBLANK(INDEX('Policy Characteristics'!D:D,MATCH($C182,'Policy Characteristics'!$C:$C,0))),"",INDEX('Policy Characteristics'!D:D,MATCH($C182,'Policy Characteristics'!$C:$C,0)))</f>
        <v>ZEV Sales Standard</v>
      </c>
      <c r="K182" s="276" t="str">
        <f>IF(ISBLANK(INDEX('Policy Characteristics'!E:E,MATCH($C182,'Policy Characteristics'!$C:$C,0))),"",INDEX('Policy Characteristics'!E:E,MATCH($C182,'Policy Characteristics'!$C:$C,0)))</f>
        <v>trans ZEV minimum</v>
      </c>
      <c r="L182" s="284">
        <f>IF(ISBLANK(INDEX('Policy Characteristics'!F:F,MATCH($C182,'Policy Characteristics'!$C:$C,0))),"",INDEX('Policy Characteristics'!F:F,MATCH($C182,'Policy Characteristics'!$C:$C,0)))</f>
        <v>0</v>
      </c>
      <c r="M182" s="284">
        <f>IF(ISBLANK(INDEX('Policy Characteristics'!G:G,MATCH($C182,'Policy Characteristics'!$C:$C,0))),"",INDEX('Policy Characteristics'!G:G,MATCH($C182,'Policy Characteristics'!$C:$C,0)))</f>
        <v>1</v>
      </c>
      <c r="N182" s="284">
        <f>IF(ISBLANK(INDEX('Policy Characteristics'!H:H,MATCH($C182,'Policy Characteristics'!$C:$C,0))),"",INDEX('Policy Characteristics'!H:H,MATCH($C182,'Policy Characteristics'!$C:$C,0)))</f>
        <v>0.01</v>
      </c>
      <c r="O182" s="276" t="str">
        <f>IF(ISBLANK(INDEX('Policy Characteristics'!I:I,MATCH($C182,'Policy Characteristics'!$C:$C,0))),"",INDEX('Policy Characteristics'!I:I,MATCH($C182,'Policy Characteristics'!$C:$C,0)))</f>
        <v>% of new vehicles sold</v>
      </c>
      <c r="P182" s="276" t="str">
        <f>IF(ISBLANK(INDEX('Policy Characteristics'!J:J,MATCH($C182,'Policy Characteristics'!$C:$C,0))),"",INDEX('Policy Characteristics'!J:J,MATCH($C182,'Policy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Duty Trucks:** commercial trucks carrying freight, not passengers // **Buses:** including school, transit, and intercity buses //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2" s="276" t="str">
        <f>IF(ISBLANK(INDEX('Policy Characteristics'!K:K,MATCH($C182,'Policy Characteristics'!$C:$C,0))),"",INDEX('Policy Characteristics'!K:K,MATCH($C182,'Policy Characteristics'!$C:$C,0)))</f>
        <v>transportation-sector-main.html#ev-mandate</v>
      </c>
      <c r="R182" s="276" t="str">
        <f>IF(ISBLANK(INDEX('Policy Characteristics'!L:L,MATCH($C182,'Policy Characteristics'!$C:$C,0))),"",INDEX('Policy Characteristics'!L:L,MATCH($C182,'Policy Characteristics'!$C:$C,0)))</f>
        <v>ev-mandate.html</v>
      </c>
    </row>
    <row r="183" spans="1:18" ht="16">
      <c r="A183" s="276" t="str">
        <f>IF(ISBLANK(INDEX('Policy Characteristics'!A:A,MATCH($C183,'Policy Characteristics'!$C:$C,0))),"",INDEX('Policy Characteristics'!A:A,MATCH($C183,'Policy Characteristics'!$C:$C,0)))</f>
        <v>Transportation</v>
      </c>
      <c r="B183" s="285" t="str">
        <f>IF(ISBLANK(INDEX('Policy Characteristics'!B:B,MATCH($C183,'Policy Characteristics'!$C:$C,0))),"",INDEX('Policy Characteristics'!B:B,MATCH($C183,'Policy Characteristics'!$C:$C,0)))</f>
        <v>Zero-Emission Vehicle Sales Standard</v>
      </c>
      <c r="C183" s="276" t="str">
        <f t="shared" si="9"/>
        <v>Minimum Required ZEV Sales Percentage</v>
      </c>
      <c r="D183" s="2" t="s">
        <v>43</v>
      </c>
      <c r="E183" s="2" t="s">
        <v>42</v>
      </c>
      <c r="F183" s="2" t="s">
        <v>86</v>
      </c>
      <c r="G183" s="2" t="s">
        <v>3365</v>
      </c>
      <c r="H183" s="49">
        <v>501</v>
      </c>
      <c r="I183" s="347" t="s">
        <v>45</v>
      </c>
      <c r="J183" s="277" t="str">
        <f>IF(ISBLANK(INDEX('Policy Characteristics'!D:D,MATCH($C183,'Policy Characteristics'!$C:$C,0))),"",INDEX('Policy Characteristics'!D:D,MATCH($C183,'Policy Characteristics'!$C:$C,0)))</f>
        <v>ZEV Sales Standard</v>
      </c>
      <c r="K183" s="276" t="str">
        <f>IF(ISBLANK(INDEX('Policy Characteristics'!E:E,MATCH($C183,'Policy Characteristics'!$C:$C,0))),"",INDEX('Policy Characteristics'!E:E,MATCH($C183,'Policy Characteristics'!$C:$C,0)))</f>
        <v>trans ZEV minimum</v>
      </c>
      <c r="L183" s="284">
        <f>IF(ISBLANK(INDEX('Policy Characteristics'!F:F,MATCH($C183,'Policy Characteristics'!$C:$C,0))),"",INDEX('Policy Characteristics'!F:F,MATCH($C183,'Policy Characteristics'!$C:$C,0)))</f>
        <v>0</v>
      </c>
      <c r="M183" s="284">
        <f>IF(ISBLANK(INDEX('Policy Characteristics'!G:G,MATCH($C183,'Policy Characteristics'!$C:$C,0))),"",INDEX('Policy Characteristics'!G:G,MATCH($C183,'Policy Characteristics'!$C:$C,0)))</f>
        <v>1</v>
      </c>
      <c r="N183" s="284">
        <f>IF(ISBLANK(INDEX('Policy Characteristics'!H:H,MATCH($C183,'Policy Characteristics'!$C:$C,0))),"",INDEX('Policy Characteristics'!H:H,MATCH($C183,'Policy Characteristics'!$C:$C,0)))</f>
        <v>0.01</v>
      </c>
      <c r="O183" s="276" t="str">
        <f>IF(ISBLANK(INDEX('Policy Characteristics'!I:I,MATCH($C183,'Policy Characteristics'!$C:$C,0))),"",INDEX('Policy Characteristics'!I:I,MATCH($C183,'Policy Characteristics'!$C:$C,0)))</f>
        <v>% of new vehicles sold</v>
      </c>
      <c r="P183" s="276" t="str">
        <f>IF(ISBLANK(INDEX('Policy Characteristics'!J:J,MATCH($C183,'Policy Characteristics'!$C:$C,0))),"",INDEX('Policy Characteristics'!J:J,MATCH($C183,'Policy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Duty Trucks:** commercial trucks carrying freight, not passengers // **Buses:** including school, transit, and intercity buses //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3" s="276" t="str">
        <f>IF(ISBLANK(INDEX('Policy Characteristics'!K:K,MATCH($C183,'Policy Characteristics'!$C:$C,0))),"",INDEX('Policy Characteristics'!K:K,MATCH($C183,'Policy Characteristics'!$C:$C,0)))</f>
        <v>transportation-sector-main.html#ev-mandate</v>
      </c>
      <c r="R183" s="276" t="str">
        <f>IF(ISBLANK(INDEX('Policy Characteristics'!L:L,MATCH($C183,'Policy Characteristics'!$C:$C,0))),"",INDEX('Policy Characteristics'!L:L,MATCH($C183,'Policy Characteristics'!$C:$C,0)))</f>
        <v>ev-mandate.html</v>
      </c>
    </row>
    <row r="184" spans="1:18" ht="16">
      <c r="A184" s="276" t="str">
        <f>IF(ISBLANK(INDEX('Policy Characteristics'!A:A,MATCH($C184,'Policy Characteristics'!$C:$C,0))),"",INDEX('Policy Characteristics'!A:A,MATCH($C184,'Policy Characteristics'!$C:$C,0)))</f>
        <v>Transportation</v>
      </c>
      <c r="B184" s="285" t="str">
        <f>IF(ISBLANK(INDEX('Policy Characteristics'!B:B,MATCH($C184,'Policy Characteristics'!$C:$C,0))),"",INDEX('Policy Characteristics'!B:B,MATCH($C184,'Policy Characteristics'!$C:$C,0)))</f>
        <v>Zero-Emission Vehicle Sales Standard</v>
      </c>
      <c r="C184" s="276" t="str">
        <f t="shared" si="9"/>
        <v>Minimum Required ZEV Sales Percentage</v>
      </c>
      <c r="D184" s="2" t="s">
        <v>46</v>
      </c>
      <c r="E184" s="2" t="s">
        <v>114</v>
      </c>
      <c r="F184" s="2" t="s">
        <v>85</v>
      </c>
      <c r="G184" s="2" t="s">
        <v>148</v>
      </c>
      <c r="H184" s="49">
        <v>188</v>
      </c>
      <c r="I184" s="347" t="s">
        <v>44</v>
      </c>
      <c r="J184" s="277" t="str">
        <f>IF(ISBLANK(INDEX('Policy Characteristics'!D:D,MATCH($C184,'Policy Characteristics'!$C:$C,0))),"",INDEX('Policy Characteristics'!D:D,MATCH($C184,'Policy Characteristics'!$C:$C,0)))</f>
        <v>ZEV Sales Standard</v>
      </c>
      <c r="K184" s="276" t="str">
        <f>IF(ISBLANK(INDEX('Policy Characteristics'!E:E,MATCH($C184,'Policy Characteristics'!$C:$C,0))),"",INDEX('Policy Characteristics'!E:E,MATCH($C184,'Policy Characteristics'!$C:$C,0)))</f>
        <v>trans ZEV minimum</v>
      </c>
      <c r="L184" s="284">
        <f>IF(ISBLANK(INDEX('Policy Characteristics'!F:F,MATCH($C184,'Policy Characteristics'!$C:$C,0))),"",INDEX('Policy Characteristics'!F:F,MATCH($C184,'Policy Characteristics'!$C:$C,0)))</f>
        <v>0</v>
      </c>
      <c r="M184" s="284">
        <f>IF(ISBLANK(INDEX('Policy Characteristics'!G:G,MATCH($C184,'Policy Characteristics'!$C:$C,0))),"",INDEX('Policy Characteristics'!G:G,MATCH($C184,'Policy Characteristics'!$C:$C,0)))</f>
        <v>1</v>
      </c>
      <c r="N184" s="284">
        <f>IF(ISBLANK(INDEX('Policy Characteristics'!H:H,MATCH($C184,'Policy Characteristics'!$C:$C,0))),"",INDEX('Policy Characteristics'!H:H,MATCH($C184,'Policy Characteristics'!$C:$C,0)))</f>
        <v>0.01</v>
      </c>
      <c r="O184" s="276" t="str">
        <f>IF(ISBLANK(INDEX('Policy Characteristics'!I:I,MATCH($C184,'Policy Characteristics'!$C:$C,0))),"",INDEX('Policy Characteristics'!I:I,MATCH($C184,'Policy Characteristics'!$C:$C,0)))</f>
        <v>% of new vehicles sold</v>
      </c>
      <c r="P184" s="276" t="str">
        <f>IF(ISBLANK(INDEX('Policy Characteristics'!J:J,MATCH($C184,'Policy Characteristics'!$C:$C,0))),"",INDEX('Policy Characteristics'!J:J,MATCH($C184,'Policy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Duty Trucks:** commercial trucks carrying freight, not passengers // **Buses:** including school, transit, and intercity buses //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4" s="276" t="str">
        <f>IF(ISBLANK(INDEX('Policy Characteristics'!K:K,MATCH($C184,'Policy Characteristics'!$C:$C,0))),"",INDEX('Policy Characteristics'!K:K,MATCH($C184,'Policy Characteristics'!$C:$C,0)))</f>
        <v>transportation-sector-main.html#ev-mandate</v>
      </c>
      <c r="R184" s="276" t="str">
        <f>IF(ISBLANK(INDEX('Policy Characteristics'!L:L,MATCH($C184,'Policy Characteristics'!$C:$C,0))),"",INDEX('Policy Characteristics'!L:L,MATCH($C184,'Policy Characteristics'!$C:$C,0)))</f>
        <v>ev-mandate.html</v>
      </c>
    </row>
    <row r="185" spans="1:18" ht="16">
      <c r="A185" s="276" t="str">
        <f>IF(ISBLANK(INDEX('Policy Characteristics'!A:A,MATCH($C185,'Policy Characteristics'!$C:$C,0))),"",INDEX('Policy Characteristics'!A:A,MATCH($C185,'Policy Characteristics'!$C:$C,0)))</f>
        <v>Transportation</v>
      </c>
      <c r="B185" s="285" t="str">
        <f>IF(ISBLANK(INDEX('Policy Characteristics'!B:B,MATCH($C185,'Policy Characteristics'!$C:$C,0))),"",INDEX('Policy Characteristics'!B:B,MATCH($C185,'Policy Characteristics'!$C:$C,0)))</f>
        <v>Zero-Emission Vehicle Sales Standard</v>
      </c>
      <c r="C185" s="276" t="str">
        <f t="shared" si="9"/>
        <v>Minimum Required ZEV Sales Percentage</v>
      </c>
      <c r="D185" s="2" t="s">
        <v>43</v>
      </c>
      <c r="E185" s="2" t="s">
        <v>114</v>
      </c>
      <c r="F185" s="2" t="s">
        <v>86</v>
      </c>
      <c r="G185" s="2" t="s">
        <v>148</v>
      </c>
      <c r="H185" s="49">
        <v>591</v>
      </c>
      <c r="I185" s="348" t="s">
        <v>45</v>
      </c>
      <c r="J185" s="277" t="str">
        <f>IF(ISBLANK(INDEX('Policy Characteristics'!D:D,MATCH($C185,'Policy Characteristics'!$C:$C,0))),"",INDEX('Policy Characteristics'!D:D,MATCH($C185,'Policy Characteristics'!$C:$C,0)))</f>
        <v>ZEV Sales Standard</v>
      </c>
      <c r="K185" s="276" t="str">
        <f>IF(ISBLANK(INDEX('Policy Characteristics'!E:E,MATCH($C185,'Policy Characteristics'!$C:$C,0))),"",INDEX('Policy Characteristics'!E:E,MATCH($C185,'Policy Characteristics'!$C:$C,0)))</f>
        <v>trans ZEV minimum</v>
      </c>
      <c r="L185" s="284">
        <f>IF(ISBLANK(INDEX('Policy Characteristics'!F:F,MATCH($C185,'Policy Characteristics'!$C:$C,0))),"",INDEX('Policy Characteristics'!F:F,MATCH($C185,'Policy Characteristics'!$C:$C,0)))</f>
        <v>0</v>
      </c>
      <c r="M185" s="284">
        <f>IF(ISBLANK(INDEX('Policy Characteristics'!G:G,MATCH($C185,'Policy Characteristics'!$C:$C,0))),"",INDEX('Policy Characteristics'!G:G,MATCH($C185,'Policy Characteristics'!$C:$C,0)))</f>
        <v>1</v>
      </c>
      <c r="N185" s="284">
        <f>IF(ISBLANK(INDEX('Policy Characteristics'!H:H,MATCH($C185,'Policy Characteristics'!$C:$C,0))),"",INDEX('Policy Characteristics'!H:H,MATCH($C185,'Policy Characteristics'!$C:$C,0)))</f>
        <v>0.01</v>
      </c>
      <c r="O185" s="276" t="str">
        <f>IF(ISBLANK(INDEX('Policy Characteristics'!I:I,MATCH($C185,'Policy Characteristics'!$C:$C,0))),"",INDEX('Policy Characteristics'!I:I,MATCH($C185,'Policy Characteristics'!$C:$C,0)))</f>
        <v>% of new vehicles sold</v>
      </c>
      <c r="P185" s="276" t="str">
        <f>IF(ISBLANK(INDEX('Policy Characteristics'!J:J,MATCH($C185,'Policy Characteristics'!$C:$C,0))),"",INDEX('Policy Characteristics'!J:J,MATCH($C185,'Policy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Duty Trucks:** commercial trucks carrying freight, not passengers // **Buses:** including school, transit, and intercity buses //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5" s="276" t="str">
        <f>IF(ISBLANK(INDEX('Policy Characteristics'!K:K,MATCH($C185,'Policy Characteristics'!$C:$C,0))),"",INDEX('Policy Characteristics'!K:K,MATCH($C185,'Policy Characteristics'!$C:$C,0)))</f>
        <v>transportation-sector-main.html#ev-mandate</v>
      </c>
      <c r="R185" s="276" t="str">
        <f>IF(ISBLANK(INDEX('Policy Characteristics'!L:L,MATCH($C185,'Policy Characteristics'!$C:$C,0))),"",INDEX('Policy Characteristics'!L:L,MATCH($C185,'Policy Characteristics'!$C:$C,0)))</f>
        <v>ev-mandate.html</v>
      </c>
    </row>
    <row r="186" spans="1:18" ht="16">
      <c r="A186" s="276" t="str">
        <f>IF(ISBLANK(INDEX('Policy Characteristics'!A:A,MATCH($C186,'Policy Characteristics'!$C:$C,0))),"",INDEX('Policy Characteristics'!A:A,MATCH($C186,'Policy Characteristics'!$C:$C,0)))</f>
        <v>Transportation</v>
      </c>
      <c r="B186" s="285" t="str">
        <f>IF(ISBLANK(INDEX('Policy Characteristics'!B:B,MATCH($C186,'Policy Characteristics'!$C:$C,0))),"",INDEX('Policy Characteristics'!B:B,MATCH($C186,'Policy Characteristics'!$C:$C,0)))</f>
        <v>Non-BAU ZEV-Qualifying Vehicles</v>
      </c>
      <c r="C186" s="1" t="s">
        <v>3519</v>
      </c>
      <c r="D186" s="47"/>
      <c r="E186" s="47"/>
      <c r="F186" s="47"/>
      <c r="G186" s="47"/>
      <c r="H186" s="44">
        <v>1655</v>
      </c>
      <c r="I186" s="347" t="s">
        <v>44</v>
      </c>
      <c r="J186" s="277" t="str">
        <f>IF(ISBLANK(INDEX('Policy Characteristics'!D:D,MATCH($C186,'Policy Characteristics'!$C:$C,0))),"",INDEX('Policy Characteristics'!D:D,MATCH($C186,'Policy Characteristics'!$C:$C,0)))</f>
        <v>ZEV Sales Standard</v>
      </c>
      <c r="K186" s="276" t="str">
        <f>IF(ISBLANK(INDEX('Policy Characteristics'!E:E,MATCH($C186,'Policy Characteristics'!$C:$C,0))),"",INDEX('Policy Characteristics'!E:E,MATCH($C186,'Policy Characteristics'!$C:$C,0)))</f>
        <v>trans non BAU ZEV vehicle definitions</v>
      </c>
      <c r="L186" s="284">
        <f>IF(ISBLANK(INDEX('Policy Characteristics'!F:F,MATCH($C186,'Policy Characteristics'!$C:$C,0))),"",INDEX('Policy Characteristics'!F:F,MATCH($C186,'Policy Characteristics'!$C:$C,0)))</f>
        <v>0</v>
      </c>
      <c r="M186" s="284">
        <f>IF(ISBLANK(INDEX('Policy Characteristics'!G:G,MATCH($C186,'Policy Characteristics'!$C:$C,0))),"",INDEX('Policy Characteristics'!G:G,MATCH($C186,'Policy Characteristics'!$C:$C,0)))</f>
        <v>1</v>
      </c>
      <c r="N186" s="284">
        <f>IF(ISBLANK(INDEX('Policy Characteristics'!H:H,MATCH($C186,'Policy Characteristics'!$C:$C,0))),"",INDEX('Policy Characteristics'!H:H,MATCH($C186,'Policy Characteristics'!$C:$C,0)))</f>
        <v>1</v>
      </c>
      <c r="O186" s="276" t="str">
        <f>IF(ISBLANK(INDEX('Policy Characteristics'!I:I,MATCH($C186,'Policy Characteristics'!$C:$C,0))),"",INDEX('Policy Characteristics'!I:I,MATCH($C186,'Policy Characteristics'!$C:$C,0)))</f>
        <v>on/off</v>
      </c>
      <c r="P186" s="276" t="str">
        <f>IF(ISBLANK(INDEX('Policy Characteristics'!J:J,MATCH($C186,'Policy Characteristics'!$C:$C,0))),"",INDEX('Policy Characteristics'!J:J,MATCH($C186,'Policy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6" s="276" t="str">
        <f>IF(ISBLANK(INDEX('Policy Characteristics'!K:K,MATCH($C186,'Policy Characteristics'!$C:$C,0))),"",INDEX('Policy Characteristics'!K:K,MATCH($C186,'Policy Characteristics'!$C:$C,0)))</f>
        <v/>
      </c>
      <c r="R186" s="276" t="str">
        <f>IF(ISBLANK(INDEX('Policy Characteristics'!L:L,MATCH($C186,'Policy Characteristics'!$C:$C,0))),"",INDEX('Policy Characteristics'!L:L,MATCH($C186,'Policy Characteristics'!$C:$C,0)))</f>
        <v/>
      </c>
    </row>
    <row r="187" spans="1:18" ht="16">
      <c r="A187" s="276" t="str">
        <f>IF(ISBLANK(INDEX('Policy Characteristics'!A:A,MATCH($C187,'Policy Characteristics'!$C:$C,0))),"",INDEX('Policy Characteristics'!A:A,MATCH($C187,'Policy Characteristics'!$C:$C,0)))</f>
        <v>Buildings and Appliances</v>
      </c>
      <c r="B187" s="285" t="str">
        <f>IF(ISBLANK(INDEX('Policy Characteristics'!B:B,MATCH($C187,'Policy Characteristics'!$C:$C,0))),"",INDEX('Policy Characteristics'!B:B,MATCH($C187,'Policy Characteristics'!$C:$C,0)))</f>
        <v>Building Component Electrification</v>
      </c>
      <c r="C187" t="s">
        <v>2512</v>
      </c>
      <c r="D187" s="47" t="s">
        <v>116</v>
      </c>
      <c r="E187" s="47" t="s">
        <v>289</v>
      </c>
      <c r="F187" s="47" t="s">
        <v>122</v>
      </c>
      <c r="G187" s="47" t="s">
        <v>293</v>
      </c>
      <c r="H187" s="44">
        <v>435</v>
      </c>
      <c r="I187" s="347" t="s">
        <v>44</v>
      </c>
      <c r="J187" s="277" t="str">
        <f>IF(ISBLANK(INDEX('Policy Characteristics'!D:D,MATCH($C187,'Policy Characteristics'!$C:$C,0))),"",INDEX('Policy Characteristics'!D:D,MATCH($C187,'Policy Characteristics'!$C:$C,0)))</f>
        <v>Building Component Electrification</v>
      </c>
      <c r="K187" s="276" t="str">
        <f>IF(ISBLANK(INDEX('Policy Characteristics'!E:E,MATCH($C187,'Policy Characteristics'!$C:$C,0))),"",INDEX('Policy Characteristics'!E:E,MATCH($C187,'Policy Characteristics'!$C:$C,0)))</f>
        <v>bldgs new component fuel shifting</v>
      </c>
      <c r="L187" s="284">
        <f>IF(ISBLANK(INDEX('Policy Characteristics'!F:F,MATCH($C187,'Policy Characteristics'!$C:$C,0))),"",INDEX('Policy Characteristics'!F:F,MATCH($C187,'Policy Characteristics'!$C:$C,0)))</f>
        <v>0</v>
      </c>
      <c r="M187" s="284">
        <f>IF(ISBLANK(INDEX('Policy Characteristics'!G:G,MATCH($C187,'Policy Characteristics'!$C:$C,0))),"",INDEX('Policy Characteristics'!G:G,MATCH($C187,'Policy Characteristics'!$C:$C,0)))</f>
        <v>1</v>
      </c>
      <c r="N187" s="284">
        <f>IF(ISBLANK(INDEX('Policy Characteristics'!H:H,MATCH($C187,'Policy Characteristics'!$C:$C,0))),"",INDEX('Policy Characteristics'!H:H,MATCH($C187,'Policy Characteristics'!$C:$C,0)))</f>
        <v>0.01</v>
      </c>
      <c r="O187" s="276" t="str">
        <f>IF(ISBLANK(INDEX('Policy Characteristics'!I:I,MATCH($C187,'Policy Characteristics'!$C:$C,0))),"",INDEX('Policy Characteristics'!I:I,MATCH($C187,'Policy Characteristics'!$C:$C,0)))</f>
        <v>% of newly sold non-electric building components</v>
      </c>
      <c r="P187" s="276" t="str">
        <f>IF(ISBLANK(INDEX('Policy Characteristics'!J:J,MATCH($C187,'Policy Characteristics'!$C:$C,0))),"",INDEX('Policy Characteristics'!J:J,MATCH($C187,'Policy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87" s="276" t="str">
        <f>IF(ISBLANK(INDEX('Policy Characteristics'!K:K,MATCH($C187,'Policy Characteristics'!$C:$C,0))),"",INDEX('Policy Characteristics'!K:K,MATCH($C187,'Policy Characteristics'!$C:$C,0)))</f>
        <v>buildings-sector-main.html#component-elec</v>
      </c>
      <c r="R187" s="276" t="str">
        <f>IF(ISBLANK(INDEX('Policy Characteristics'!L:L,MATCH($C187,'Policy Characteristics'!$C:$C,0))),"",INDEX('Policy Characteristics'!L:L,MATCH($C187,'Policy Characteristics'!$C:$C,0)))</f>
        <v>building-component-electrification.html</v>
      </c>
    </row>
    <row r="188" spans="1:18" ht="16">
      <c r="A188" s="276" t="str">
        <f>IF(ISBLANK(INDEX('Policy Characteristics'!A:A,MATCH($C188,'Policy Characteristics'!$C:$C,0))),"",INDEX('Policy Characteristics'!A:A,MATCH($C188,'Policy Characteristics'!$C:$C,0)))</f>
        <v>Buildings and Appliances</v>
      </c>
      <c r="B188" s="285" t="str">
        <f>IF(ISBLANK(INDEX('Policy Characteristics'!B:B,MATCH($C188,'Policy Characteristics'!$C:$C,0))),"",INDEX('Policy Characteristics'!B:B,MATCH($C188,'Policy Characteristics'!$C:$C,0)))</f>
        <v>Building Component Electrification</v>
      </c>
      <c r="C188" s="276" t="str">
        <f t="shared" ref="C188:C200" si="10">C$187</f>
        <v>Fraction of New Bldg Components Shifted to Other Fuels</v>
      </c>
      <c r="D188" s="47" t="s">
        <v>117</v>
      </c>
      <c r="E188" s="47" t="s">
        <v>289</v>
      </c>
      <c r="F188" s="47" t="s">
        <v>123</v>
      </c>
      <c r="G188" s="47" t="s">
        <v>293</v>
      </c>
      <c r="H188" s="44">
        <v>436</v>
      </c>
      <c r="I188" s="347" t="s">
        <v>45</v>
      </c>
      <c r="J188" s="277" t="str">
        <f>IF(ISBLANK(INDEX('Policy Characteristics'!D:D,MATCH($C188,'Policy Characteristics'!$C:$C,0))),"",INDEX('Policy Characteristics'!D:D,MATCH($C188,'Policy Characteristics'!$C:$C,0)))</f>
        <v>Building Component Electrification</v>
      </c>
      <c r="K188" s="276" t="str">
        <f>IF(ISBLANK(INDEX('Policy Characteristics'!E:E,MATCH($C188,'Policy Characteristics'!$C:$C,0))),"",INDEX('Policy Characteristics'!E:E,MATCH($C188,'Policy Characteristics'!$C:$C,0)))</f>
        <v>bldgs new component fuel shifting</v>
      </c>
      <c r="L188" s="284">
        <f>IF(ISBLANK(INDEX('Policy Characteristics'!F:F,MATCH($C188,'Policy Characteristics'!$C:$C,0))),"",INDEX('Policy Characteristics'!F:F,MATCH($C188,'Policy Characteristics'!$C:$C,0)))</f>
        <v>0</v>
      </c>
      <c r="M188" s="284">
        <f>IF(ISBLANK(INDEX('Policy Characteristics'!G:G,MATCH($C188,'Policy Characteristics'!$C:$C,0))),"",INDEX('Policy Characteristics'!G:G,MATCH($C188,'Policy Characteristics'!$C:$C,0)))</f>
        <v>1</v>
      </c>
      <c r="N188" s="284">
        <f>IF(ISBLANK(INDEX('Policy Characteristics'!H:H,MATCH($C188,'Policy Characteristics'!$C:$C,0))),"",INDEX('Policy Characteristics'!H:H,MATCH($C188,'Policy Characteristics'!$C:$C,0)))</f>
        <v>0.01</v>
      </c>
      <c r="O188" s="276" t="str">
        <f>IF(ISBLANK(INDEX('Policy Characteristics'!I:I,MATCH($C188,'Policy Characteristics'!$C:$C,0))),"",INDEX('Policy Characteristics'!I:I,MATCH($C188,'Policy Characteristics'!$C:$C,0)))</f>
        <v>% of newly sold non-electric building components</v>
      </c>
      <c r="P188" s="276" t="str">
        <f>IF(ISBLANK(INDEX('Policy Characteristics'!J:J,MATCH($C188,'Policy Characteristics'!$C:$C,0))),"",INDEX('Policy Characteristics'!J:J,MATCH($C188,'Policy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88" s="276" t="str">
        <f>IF(ISBLANK(INDEX('Policy Characteristics'!K:K,MATCH($C188,'Policy Characteristics'!$C:$C,0))),"",INDEX('Policy Characteristics'!K:K,MATCH($C188,'Policy Characteristics'!$C:$C,0)))</f>
        <v>buildings-sector-main.html#component-elec</v>
      </c>
      <c r="R188" s="276" t="str">
        <f>IF(ISBLANK(INDEX('Policy Characteristics'!L:L,MATCH($C188,'Policy Characteristics'!$C:$C,0))),"",INDEX('Policy Characteristics'!L:L,MATCH($C188,'Policy Characteristics'!$C:$C,0)))</f>
        <v>building-component-electrification.html</v>
      </c>
    </row>
    <row r="189" spans="1:18" ht="16">
      <c r="A189" s="276" t="str">
        <f>IF(ISBLANK(INDEX('Policy Characteristics'!A:A,MATCH($C189,'Policy Characteristics'!$C:$C,0))),"",INDEX('Policy Characteristics'!A:A,MATCH($C189,'Policy Characteristics'!$C:$C,0)))</f>
        <v>Buildings and Appliances</v>
      </c>
      <c r="B189" s="285" t="str">
        <f>IF(ISBLANK(INDEX('Policy Characteristics'!B:B,MATCH($C189,'Policy Characteristics'!$C:$C,0))),"",INDEX('Policy Characteristics'!B:B,MATCH($C189,'Policy Characteristics'!$C:$C,0)))</f>
        <v>Building Component Electrification</v>
      </c>
      <c r="C189" s="276" t="str">
        <f t="shared" si="10"/>
        <v>Fraction of New Bldg Components Shifted to Other Fuels</v>
      </c>
      <c r="D189" s="47" t="s">
        <v>119</v>
      </c>
      <c r="E189" s="47" t="s">
        <v>289</v>
      </c>
      <c r="F189" s="47" t="s">
        <v>125</v>
      </c>
      <c r="G189" s="47" t="s">
        <v>293</v>
      </c>
      <c r="H189" s="44">
        <v>437</v>
      </c>
      <c r="I189" s="347" t="s">
        <v>45</v>
      </c>
      <c r="J189" s="277" t="str">
        <f>IF(ISBLANK(INDEX('Policy Characteristics'!D:D,MATCH($C189,'Policy Characteristics'!$C:$C,0))),"",INDEX('Policy Characteristics'!D:D,MATCH($C189,'Policy Characteristics'!$C:$C,0)))</f>
        <v>Building Component Electrification</v>
      </c>
      <c r="K189" s="276" t="str">
        <f>IF(ISBLANK(INDEX('Policy Characteristics'!E:E,MATCH($C189,'Policy Characteristics'!$C:$C,0))),"",INDEX('Policy Characteristics'!E:E,MATCH($C189,'Policy Characteristics'!$C:$C,0)))</f>
        <v>bldgs new component fuel shifting</v>
      </c>
      <c r="L189" s="284">
        <f>IF(ISBLANK(INDEX('Policy Characteristics'!F:F,MATCH($C189,'Policy Characteristics'!$C:$C,0))),"",INDEX('Policy Characteristics'!F:F,MATCH($C189,'Policy Characteristics'!$C:$C,0)))</f>
        <v>0</v>
      </c>
      <c r="M189" s="284">
        <f>IF(ISBLANK(INDEX('Policy Characteristics'!G:G,MATCH($C189,'Policy Characteristics'!$C:$C,0))),"",INDEX('Policy Characteristics'!G:G,MATCH($C189,'Policy Characteristics'!$C:$C,0)))</f>
        <v>1</v>
      </c>
      <c r="N189" s="284">
        <f>IF(ISBLANK(INDEX('Policy Characteristics'!H:H,MATCH($C189,'Policy Characteristics'!$C:$C,0))),"",INDEX('Policy Characteristics'!H:H,MATCH($C189,'Policy Characteristics'!$C:$C,0)))</f>
        <v>0.01</v>
      </c>
      <c r="O189" s="276" t="str">
        <f>IF(ISBLANK(INDEX('Policy Characteristics'!I:I,MATCH($C189,'Policy Characteristics'!$C:$C,0))),"",INDEX('Policy Characteristics'!I:I,MATCH($C189,'Policy Characteristics'!$C:$C,0)))</f>
        <v>% of newly sold non-electric building components</v>
      </c>
      <c r="P189" s="276" t="str">
        <f>IF(ISBLANK(INDEX('Policy Characteristics'!J:J,MATCH($C189,'Policy Characteristics'!$C:$C,0))),"",INDEX('Policy Characteristics'!J:J,MATCH($C189,'Policy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89" s="276" t="str">
        <f>IF(ISBLANK(INDEX('Policy Characteristics'!K:K,MATCH($C189,'Policy Characteristics'!$C:$C,0))),"",INDEX('Policy Characteristics'!K:K,MATCH($C189,'Policy Characteristics'!$C:$C,0)))</f>
        <v>buildings-sector-main.html#component-elec</v>
      </c>
      <c r="R189" s="276" t="str">
        <f>IF(ISBLANK(INDEX('Policy Characteristics'!L:L,MATCH($C189,'Policy Characteristics'!$C:$C,0))),"",INDEX('Policy Characteristics'!L:L,MATCH($C189,'Policy Characteristics'!$C:$C,0)))</f>
        <v>building-component-electrification.html</v>
      </c>
    </row>
    <row r="190" spans="1:18" ht="16">
      <c r="A190" s="276" t="str">
        <f>IF(ISBLANK(INDEX('Policy Characteristics'!A:A,MATCH($C190,'Policy Characteristics'!$C:$C,0))),"",INDEX('Policy Characteristics'!A:A,MATCH($C190,'Policy Characteristics'!$C:$C,0)))</f>
        <v>Buildings and Appliances</v>
      </c>
      <c r="B190" s="285" t="str">
        <f>IF(ISBLANK(INDEX('Policy Characteristics'!B:B,MATCH($C190,'Policy Characteristics'!$C:$C,0))),"",INDEX('Policy Characteristics'!B:B,MATCH($C190,'Policy Characteristics'!$C:$C,0)))</f>
        <v>Building Component Electrification</v>
      </c>
      <c r="C190" s="276" t="str">
        <f t="shared" si="10"/>
        <v>Fraction of New Bldg Components Shifted to Other Fuels</v>
      </c>
      <c r="D190" s="47" t="s">
        <v>120</v>
      </c>
      <c r="E190" s="47" t="s">
        <v>289</v>
      </c>
      <c r="F190" s="47" t="s">
        <v>126</v>
      </c>
      <c r="G190" s="47" t="s">
        <v>293</v>
      </c>
      <c r="H190" s="44">
        <v>438</v>
      </c>
      <c r="I190" s="347" t="s">
        <v>44</v>
      </c>
      <c r="J190" s="277" t="str">
        <f>IF(ISBLANK(INDEX('Policy Characteristics'!D:D,MATCH($C190,'Policy Characteristics'!$C:$C,0))),"",INDEX('Policy Characteristics'!D:D,MATCH($C190,'Policy Characteristics'!$C:$C,0)))</f>
        <v>Building Component Electrification</v>
      </c>
      <c r="K190" s="276" t="str">
        <f>IF(ISBLANK(INDEX('Policy Characteristics'!E:E,MATCH($C190,'Policy Characteristics'!$C:$C,0))),"",INDEX('Policy Characteristics'!E:E,MATCH($C190,'Policy Characteristics'!$C:$C,0)))</f>
        <v>bldgs new component fuel shifting</v>
      </c>
      <c r="L190" s="284">
        <f>IF(ISBLANK(INDEX('Policy Characteristics'!F:F,MATCH($C190,'Policy Characteristics'!$C:$C,0))),"",INDEX('Policy Characteristics'!F:F,MATCH($C190,'Policy Characteristics'!$C:$C,0)))</f>
        <v>0</v>
      </c>
      <c r="M190" s="284">
        <f>IF(ISBLANK(INDEX('Policy Characteristics'!G:G,MATCH($C190,'Policy Characteristics'!$C:$C,0))),"",INDEX('Policy Characteristics'!G:G,MATCH($C190,'Policy Characteristics'!$C:$C,0)))</f>
        <v>1</v>
      </c>
      <c r="N190" s="284">
        <f>IF(ISBLANK(INDEX('Policy Characteristics'!H:H,MATCH($C190,'Policy Characteristics'!$C:$C,0))),"",INDEX('Policy Characteristics'!H:H,MATCH($C190,'Policy Characteristics'!$C:$C,0)))</f>
        <v>0.01</v>
      </c>
      <c r="O190" s="276" t="str">
        <f>IF(ISBLANK(INDEX('Policy Characteristics'!I:I,MATCH($C190,'Policy Characteristics'!$C:$C,0))),"",INDEX('Policy Characteristics'!I:I,MATCH($C190,'Policy Characteristics'!$C:$C,0)))</f>
        <v>% of newly sold non-electric building components</v>
      </c>
      <c r="P190" s="276" t="str">
        <f>IF(ISBLANK(INDEX('Policy Characteristics'!J:J,MATCH($C190,'Policy Characteristics'!$C:$C,0))),"",INDEX('Policy Characteristics'!J:J,MATCH($C190,'Policy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0" s="276" t="str">
        <f>IF(ISBLANK(INDEX('Policy Characteristics'!K:K,MATCH($C190,'Policy Characteristics'!$C:$C,0))),"",INDEX('Policy Characteristics'!K:K,MATCH($C190,'Policy Characteristics'!$C:$C,0)))</f>
        <v>buildings-sector-main.html#component-elec</v>
      </c>
      <c r="R190" s="276" t="str">
        <f>IF(ISBLANK(INDEX('Policy Characteristics'!L:L,MATCH($C190,'Policy Characteristics'!$C:$C,0))),"",INDEX('Policy Characteristics'!L:L,MATCH($C190,'Policy Characteristics'!$C:$C,0)))</f>
        <v>building-component-electrification.html</v>
      </c>
    </row>
    <row r="191" spans="1:18" ht="16">
      <c r="A191" s="276" t="str">
        <f>IF(ISBLANK(INDEX('Policy Characteristics'!A:A,MATCH($C191,'Policy Characteristics'!$C:$C,0))),"",INDEX('Policy Characteristics'!A:A,MATCH($C191,'Policy Characteristics'!$C:$C,0)))</f>
        <v>Buildings and Appliances</v>
      </c>
      <c r="B191" s="285" t="str">
        <f>IF(ISBLANK(INDEX('Policy Characteristics'!B:B,MATCH($C191,'Policy Characteristics'!$C:$C,0))),"",INDEX('Policy Characteristics'!B:B,MATCH($C191,'Policy Characteristics'!$C:$C,0)))</f>
        <v>Building Component Electrification</v>
      </c>
      <c r="C191" s="276" t="str">
        <f t="shared" si="10"/>
        <v>Fraction of New Bldg Components Shifted to Other Fuels</v>
      </c>
      <c r="D191" s="47" t="s">
        <v>121</v>
      </c>
      <c r="E191" s="47" t="s">
        <v>289</v>
      </c>
      <c r="F191" s="47" t="s">
        <v>127</v>
      </c>
      <c r="G191" s="47" t="s">
        <v>293</v>
      </c>
      <c r="H191" s="44">
        <v>439</v>
      </c>
      <c r="I191" s="347" t="s">
        <v>44</v>
      </c>
      <c r="J191" s="277" t="str">
        <f>IF(ISBLANK(INDEX('Policy Characteristics'!D:D,MATCH($C191,'Policy Characteristics'!$C:$C,0))),"",INDEX('Policy Characteristics'!D:D,MATCH($C191,'Policy Characteristics'!$C:$C,0)))</f>
        <v>Building Component Electrification</v>
      </c>
      <c r="K191" s="276" t="str">
        <f>IF(ISBLANK(INDEX('Policy Characteristics'!E:E,MATCH($C191,'Policy Characteristics'!$C:$C,0))),"",INDEX('Policy Characteristics'!E:E,MATCH($C191,'Policy Characteristics'!$C:$C,0)))</f>
        <v>bldgs new component fuel shifting</v>
      </c>
      <c r="L191" s="284">
        <f>IF(ISBLANK(INDEX('Policy Characteristics'!F:F,MATCH($C191,'Policy Characteristics'!$C:$C,0))),"",INDEX('Policy Characteristics'!F:F,MATCH($C191,'Policy Characteristics'!$C:$C,0)))</f>
        <v>0</v>
      </c>
      <c r="M191" s="284">
        <f>IF(ISBLANK(INDEX('Policy Characteristics'!G:G,MATCH($C191,'Policy Characteristics'!$C:$C,0))),"",INDEX('Policy Characteristics'!G:G,MATCH($C191,'Policy Characteristics'!$C:$C,0)))</f>
        <v>1</v>
      </c>
      <c r="N191" s="284">
        <f>IF(ISBLANK(INDEX('Policy Characteristics'!H:H,MATCH($C191,'Policy Characteristics'!$C:$C,0))),"",INDEX('Policy Characteristics'!H:H,MATCH($C191,'Policy Characteristics'!$C:$C,0)))</f>
        <v>0.01</v>
      </c>
      <c r="O191" s="276" t="str">
        <f>IF(ISBLANK(INDEX('Policy Characteristics'!I:I,MATCH($C191,'Policy Characteristics'!$C:$C,0))),"",INDEX('Policy Characteristics'!I:I,MATCH($C191,'Policy Characteristics'!$C:$C,0)))</f>
        <v>% of newly sold non-electric building components</v>
      </c>
      <c r="P191" s="276" t="str">
        <f>IF(ISBLANK(INDEX('Policy Characteristics'!J:J,MATCH($C191,'Policy Characteristics'!$C:$C,0))),"",INDEX('Policy Characteristics'!J:J,MATCH($C191,'Policy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1" s="276" t="str">
        <f>IF(ISBLANK(INDEX('Policy Characteristics'!K:K,MATCH($C191,'Policy Characteristics'!$C:$C,0))),"",INDEX('Policy Characteristics'!K:K,MATCH($C191,'Policy Characteristics'!$C:$C,0)))</f>
        <v>buildings-sector-main.html#component-elec</v>
      </c>
      <c r="R191" s="276" t="str">
        <f>IF(ISBLANK(INDEX('Policy Characteristics'!L:L,MATCH($C191,'Policy Characteristics'!$C:$C,0))),"",INDEX('Policy Characteristics'!L:L,MATCH($C191,'Policy Characteristics'!$C:$C,0)))</f>
        <v>building-component-electrification.html</v>
      </c>
    </row>
    <row r="192" spans="1:18" ht="16">
      <c r="A192" s="276" t="str">
        <f>IF(ISBLANK(INDEX('Policy Characteristics'!A:A,MATCH($C192,'Policy Characteristics'!$C:$C,0))),"",INDEX('Policy Characteristics'!A:A,MATCH($C192,'Policy Characteristics'!$C:$C,0)))</f>
        <v>Buildings and Appliances</v>
      </c>
      <c r="B192" s="285" t="str">
        <f>IF(ISBLANK(INDEX('Policy Characteristics'!B:B,MATCH($C192,'Policy Characteristics'!$C:$C,0))),"",INDEX('Policy Characteristics'!B:B,MATCH($C192,'Policy Characteristics'!$C:$C,0)))</f>
        <v>Building Component Electrification</v>
      </c>
      <c r="C192" s="276" t="str">
        <f t="shared" si="10"/>
        <v>Fraction of New Bldg Components Shifted to Other Fuels</v>
      </c>
      <c r="D192" s="47" t="s">
        <v>116</v>
      </c>
      <c r="E192" s="47" t="s">
        <v>290</v>
      </c>
      <c r="F192" s="47" t="s">
        <v>122</v>
      </c>
      <c r="G192" s="47" t="s">
        <v>292</v>
      </c>
      <c r="H192" s="44">
        <v>440</v>
      </c>
      <c r="I192" s="347" t="s">
        <v>44</v>
      </c>
      <c r="J192" s="277" t="str">
        <f>IF(ISBLANK(INDEX('Policy Characteristics'!D:D,MATCH($C192,'Policy Characteristics'!$C:$C,0))),"",INDEX('Policy Characteristics'!D:D,MATCH($C192,'Policy Characteristics'!$C:$C,0)))</f>
        <v>Building Component Electrification</v>
      </c>
      <c r="K192" s="276" t="str">
        <f>IF(ISBLANK(INDEX('Policy Characteristics'!E:E,MATCH($C192,'Policy Characteristics'!$C:$C,0))),"",INDEX('Policy Characteristics'!E:E,MATCH($C192,'Policy Characteristics'!$C:$C,0)))</f>
        <v>bldgs new component fuel shifting</v>
      </c>
      <c r="L192" s="284">
        <f>IF(ISBLANK(INDEX('Policy Characteristics'!F:F,MATCH($C192,'Policy Characteristics'!$C:$C,0))),"",INDEX('Policy Characteristics'!F:F,MATCH($C192,'Policy Characteristics'!$C:$C,0)))</f>
        <v>0</v>
      </c>
      <c r="M192" s="284">
        <f>IF(ISBLANK(INDEX('Policy Characteristics'!G:G,MATCH($C192,'Policy Characteristics'!$C:$C,0))),"",INDEX('Policy Characteristics'!G:G,MATCH($C192,'Policy Characteristics'!$C:$C,0)))</f>
        <v>1</v>
      </c>
      <c r="N192" s="284">
        <f>IF(ISBLANK(INDEX('Policy Characteristics'!H:H,MATCH($C192,'Policy Characteristics'!$C:$C,0))),"",INDEX('Policy Characteristics'!H:H,MATCH($C192,'Policy Characteristics'!$C:$C,0)))</f>
        <v>0.01</v>
      </c>
      <c r="O192" s="276" t="str">
        <f>IF(ISBLANK(INDEX('Policy Characteristics'!I:I,MATCH($C192,'Policy Characteristics'!$C:$C,0))),"",INDEX('Policy Characteristics'!I:I,MATCH($C192,'Policy Characteristics'!$C:$C,0)))</f>
        <v>% of newly sold non-electric building components</v>
      </c>
      <c r="P192" s="276" t="str">
        <f>IF(ISBLANK(INDEX('Policy Characteristics'!J:J,MATCH($C192,'Policy Characteristics'!$C:$C,0))),"",INDEX('Policy Characteristics'!J:J,MATCH($C192,'Policy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2" s="276" t="str">
        <f>IF(ISBLANK(INDEX('Policy Characteristics'!K:K,MATCH($C192,'Policy Characteristics'!$C:$C,0))),"",INDEX('Policy Characteristics'!K:K,MATCH($C192,'Policy Characteristics'!$C:$C,0)))</f>
        <v>buildings-sector-main.html#component-elec</v>
      </c>
      <c r="R192" s="276" t="str">
        <f>IF(ISBLANK(INDEX('Policy Characteristics'!L:L,MATCH($C192,'Policy Characteristics'!$C:$C,0))),"",INDEX('Policy Characteristics'!L:L,MATCH($C192,'Policy Characteristics'!$C:$C,0)))</f>
        <v>building-component-electrification.html</v>
      </c>
    </row>
    <row r="193" spans="1:18" ht="16">
      <c r="A193" s="276" t="str">
        <f>IF(ISBLANK(INDEX('Policy Characteristics'!A:A,MATCH($C193,'Policy Characteristics'!$C:$C,0))),"",INDEX('Policy Characteristics'!A:A,MATCH($C193,'Policy Characteristics'!$C:$C,0)))</f>
        <v>Buildings and Appliances</v>
      </c>
      <c r="B193" s="285" t="str">
        <f>IF(ISBLANK(INDEX('Policy Characteristics'!B:B,MATCH($C193,'Policy Characteristics'!$C:$C,0))),"",INDEX('Policy Characteristics'!B:B,MATCH($C193,'Policy Characteristics'!$C:$C,0)))</f>
        <v>Building Component Electrification</v>
      </c>
      <c r="C193" s="276" t="str">
        <f t="shared" si="10"/>
        <v>Fraction of New Bldg Components Shifted to Other Fuels</v>
      </c>
      <c r="D193" s="47" t="s">
        <v>117</v>
      </c>
      <c r="E193" s="47" t="s">
        <v>290</v>
      </c>
      <c r="F193" s="47" t="s">
        <v>123</v>
      </c>
      <c r="G193" s="47" t="s">
        <v>292</v>
      </c>
      <c r="H193" s="44">
        <v>441</v>
      </c>
      <c r="I193" s="347" t="s">
        <v>45</v>
      </c>
      <c r="J193" s="277" t="str">
        <f>IF(ISBLANK(INDEX('Policy Characteristics'!D:D,MATCH($C193,'Policy Characteristics'!$C:$C,0))),"",INDEX('Policy Characteristics'!D:D,MATCH($C193,'Policy Characteristics'!$C:$C,0)))</f>
        <v>Building Component Electrification</v>
      </c>
      <c r="K193" s="276" t="str">
        <f>IF(ISBLANK(INDEX('Policy Characteristics'!E:E,MATCH($C193,'Policy Characteristics'!$C:$C,0))),"",INDEX('Policy Characteristics'!E:E,MATCH($C193,'Policy Characteristics'!$C:$C,0)))</f>
        <v>bldgs new component fuel shifting</v>
      </c>
      <c r="L193" s="284">
        <f>IF(ISBLANK(INDEX('Policy Characteristics'!F:F,MATCH($C193,'Policy Characteristics'!$C:$C,0))),"",INDEX('Policy Characteristics'!F:F,MATCH($C193,'Policy Characteristics'!$C:$C,0)))</f>
        <v>0</v>
      </c>
      <c r="M193" s="284">
        <f>IF(ISBLANK(INDEX('Policy Characteristics'!G:G,MATCH($C193,'Policy Characteristics'!$C:$C,0))),"",INDEX('Policy Characteristics'!G:G,MATCH($C193,'Policy Characteristics'!$C:$C,0)))</f>
        <v>1</v>
      </c>
      <c r="N193" s="284">
        <f>IF(ISBLANK(INDEX('Policy Characteristics'!H:H,MATCH($C193,'Policy Characteristics'!$C:$C,0))),"",INDEX('Policy Characteristics'!H:H,MATCH($C193,'Policy Characteristics'!$C:$C,0)))</f>
        <v>0.01</v>
      </c>
      <c r="O193" s="276" t="str">
        <f>IF(ISBLANK(INDEX('Policy Characteristics'!I:I,MATCH($C193,'Policy Characteristics'!$C:$C,0))),"",INDEX('Policy Characteristics'!I:I,MATCH($C193,'Policy Characteristics'!$C:$C,0)))</f>
        <v>% of newly sold non-electric building components</v>
      </c>
      <c r="P193" s="276" t="str">
        <f>IF(ISBLANK(INDEX('Policy Characteristics'!J:J,MATCH($C193,'Policy Characteristics'!$C:$C,0))),"",INDEX('Policy Characteristics'!J:J,MATCH($C193,'Policy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3" s="276" t="str">
        <f>IF(ISBLANK(INDEX('Policy Characteristics'!K:K,MATCH($C193,'Policy Characteristics'!$C:$C,0))),"",INDEX('Policy Characteristics'!K:K,MATCH($C193,'Policy Characteristics'!$C:$C,0)))</f>
        <v>buildings-sector-main.html#component-elec</v>
      </c>
      <c r="R193" s="276" t="str">
        <f>IF(ISBLANK(INDEX('Policy Characteristics'!L:L,MATCH($C193,'Policy Characteristics'!$C:$C,0))),"",INDEX('Policy Characteristics'!L:L,MATCH($C193,'Policy Characteristics'!$C:$C,0)))</f>
        <v>building-component-electrification.html</v>
      </c>
    </row>
    <row r="194" spans="1:18" ht="16">
      <c r="A194" s="276" t="str">
        <f>IF(ISBLANK(INDEX('Policy Characteristics'!A:A,MATCH($C194,'Policy Characteristics'!$C:$C,0))),"",INDEX('Policy Characteristics'!A:A,MATCH($C194,'Policy Characteristics'!$C:$C,0)))</f>
        <v>Buildings and Appliances</v>
      </c>
      <c r="B194" s="285" t="str">
        <f>IF(ISBLANK(INDEX('Policy Characteristics'!B:B,MATCH($C194,'Policy Characteristics'!$C:$C,0))),"",INDEX('Policy Characteristics'!B:B,MATCH($C194,'Policy Characteristics'!$C:$C,0)))</f>
        <v>Building Component Electrification</v>
      </c>
      <c r="C194" s="276" t="str">
        <f t="shared" si="10"/>
        <v>Fraction of New Bldg Components Shifted to Other Fuels</v>
      </c>
      <c r="D194" s="47" t="s">
        <v>119</v>
      </c>
      <c r="E194" s="47" t="s">
        <v>290</v>
      </c>
      <c r="F194" s="47" t="s">
        <v>125</v>
      </c>
      <c r="G194" s="47" t="s">
        <v>292</v>
      </c>
      <c r="H194" s="44">
        <v>442</v>
      </c>
      <c r="I194" s="347" t="s">
        <v>45</v>
      </c>
      <c r="J194" s="277" t="str">
        <f>IF(ISBLANK(INDEX('Policy Characteristics'!D:D,MATCH($C194,'Policy Characteristics'!$C:$C,0))),"",INDEX('Policy Characteristics'!D:D,MATCH($C194,'Policy Characteristics'!$C:$C,0)))</f>
        <v>Building Component Electrification</v>
      </c>
      <c r="K194" s="276" t="str">
        <f>IF(ISBLANK(INDEX('Policy Characteristics'!E:E,MATCH($C194,'Policy Characteristics'!$C:$C,0))),"",INDEX('Policy Characteristics'!E:E,MATCH($C194,'Policy Characteristics'!$C:$C,0)))</f>
        <v>bldgs new component fuel shifting</v>
      </c>
      <c r="L194" s="284">
        <f>IF(ISBLANK(INDEX('Policy Characteristics'!F:F,MATCH($C194,'Policy Characteristics'!$C:$C,0))),"",INDEX('Policy Characteristics'!F:F,MATCH($C194,'Policy Characteristics'!$C:$C,0)))</f>
        <v>0</v>
      </c>
      <c r="M194" s="284">
        <f>IF(ISBLANK(INDEX('Policy Characteristics'!G:G,MATCH($C194,'Policy Characteristics'!$C:$C,0))),"",INDEX('Policy Characteristics'!G:G,MATCH($C194,'Policy Characteristics'!$C:$C,0)))</f>
        <v>1</v>
      </c>
      <c r="N194" s="284">
        <f>IF(ISBLANK(INDEX('Policy Characteristics'!H:H,MATCH($C194,'Policy Characteristics'!$C:$C,0))),"",INDEX('Policy Characteristics'!H:H,MATCH($C194,'Policy Characteristics'!$C:$C,0)))</f>
        <v>0.01</v>
      </c>
      <c r="O194" s="276" t="str">
        <f>IF(ISBLANK(INDEX('Policy Characteristics'!I:I,MATCH($C194,'Policy Characteristics'!$C:$C,0))),"",INDEX('Policy Characteristics'!I:I,MATCH($C194,'Policy Characteristics'!$C:$C,0)))</f>
        <v>% of newly sold non-electric building components</v>
      </c>
      <c r="P194" s="276" t="str">
        <f>IF(ISBLANK(INDEX('Policy Characteristics'!J:J,MATCH($C194,'Policy Characteristics'!$C:$C,0))),"",INDEX('Policy Characteristics'!J:J,MATCH($C194,'Policy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4" s="276" t="str">
        <f>IF(ISBLANK(INDEX('Policy Characteristics'!K:K,MATCH($C194,'Policy Characteristics'!$C:$C,0))),"",INDEX('Policy Characteristics'!K:K,MATCH($C194,'Policy Characteristics'!$C:$C,0)))</f>
        <v>buildings-sector-main.html#component-elec</v>
      </c>
      <c r="R194" s="276" t="str">
        <f>IF(ISBLANK(INDEX('Policy Characteristics'!L:L,MATCH($C194,'Policy Characteristics'!$C:$C,0))),"",INDEX('Policy Characteristics'!L:L,MATCH($C194,'Policy Characteristics'!$C:$C,0)))</f>
        <v>building-component-electrification.html</v>
      </c>
    </row>
    <row r="195" spans="1:18" ht="16">
      <c r="A195" s="276" t="str">
        <f>IF(ISBLANK(INDEX('Policy Characteristics'!A:A,MATCH($C195,'Policy Characteristics'!$C:$C,0))),"",INDEX('Policy Characteristics'!A:A,MATCH($C195,'Policy Characteristics'!$C:$C,0)))</f>
        <v>Buildings and Appliances</v>
      </c>
      <c r="B195" s="285" t="str">
        <f>IF(ISBLANK(INDEX('Policy Characteristics'!B:B,MATCH($C195,'Policy Characteristics'!$C:$C,0))),"",INDEX('Policy Characteristics'!B:B,MATCH($C195,'Policy Characteristics'!$C:$C,0)))</f>
        <v>Building Component Electrification</v>
      </c>
      <c r="C195" s="276" t="str">
        <f t="shared" si="10"/>
        <v>Fraction of New Bldg Components Shifted to Other Fuels</v>
      </c>
      <c r="D195" s="47" t="s">
        <v>120</v>
      </c>
      <c r="E195" s="47" t="s">
        <v>290</v>
      </c>
      <c r="F195" s="47" t="s">
        <v>126</v>
      </c>
      <c r="G195" s="47" t="s">
        <v>292</v>
      </c>
      <c r="H195" s="44">
        <v>443</v>
      </c>
      <c r="I195" s="347" t="s">
        <v>44</v>
      </c>
      <c r="J195" s="277" t="str">
        <f>IF(ISBLANK(INDEX('Policy Characteristics'!D:D,MATCH($C195,'Policy Characteristics'!$C:$C,0))),"",INDEX('Policy Characteristics'!D:D,MATCH($C195,'Policy Characteristics'!$C:$C,0)))</f>
        <v>Building Component Electrification</v>
      </c>
      <c r="K195" s="276" t="str">
        <f>IF(ISBLANK(INDEX('Policy Characteristics'!E:E,MATCH($C195,'Policy Characteristics'!$C:$C,0))),"",INDEX('Policy Characteristics'!E:E,MATCH($C195,'Policy Characteristics'!$C:$C,0)))</f>
        <v>bldgs new component fuel shifting</v>
      </c>
      <c r="L195" s="284">
        <f>IF(ISBLANK(INDEX('Policy Characteristics'!F:F,MATCH($C195,'Policy Characteristics'!$C:$C,0))),"",INDEX('Policy Characteristics'!F:F,MATCH($C195,'Policy Characteristics'!$C:$C,0)))</f>
        <v>0</v>
      </c>
      <c r="M195" s="284">
        <f>IF(ISBLANK(INDEX('Policy Characteristics'!G:G,MATCH($C195,'Policy Characteristics'!$C:$C,0))),"",INDEX('Policy Characteristics'!G:G,MATCH($C195,'Policy Characteristics'!$C:$C,0)))</f>
        <v>1</v>
      </c>
      <c r="N195" s="284">
        <f>IF(ISBLANK(INDEX('Policy Characteristics'!H:H,MATCH($C195,'Policy Characteristics'!$C:$C,0))),"",INDEX('Policy Characteristics'!H:H,MATCH($C195,'Policy Characteristics'!$C:$C,0)))</f>
        <v>0.01</v>
      </c>
      <c r="O195" s="276" t="str">
        <f>IF(ISBLANK(INDEX('Policy Characteristics'!I:I,MATCH($C195,'Policy Characteristics'!$C:$C,0))),"",INDEX('Policy Characteristics'!I:I,MATCH($C195,'Policy Characteristics'!$C:$C,0)))</f>
        <v>% of newly sold non-electric building components</v>
      </c>
      <c r="P195" s="276" t="str">
        <f>IF(ISBLANK(INDEX('Policy Characteristics'!J:J,MATCH($C195,'Policy Characteristics'!$C:$C,0))),"",INDEX('Policy Characteristics'!J:J,MATCH($C195,'Policy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5" s="276" t="str">
        <f>IF(ISBLANK(INDEX('Policy Characteristics'!K:K,MATCH($C195,'Policy Characteristics'!$C:$C,0))),"",INDEX('Policy Characteristics'!K:K,MATCH($C195,'Policy Characteristics'!$C:$C,0)))</f>
        <v>buildings-sector-main.html#component-elec</v>
      </c>
      <c r="R195" s="276" t="str">
        <f>IF(ISBLANK(INDEX('Policy Characteristics'!L:L,MATCH($C195,'Policy Characteristics'!$C:$C,0))),"",INDEX('Policy Characteristics'!L:L,MATCH($C195,'Policy Characteristics'!$C:$C,0)))</f>
        <v>building-component-electrification.html</v>
      </c>
    </row>
    <row r="196" spans="1:18" ht="16">
      <c r="A196" s="276" t="str">
        <f>IF(ISBLANK(INDEX('Policy Characteristics'!A:A,MATCH($C196,'Policy Characteristics'!$C:$C,0))),"",INDEX('Policy Characteristics'!A:A,MATCH($C196,'Policy Characteristics'!$C:$C,0)))</f>
        <v>Buildings and Appliances</v>
      </c>
      <c r="B196" s="285" t="str">
        <f>IF(ISBLANK(INDEX('Policy Characteristics'!B:B,MATCH($C196,'Policy Characteristics'!$C:$C,0))),"",INDEX('Policy Characteristics'!B:B,MATCH($C196,'Policy Characteristics'!$C:$C,0)))</f>
        <v>Building Component Electrification</v>
      </c>
      <c r="C196" s="276" t="str">
        <f t="shared" si="10"/>
        <v>Fraction of New Bldg Components Shifted to Other Fuels</v>
      </c>
      <c r="D196" s="47" t="s">
        <v>121</v>
      </c>
      <c r="E196" s="47" t="s">
        <v>290</v>
      </c>
      <c r="F196" s="47" t="s">
        <v>127</v>
      </c>
      <c r="G196" s="47" t="s">
        <v>292</v>
      </c>
      <c r="H196" s="44">
        <v>444</v>
      </c>
      <c r="I196" s="347" t="s">
        <v>44</v>
      </c>
      <c r="J196" s="277" t="str">
        <f>IF(ISBLANK(INDEX('Policy Characteristics'!D:D,MATCH($C196,'Policy Characteristics'!$C:$C,0))),"",INDEX('Policy Characteristics'!D:D,MATCH($C196,'Policy Characteristics'!$C:$C,0)))</f>
        <v>Building Component Electrification</v>
      </c>
      <c r="K196" s="276" t="str">
        <f>IF(ISBLANK(INDEX('Policy Characteristics'!E:E,MATCH($C196,'Policy Characteristics'!$C:$C,0))),"",INDEX('Policy Characteristics'!E:E,MATCH($C196,'Policy Characteristics'!$C:$C,0)))</f>
        <v>bldgs new component fuel shifting</v>
      </c>
      <c r="L196" s="284">
        <f>IF(ISBLANK(INDEX('Policy Characteristics'!F:F,MATCH($C196,'Policy Characteristics'!$C:$C,0))),"",INDEX('Policy Characteristics'!F:F,MATCH($C196,'Policy Characteristics'!$C:$C,0)))</f>
        <v>0</v>
      </c>
      <c r="M196" s="284">
        <f>IF(ISBLANK(INDEX('Policy Characteristics'!G:G,MATCH($C196,'Policy Characteristics'!$C:$C,0))),"",INDEX('Policy Characteristics'!G:G,MATCH($C196,'Policy Characteristics'!$C:$C,0)))</f>
        <v>1</v>
      </c>
      <c r="N196" s="284">
        <f>IF(ISBLANK(INDEX('Policy Characteristics'!H:H,MATCH($C196,'Policy Characteristics'!$C:$C,0))),"",INDEX('Policy Characteristics'!H:H,MATCH($C196,'Policy Characteristics'!$C:$C,0)))</f>
        <v>0.01</v>
      </c>
      <c r="O196" s="276" t="str">
        <f>IF(ISBLANK(INDEX('Policy Characteristics'!I:I,MATCH($C196,'Policy Characteristics'!$C:$C,0))),"",INDEX('Policy Characteristics'!I:I,MATCH($C196,'Policy Characteristics'!$C:$C,0)))</f>
        <v>% of newly sold non-electric building components</v>
      </c>
      <c r="P196" s="276" t="str">
        <f>IF(ISBLANK(INDEX('Policy Characteristics'!J:J,MATCH($C196,'Policy Characteristics'!$C:$C,0))),"",INDEX('Policy Characteristics'!J:J,MATCH($C196,'Policy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6" s="276" t="str">
        <f>IF(ISBLANK(INDEX('Policy Characteristics'!K:K,MATCH($C196,'Policy Characteristics'!$C:$C,0))),"",INDEX('Policy Characteristics'!K:K,MATCH($C196,'Policy Characteristics'!$C:$C,0)))</f>
        <v>buildings-sector-main.html#component-elec</v>
      </c>
      <c r="R196" s="276" t="str">
        <f>IF(ISBLANK(INDEX('Policy Characteristics'!L:L,MATCH($C196,'Policy Characteristics'!$C:$C,0))),"",INDEX('Policy Characteristics'!L:L,MATCH($C196,'Policy Characteristics'!$C:$C,0)))</f>
        <v>building-component-electrification.html</v>
      </c>
    </row>
    <row r="197" spans="1:18" ht="16">
      <c r="A197" s="276" t="str">
        <f>IF(ISBLANK(INDEX('Policy Characteristics'!A:A,MATCH($C197,'Policy Characteristics'!$C:$C,0))),"",INDEX('Policy Characteristics'!A:A,MATCH($C197,'Policy Characteristics'!$C:$C,0)))</f>
        <v>Buildings and Appliances</v>
      </c>
      <c r="B197" s="285" t="str">
        <f>IF(ISBLANK(INDEX('Policy Characteristics'!B:B,MATCH($C197,'Policy Characteristics'!$C:$C,0))),"",INDEX('Policy Characteristics'!B:B,MATCH($C197,'Policy Characteristics'!$C:$C,0)))</f>
        <v>Building Component Electrification</v>
      </c>
      <c r="C197" s="276" t="str">
        <f t="shared" si="10"/>
        <v>Fraction of New Bldg Components Shifted to Other Fuels</v>
      </c>
      <c r="D197" s="47" t="s">
        <v>116</v>
      </c>
      <c r="E197" s="47" t="s">
        <v>291</v>
      </c>
      <c r="F197" s="47" t="s">
        <v>122</v>
      </c>
      <c r="G197" s="47" t="s">
        <v>172</v>
      </c>
      <c r="H197" s="44">
        <v>445</v>
      </c>
      <c r="I197" s="347" t="s">
        <v>44</v>
      </c>
      <c r="J197" s="277" t="str">
        <f>IF(ISBLANK(INDEX('Policy Characteristics'!D:D,MATCH($C197,'Policy Characteristics'!$C:$C,0))),"",INDEX('Policy Characteristics'!D:D,MATCH($C197,'Policy Characteristics'!$C:$C,0)))</f>
        <v>Building Component Electrification</v>
      </c>
      <c r="K197" s="276" t="str">
        <f>IF(ISBLANK(INDEX('Policy Characteristics'!E:E,MATCH($C197,'Policy Characteristics'!$C:$C,0))),"",INDEX('Policy Characteristics'!E:E,MATCH($C197,'Policy Characteristics'!$C:$C,0)))</f>
        <v>bldgs new component fuel shifting</v>
      </c>
      <c r="L197" s="284">
        <f>IF(ISBLANK(INDEX('Policy Characteristics'!F:F,MATCH($C197,'Policy Characteristics'!$C:$C,0))),"",INDEX('Policy Characteristics'!F:F,MATCH($C197,'Policy Characteristics'!$C:$C,0)))</f>
        <v>0</v>
      </c>
      <c r="M197" s="284">
        <f>IF(ISBLANK(INDEX('Policy Characteristics'!G:G,MATCH($C197,'Policy Characteristics'!$C:$C,0))),"",INDEX('Policy Characteristics'!G:G,MATCH($C197,'Policy Characteristics'!$C:$C,0)))</f>
        <v>1</v>
      </c>
      <c r="N197" s="284">
        <f>IF(ISBLANK(INDEX('Policy Characteristics'!H:H,MATCH($C197,'Policy Characteristics'!$C:$C,0))),"",INDEX('Policy Characteristics'!H:H,MATCH($C197,'Policy Characteristics'!$C:$C,0)))</f>
        <v>0.01</v>
      </c>
      <c r="O197" s="276" t="str">
        <f>IF(ISBLANK(INDEX('Policy Characteristics'!I:I,MATCH($C197,'Policy Characteristics'!$C:$C,0))),"",INDEX('Policy Characteristics'!I:I,MATCH($C197,'Policy Characteristics'!$C:$C,0)))</f>
        <v>% of newly sold non-electric building components</v>
      </c>
      <c r="P197" s="276" t="str">
        <f>IF(ISBLANK(INDEX('Policy Characteristics'!J:J,MATCH($C197,'Policy Characteristics'!$C:$C,0))),"",INDEX('Policy Characteristics'!J:J,MATCH($C197,'Policy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7" s="276" t="str">
        <f>IF(ISBLANK(INDEX('Policy Characteristics'!K:K,MATCH($C197,'Policy Characteristics'!$C:$C,0))),"",INDEX('Policy Characteristics'!K:K,MATCH($C197,'Policy Characteristics'!$C:$C,0)))</f>
        <v>buildings-sector-main.html#component-elec</v>
      </c>
      <c r="R197" s="276" t="str">
        <f>IF(ISBLANK(INDEX('Policy Characteristics'!L:L,MATCH($C197,'Policy Characteristics'!$C:$C,0))),"",INDEX('Policy Characteristics'!L:L,MATCH($C197,'Policy Characteristics'!$C:$C,0)))</f>
        <v>building-component-electrification.html</v>
      </c>
    </row>
    <row r="198" spans="1:18" ht="16">
      <c r="A198" s="276" t="str">
        <f>IF(ISBLANK(INDEX('Policy Characteristics'!A:A,MATCH($C198,'Policy Characteristics'!$C:$C,0))),"",INDEX('Policy Characteristics'!A:A,MATCH($C198,'Policy Characteristics'!$C:$C,0)))</f>
        <v>Buildings and Appliances</v>
      </c>
      <c r="B198" s="285" t="str">
        <f>IF(ISBLANK(INDEX('Policy Characteristics'!B:B,MATCH($C198,'Policy Characteristics'!$C:$C,0))),"",INDEX('Policy Characteristics'!B:B,MATCH($C198,'Policy Characteristics'!$C:$C,0)))</f>
        <v>Building Component Electrification</v>
      </c>
      <c r="C198" s="276" t="str">
        <f t="shared" si="10"/>
        <v>Fraction of New Bldg Components Shifted to Other Fuels</v>
      </c>
      <c r="D198" s="47" t="s">
        <v>117</v>
      </c>
      <c r="E198" s="47" t="s">
        <v>291</v>
      </c>
      <c r="F198" s="47" t="s">
        <v>123</v>
      </c>
      <c r="G198" s="47" t="s">
        <v>172</v>
      </c>
      <c r="H198" s="44">
        <v>446</v>
      </c>
      <c r="I198" s="347" t="s">
        <v>45</v>
      </c>
      <c r="J198" s="277" t="str">
        <f>IF(ISBLANK(INDEX('Policy Characteristics'!D:D,MATCH($C198,'Policy Characteristics'!$C:$C,0))),"",INDEX('Policy Characteristics'!D:D,MATCH($C198,'Policy Characteristics'!$C:$C,0)))</f>
        <v>Building Component Electrification</v>
      </c>
      <c r="K198" s="276" t="str">
        <f>IF(ISBLANK(INDEX('Policy Characteristics'!E:E,MATCH($C198,'Policy Characteristics'!$C:$C,0))),"",INDEX('Policy Characteristics'!E:E,MATCH($C198,'Policy Characteristics'!$C:$C,0)))</f>
        <v>bldgs new component fuel shifting</v>
      </c>
      <c r="L198" s="284">
        <f>IF(ISBLANK(INDEX('Policy Characteristics'!F:F,MATCH($C198,'Policy Characteristics'!$C:$C,0))),"",INDEX('Policy Characteristics'!F:F,MATCH($C198,'Policy Characteristics'!$C:$C,0)))</f>
        <v>0</v>
      </c>
      <c r="M198" s="284">
        <f>IF(ISBLANK(INDEX('Policy Characteristics'!G:G,MATCH($C198,'Policy Characteristics'!$C:$C,0))),"",INDEX('Policy Characteristics'!G:G,MATCH($C198,'Policy Characteristics'!$C:$C,0)))</f>
        <v>1</v>
      </c>
      <c r="N198" s="284">
        <f>IF(ISBLANK(INDEX('Policy Characteristics'!H:H,MATCH($C198,'Policy Characteristics'!$C:$C,0))),"",INDEX('Policy Characteristics'!H:H,MATCH($C198,'Policy Characteristics'!$C:$C,0)))</f>
        <v>0.01</v>
      </c>
      <c r="O198" s="276" t="str">
        <f>IF(ISBLANK(INDEX('Policy Characteristics'!I:I,MATCH($C198,'Policy Characteristics'!$C:$C,0))),"",INDEX('Policy Characteristics'!I:I,MATCH($C198,'Policy Characteristics'!$C:$C,0)))</f>
        <v>% of newly sold non-electric building components</v>
      </c>
      <c r="P198" s="276" t="str">
        <f>IF(ISBLANK(INDEX('Policy Characteristics'!J:J,MATCH($C198,'Policy Characteristics'!$C:$C,0))),"",INDEX('Policy Characteristics'!J:J,MATCH($C198,'Policy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8" s="276" t="str">
        <f>IF(ISBLANK(INDEX('Policy Characteristics'!K:K,MATCH($C198,'Policy Characteristics'!$C:$C,0))),"",INDEX('Policy Characteristics'!K:K,MATCH($C198,'Policy Characteristics'!$C:$C,0)))</f>
        <v>buildings-sector-main.html#component-elec</v>
      </c>
      <c r="R198" s="276" t="str">
        <f>IF(ISBLANK(INDEX('Policy Characteristics'!L:L,MATCH($C198,'Policy Characteristics'!$C:$C,0))),"",INDEX('Policy Characteristics'!L:L,MATCH($C198,'Policy Characteristics'!$C:$C,0)))</f>
        <v>building-component-electrification.html</v>
      </c>
    </row>
    <row r="199" spans="1:18" ht="16">
      <c r="A199" s="276" t="str">
        <f>IF(ISBLANK(INDEX('Policy Characteristics'!A:A,MATCH($C199,'Policy Characteristics'!$C:$C,0))),"",INDEX('Policy Characteristics'!A:A,MATCH($C199,'Policy Characteristics'!$C:$C,0)))</f>
        <v>Buildings and Appliances</v>
      </c>
      <c r="B199" s="285" t="str">
        <f>IF(ISBLANK(INDEX('Policy Characteristics'!B:B,MATCH($C199,'Policy Characteristics'!$C:$C,0))),"",INDEX('Policy Characteristics'!B:B,MATCH($C199,'Policy Characteristics'!$C:$C,0)))</f>
        <v>Building Component Electrification</v>
      </c>
      <c r="C199" s="276" t="str">
        <f t="shared" si="10"/>
        <v>Fraction of New Bldg Components Shifted to Other Fuels</v>
      </c>
      <c r="D199" s="47" t="s">
        <v>119</v>
      </c>
      <c r="E199" s="47" t="s">
        <v>291</v>
      </c>
      <c r="F199" s="47" t="s">
        <v>125</v>
      </c>
      <c r="G199" s="47" t="s">
        <v>172</v>
      </c>
      <c r="H199" s="44">
        <v>447</v>
      </c>
      <c r="I199" s="347" t="s">
        <v>45</v>
      </c>
      <c r="J199" s="277" t="str">
        <f>IF(ISBLANK(INDEX('Policy Characteristics'!D:D,MATCH($C199,'Policy Characteristics'!$C:$C,0))),"",INDEX('Policy Characteristics'!D:D,MATCH($C199,'Policy Characteristics'!$C:$C,0)))</f>
        <v>Building Component Electrification</v>
      </c>
      <c r="K199" s="276" t="str">
        <f>IF(ISBLANK(INDEX('Policy Characteristics'!E:E,MATCH($C199,'Policy Characteristics'!$C:$C,0))),"",INDEX('Policy Characteristics'!E:E,MATCH($C199,'Policy Characteristics'!$C:$C,0)))</f>
        <v>bldgs new component fuel shifting</v>
      </c>
      <c r="L199" s="284">
        <f>IF(ISBLANK(INDEX('Policy Characteristics'!F:F,MATCH($C199,'Policy Characteristics'!$C:$C,0))),"",INDEX('Policy Characteristics'!F:F,MATCH($C199,'Policy Characteristics'!$C:$C,0)))</f>
        <v>0</v>
      </c>
      <c r="M199" s="284">
        <f>IF(ISBLANK(INDEX('Policy Characteristics'!G:G,MATCH($C199,'Policy Characteristics'!$C:$C,0))),"",INDEX('Policy Characteristics'!G:G,MATCH($C199,'Policy Characteristics'!$C:$C,0)))</f>
        <v>1</v>
      </c>
      <c r="N199" s="284">
        <f>IF(ISBLANK(INDEX('Policy Characteristics'!H:H,MATCH($C199,'Policy Characteristics'!$C:$C,0))),"",INDEX('Policy Characteristics'!H:H,MATCH($C199,'Policy Characteristics'!$C:$C,0)))</f>
        <v>0.01</v>
      </c>
      <c r="O199" s="276" t="str">
        <f>IF(ISBLANK(INDEX('Policy Characteristics'!I:I,MATCH($C199,'Policy Characteristics'!$C:$C,0))),"",INDEX('Policy Characteristics'!I:I,MATCH($C199,'Policy Characteristics'!$C:$C,0)))</f>
        <v>% of newly sold non-electric building components</v>
      </c>
      <c r="P199" s="276" t="str">
        <f>IF(ISBLANK(INDEX('Policy Characteristics'!J:J,MATCH($C199,'Policy Characteristics'!$C:$C,0))),"",INDEX('Policy Characteristics'!J:J,MATCH($C199,'Policy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9" s="276" t="str">
        <f>IF(ISBLANK(INDEX('Policy Characteristics'!K:K,MATCH($C199,'Policy Characteristics'!$C:$C,0))),"",INDEX('Policy Characteristics'!K:K,MATCH($C199,'Policy Characteristics'!$C:$C,0)))</f>
        <v>buildings-sector-main.html#component-elec</v>
      </c>
      <c r="R199" s="276" t="str">
        <f>IF(ISBLANK(INDEX('Policy Characteristics'!L:L,MATCH($C199,'Policy Characteristics'!$C:$C,0))),"",INDEX('Policy Characteristics'!L:L,MATCH($C199,'Policy Characteristics'!$C:$C,0)))</f>
        <v>building-component-electrification.html</v>
      </c>
    </row>
    <row r="200" spans="1:18" ht="16">
      <c r="A200" s="276" t="str">
        <f>IF(ISBLANK(INDEX('Policy Characteristics'!A:A,MATCH($C200,'Policy Characteristics'!$C:$C,0))),"",INDEX('Policy Characteristics'!A:A,MATCH($C200,'Policy Characteristics'!$C:$C,0)))</f>
        <v>Buildings and Appliances</v>
      </c>
      <c r="B200" s="285" t="str">
        <f>IF(ISBLANK(INDEX('Policy Characteristics'!B:B,MATCH($C200,'Policy Characteristics'!$C:$C,0))),"",INDEX('Policy Characteristics'!B:B,MATCH($C200,'Policy Characteristics'!$C:$C,0)))</f>
        <v>Building Component Electrification</v>
      </c>
      <c r="C200" s="276" t="str">
        <f t="shared" si="10"/>
        <v>Fraction of New Bldg Components Shifted to Other Fuels</v>
      </c>
      <c r="D200" s="47" t="s">
        <v>120</v>
      </c>
      <c r="E200" s="47" t="s">
        <v>291</v>
      </c>
      <c r="F200" s="47" t="s">
        <v>126</v>
      </c>
      <c r="G200" s="47" t="s">
        <v>172</v>
      </c>
      <c r="H200" s="44">
        <v>448</v>
      </c>
      <c r="I200" s="347" t="s">
        <v>44</v>
      </c>
      <c r="J200" s="277" t="str">
        <f>IF(ISBLANK(INDEX('Policy Characteristics'!D:D,MATCH($C200,'Policy Characteristics'!$C:$C,0))),"",INDEX('Policy Characteristics'!D:D,MATCH($C200,'Policy Characteristics'!$C:$C,0)))</f>
        <v>Building Component Electrification</v>
      </c>
      <c r="K200" s="276" t="str">
        <f>IF(ISBLANK(INDEX('Policy Characteristics'!E:E,MATCH($C200,'Policy Characteristics'!$C:$C,0))),"",INDEX('Policy Characteristics'!E:E,MATCH($C200,'Policy Characteristics'!$C:$C,0)))</f>
        <v>bldgs new component fuel shifting</v>
      </c>
      <c r="L200" s="284">
        <f>IF(ISBLANK(INDEX('Policy Characteristics'!F:F,MATCH($C200,'Policy Characteristics'!$C:$C,0))),"",INDEX('Policy Characteristics'!F:F,MATCH($C200,'Policy Characteristics'!$C:$C,0)))</f>
        <v>0</v>
      </c>
      <c r="M200" s="284">
        <f>IF(ISBLANK(INDEX('Policy Characteristics'!G:G,MATCH($C200,'Policy Characteristics'!$C:$C,0))),"",INDEX('Policy Characteristics'!G:G,MATCH($C200,'Policy Characteristics'!$C:$C,0)))</f>
        <v>1</v>
      </c>
      <c r="N200" s="284">
        <f>IF(ISBLANK(INDEX('Policy Characteristics'!H:H,MATCH($C200,'Policy Characteristics'!$C:$C,0))),"",INDEX('Policy Characteristics'!H:H,MATCH($C200,'Policy Characteristics'!$C:$C,0)))</f>
        <v>0.01</v>
      </c>
      <c r="O200" s="276" t="str">
        <f>IF(ISBLANK(INDEX('Policy Characteristics'!I:I,MATCH($C200,'Policy Characteristics'!$C:$C,0))),"",INDEX('Policy Characteristics'!I:I,MATCH($C200,'Policy Characteristics'!$C:$C,0)))</f>
        <v>% of newly sold non-electric building components</v>
      </c>
      <c r="P200" s="276" t="str">
        <f>IF(ISBLANK(INDEX('Policy Characteristics'!J:J,MATCH($C200,'Policy Characteristics'!$C:$C,0))),"",INDEX('Policy Characteristics'!J:J,MATCH($C200,'Policy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200" s="276" t="str">
        <f>IF(ISBLANK(INDEX('Policy Characteristics'!K:K,MATCH($C200,'Policy Characteristics'!$C:$C,0))),"",INDEX('Policy Characteristics'!K:K,MATCH($C200,'Policy Characteristics'!$C:$C,0)))</f>
        <v>buildings-sector-main.html#component-elec</v>
      </c>
      <c r="R200" s="276" t="str">
        <f>IF(ISBLANK(INDEX('Policy Characteristics'!L:L,MATCH($C200,'Policy Characteristics'!$C:$C,0))),"",INDEX('Policy Characteristics'!L:L,MATCH($C200,'Policy Characteristics'!$C:$C,0)))</f>
        <v>building-component-electrification.html</v>
      </c>
    </row>
    <row r="201" spans="1:18" ht="16">
      <c r="A201" s="276" t="str">
        <f>IF(ISBLANK(INDEX('Policy Characteristics'!A:A,MATCH($C201,'Policy Characteristics'!$C:$C,0))),"",INDEX('Policy Characteristics'!A:A,MATCH($C201,'Policy Characteristics'!$C:$C,0)))</f>
        <v>Buildings and Appliances</v>
      </c>
      <c r="B201" s="285" t="str">
        <f>IF(ISBLANK(INDEX('Policy Characteristics'!B:B,MATCH($C201,'Policy Characteristics'!$C:$C,0))),"",INDEX('Policy Characteristics'!B:B,MATCH($C201,'Policy Characteristics'!$C:$C,0)))</f>
        <v>Building Component Electrification</v>
      </c>
      <c r="C201" s="276" t="str">
        <f t="shared" ref="C201" si="11">C$187</f>
        <v>Fraction of New Bldg Components Shifted to Other Fuels</v>
      </c>
      <c r="D201" s="47" t="s">
        <v>121</v>
      </c>
      <c r="E201" s="47" t="s">
        <v>291</v>
      </c>
      <c r="F201" s="47" t="s">
        <v>127</v>
      </c>
      <c r="G201" s="47" t="s">
        <v>172</v>
      </c>
      <c r="H201" s="44">
        <v>449</v>
      </c>
      <c r="I201" s="347" t="s">
        <v>44</v>
      </c>
      <c r="J201" s="277" t="str">
        <f>IF(ISBLANK(INDEX('Policy Characteristics'!D:D,MATCH($C201,'Policy Characteristics'!$C:$C,0))),"",INDEX('Policy Characteristics'!D:D,MATCH($C201,'Policy Characteristics'!$C:$C,0)))</f>
        <v>Building Component Electrification</v>
      </c>
      <c r="K201" s="276" t="str">
        <f>IF(ISBLANK(INDEX('Policy Characteristics'!E:E,MATCH($C201,'Policy Characteristics'!$C:$C,0))),"",INDEX('Policy Characteristics'!E:E,MATCH($C201,'Policy Characteristics'!$C:$C,0)))</f>
        <v>bldgs new component fuel shifting</v>
      </c>
      <c r="L201" s="284">
        <f>IF(ISBLANK(INDEX('Policy Characteristics'!F:F,MATCH($C201,'Policy Characteristics'!$C:$C,0))),"",INDEX('Policy Characteristics'!F:F,MATCH($C201,'Policy Characteristics'!$C:$C,0)))</f>
        <v>0</v>
      </c>
      <c r="M201" s="284">
        <f>IF(ISBLANK(INDEX('Policy Characteristics'!G:G,MATCH($C201,'Policy Characteristics'!$C:$C,0))),"",INDEX('Policy Characteristics'!G:G,MATCH($C201,'Policy Characteristics'!$C:$C,0)))</f>
        <v>1</v>
      </c>
      <c r="N201" s="284">
        <f>IF(ISBLANK(INDEX('Policy Characteristics'!H:H,MATCH($C201,'Policy Characteristics'!$C:$C,0))),"",INDEX('Policy Characteristics'!H:H,MATCH($C201,'Policy Characteristics'!$C:$C,0)))</f>
        <v>0.01</v>
      </c>
      <c r="O201" s="276" t="str">
        <f>IF(ISBLANK(INDEX('Policy Characteristics'!I:I,MATCH($C201,'Policy Characteristics'!$C:$C,0))),"",INDEX('Policy Characteristics'!I:I,MATCH($C201,'Policy Characteristics'!$C:$C,0)))</f>
        <v>% of newly sold non-electric building components</v>
      </c>
      <c r="P201" s="276" t="str">
        <f>IF(ISBLANK(INDEX('Policy Characteristics'!J:J,MATCH($C201,'Policy Characteristics'!$C:$C,0))),"",INDEX('Policy Characteristics'!J:J,MATCH($C201,'Policy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201" s="276" t="str">
        <f>IF(ISBLANK(INDEX('Policy Characteristics'!K:K,MATCH($C201,'Policy Characteristics'!$C:$C,0))),"",INDEX('Policy Characteristics'!K:K,MATCH($C201,'Policy Characteristics'!$C:$C,0)))</f>
        <v>buildings-sector-main.html#component-elec</v>
      </c>
      <c r="R201" s="276" t="str">
        <f>IF(ISBLANK(INDEX('Policy Characteristics'!L:L,MATCH($C201,'Policy Characteristics'!$C:$C,0))),"",INDEX('Policy Characteristics'!L:L,MATCH($C201,'Policy Characteristics'!$C:$C,0)))</f>
        <v>building-component-electrification.html</v>
      </c>
    </row>
    <row r="202" spans="1:18" s="4" customFormat="1" ht="16">
      <c r="A202" s="276" t="str">
        <f>IF(ISBLANK(INDEX('Policy Characteristics'!A:A,MATCH($C202,'Policy Characteristics'!$C:$C,0))),"",INDEX('Policy Characteristics'!A:A,MATCH($C202,'Policy Characteristics'!$C:$C,0)))</f>
        <v>Buildings and Appliances</v>
      </c>
      <c r="B202" s="285" t="str">
        <f>IF(ISBLANK(INDEX('Policy Characteristics'!B:B,MATCH($C202,'Policy Characteristics'!$C:$C,0))),"",INDEX('Policy Characteristics'!B:B,MATCH($C202,'Policy Characteristics'!$C:$C,0)))</f>
        <v>Building Energy Efficiency Standards</v>
      </c>
      <c r="C202" t="s">
        <v>313</v>
      </c>
      <c r="D202" s="47" t="s">
        <v>116</v>
      </c>
      <c r="E202" s="47" t="s">
        <v>289</v>
      </c>
      <c r="F202" s="47" t="s">
        <v>122</v>
      </c>
      <c r="G202" s="47" t="s">
        <v>293</v>
      </c>
      <c r="H202" s="44">
        <v>13</v>
      </c>
      <c r="I202" s="347" t="s">
        <v>44</v>
      </c>
      <c r="J202" s="277" t="str">
        <f>IF(ISBLANK(INDEX('Policy Characteristics'!D:D,MATCH($C202,'Policy Characteristics'!$C:$C,0))),"",INDEX('Policy Characteristics'!D:D,MATCH($C202,'Policy Characteristics'!$C:$C,0)))</f>
        <v>Building Energy Efficiency Standards</v>
      </c>
      <c r="K202" s="276" t="str">
        <f>IF(ISBLANK(INDEX('Policy Characteristics'!E:E,MATCH($C202,'Policy Characteristics'!$C:$C,0))),"",INDEX('Policy Characteristics'!E:E,MATCH($C202,'Policy Characteristics'!$C:$C,0)))</f>
        <v>bldgs efficiency standards</v>
      </c>
      <c r="L202" s="284">
        <f>IF(ISBLANK(INDEX('Policy Characteristics'!F:F,MATCH($C202,'Policy Characteristics'!$C:$C,0))),"",INDEX('Policy Characteristics'!F:F,MATCH($C202,'Policy Characteristics'!$C:$C,0)))</f>
        <v>0</v>
      </c>
      <c r="M202" s="284">
        <f>IF(ISBLANK(INDEX('Policy Characteristics'!G:G,MATCH($C202,'Policy Characteristics'!$C:$C,0))),"",INDEX('Policy Characteristics'!G:G,MATCH($C202,'Policy Characteristics'!$C:$C,0)))</f>
        <v>0.75</v>
      </c>
      <c r="N202" s="284">
        <f>IF(ISBLANK(INDEX('Policy Characteristics'!H:H,MATCH($C202,'Policy Characteristics'!$C:$C,0))),"",INDEX('Policy Characteristics'!H:H,MATCH($C202,'Policy Characteristics'!$C:$C,0)))</f>
        <v>0.01</v>
      </c>
      <c r="O202" s="276" t="str">
        <f>IF(ISBLANK(INDEX('Policy Characteristics'!I:I,MATCH($C202,'Policy Characteristics'!$C:$C,0))),"",INDEX('Policy Characteristics'!I:I,MATCH($C202,'Policy Characteristics'!$C:$C,0)))</f>
        <v>% reduction in energy use</v>
      </c>
      <c r="P202" s="276" t="str">
        <f>IF(ISBLANK(INDEX('Policy Characteristics'!J:J,MATCH($C202,'Policy Characteristics'!$C:$C,0))),"",INDEX('Policy Characteristics'!J:J,MATCH($C202,'Policy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2" s="276" t="str">
        <f>IF(ISBLANK(INDEX('Policy Characteristics'!K:K,MATCH($C202,'Policy Characteristics'!$C:$C,0))),"",INDEX('Policy Characteristics'!K:K,MATCH($C202,'Policy Characteristics'!$C:$C,0)))</f>
        <v>buildings-sector-main.html#eff-stds</v>
      </c>
      <c r="R202" s="276" t="str">
        <f>IF(ISBLANK(INDEX('Policy Characteristics'!L:L,MATCH($C202,'Policy Characteristics'!$C:$C,0))),"",INDEX('Policy Characteristics'!L:L,MATCH($C202,'Policy Characteristics'!$C:$C,0)))</f>
        <v>building-energy-efficiency-standards.html</v>
      </c>
    </row>
    <row r="203" spans="1:18" s="4" customFormat="1" ht="16">
      <c r="A203" s="276" t="str">
        <f>IF(ISBLANK(INDEX('Policy Characteristics'!A:A,MATCH($C203,'Policy Characteristics'!$C:$C,0))),"",INDEX('Policy Characteristics'!A:A,MATCH($C203,'Policy Characteristics'!$C:$C,0)))</f>
        <v>Buildings and Appliances</v>
      </c>
      <c r="B203" s="285" t="str">
        <f>IF(ISBLANK(INDEX('Policy Characteristics'!B:B,MATCH($C203,'Policy Characteristics'!$C:$C,0))),"",INDEX('Policy Characteristics'!B:B,MATCH($C203,'Policy Characteristics'!$C:$C,0)))</f>
        <v>Building Energy Efficiency Standards</v>
      </c>
      <c r="C203" s="276" t="str">
        <f t="shared" ref="C203:C218" si="12">C$202</f>
        <v>Reduction in E Use Allowed by Component Eff Std</v>
      </c>
      <c r="D203" s="47" t="s">
        <v>117</v>
      </c>
      <c r="E203" s="47" t="s">
        <v>289</v>
      </c>
      <c r="F203" s="47" t="s">
        <v>123</v>
      </c>
      <c r="G203" s="47" t="s">
        <v>293</v>
      </c>
      <c r="H203" s="44">
        <v>14</v>
      </c>
      <c r="I203" s="347" t="s">
        <v>44</v>
      </c>
      <c r="J203" s="277" t="str">
        <f>IF(ISBLANK(INDEX('Policy Characteristics'!D:D,MATCH($C203,'Policy Characteristics'!$C:$C,0))),"",INDEX('Policy Characteristics'!D:D,MATCH($C203,'Policy Characteristics'!$C:$C,0)))</f>
        <v>Building Energy Efficiency Standards</v>
      </c>
      <c r="K203" s="276" t="str">
        <f>IF(ISBLANK(INDEX('Policy Characteristics'!E:E,MATCH($C203,'Policy Characteristics'!$C:$C,0))),"",INDEX('Policy Characteristics'!E:E,MATCH($C203,'Policy Characteristics'!$C:$C,0)))</f>
        <v>bldgs efficiency standards</v>
      </c>
      <c r="L203" s="284">
        <f>IF(ISBLANK(INDEX('Policy Characteristics'!F:F,MATCH($C203,'Policy Characteristics'!$C:$C,0))),"",INDEX('Policy Characteristics'!F:F,MATCH($C203,'Policy Characteristics'!$C:$C,0)))</f>
        <v>0</v>
      </c>
      <c r="M203" s="284">
        <f>IF(ISBLANK(INDEX('Policy Characteristics'!G:G,MATCH($C203,'Policy Characteristics'!$C:$C,0))),"",INDEX('Policy Characteristics'!G:G,MATCH($C203,'Policy Characteristics'!$C:$C,0)))</f>
        <v>0.75</v>
      </c>
      <c r="N203" s="284">
        <f>IF(ISBLANK(INDEX('Policy Characteristics'!H:H,MATCH($C203,'Policy Characteristics'!$C:$C,0))),"",INDEX('Policy Characteristics'!H:H,MATCH($C203,'Policy Characteristics'!$C:$C,0)))</f>
        <v>0.01</v>
      </c>
      <c r="O203" s="276" t="str">
        <f>IF(ISBLANK(INDEX('Policy Characteristics'!I:I,MATCH($C203,'Policy Characteristics'!$C:$C,0))),"",INDEX('Policy Characteristics'!I:I,MATCH($C203,'Policy Characteristics'!$C:$C,0)))</f>
        <v>% reduction in energy use</v>
      </c>
      <c r="P203" s="276" t="str">
        <f>IF(ISBLANK(INDEX('Policy Characteristics'!J:J,MATCH($C203,'Policy Characteristics'!$C:$C,0))),"",INDEX('Policy Characteristics'!J:J,MATCH($C203,'Policy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3" s="276" t="str">
        <f>IF(ISBLANK(INDEX('Policy Characteristics'!K:K,MATCH($C203,'Policy Characteristics'!$C:$C,0))),"",INDEX('Policy Characteristics'!K:K,MATCH($C203,'Policy Characteristics'!$C:$C,0)))</f>
        <v>buildings-sector-main.html#eff-stds</v>
      </c>
      <c r="R203" s="276" t="str">
        <f>IF(ISBLANK(INDEX('Policy Characteristics'!L:L,MATCH($C203,'Policy Characteristics'!$C:$C,0))),"",INDEX('Policy Characteristics'!L:L,MATCH($C203,'Policy Characteristics'!$C:$C,0)))</f>
        <v>building-energy-efficiency-standards.html</v>
      </c>
    </row>
    <row r="204" spans="1:18" s="4" customFormat="1" ht="16">
      <c r="A204" s="276" t="str">
        <f>IF(ISBLANK(INDEX('Policy Characteristics'!A:A,MATCH($C204,'Policy Characteristics'!$C:$C,0))),"",INDEX('Policy Characteristics'!A:A,MATCH($C204,'Policy Characteristics'!$C:$C,0)))</f>
        <v>Buildings and Appliances</v>
      </c>
      <c r="B204" s="285" t="str">
        <f>IF(ISBLANK(INDEX('Policy Characteristics'!B:B,MATCH($C204,'Policy Characteristics'!$C:$C,0))),"",INDEX('Policy Characteristics'!B:B,MATCH($C204,'Policy Characteristics'!$C:$C,0)))</f>
        <v>Building Energy Efficiency Standards</v>
      </c>
      <c r="C204" s="276" t="str">
        <f t="shared" si="12"/>
        <v>Reduction in E Use Allowed by Component Eff Std</v>
      </c>
      <c r="D204" s="47" t="s">
        <v>118</v>
      </c>
      <c r="E204" s="47" t="s">
        <v>289</v>
      </c>
      <c r="F204" s="47" t="s">
        <v>124</v>
      </c>
      <c r="G204" s="47" t="s">
        <v>293</v>
      </c>
      <c r="H204" s="44">
        <v>15</v>
      </c>
      <c r="I204" s="347" t="s">
        <v>44</v>
      </c>
      <c r="J204" s="277" t="str">
        <f>IF(ISBLANK(INDEX('Policy Characteristics'!D:D,MATCH($C204,'Policy Characteristics'!$C:$C,0))),"",INDEX('Policy Characteristics'!D:D,MATCH($C204,'Policy Characteristics'!$C:$C,0)))</f>
        <v>Building Energy Efficiency Standards</v>
      </c>
      <c r="K204" s="276" t="str">
        <f>IF(ISBLANK(INDEX('Policy Characteristics'!E:E,MATCH($C204,'Policy Characteristics'!$C:$C,0))),"",INDEX('Policy Characteristics'!E:E,MATCH($C204,'Policy Characteristics'!$C:$C,0)))</f>
        <v>bldgs efficiency standards</v>
      </c>
      <c r="L204" s="284">
        <f>IF(ISBLANK(INDEX('Policy Characteristics'!F:F,MATCH($C204,'Policy Characteristics'!$C:$C,0))),"",INDEX('Policy Characteristics'!F:F,MATCH($C204,'Policy Characteristics'!$C:$C,0)))</f>
        <v>0</v>
      </c>
      <c r="M204" s="284">
        <f>IF(ISBLANK(INDEX('Policy Characteristics'!G:G,MATCH($C204,'Policy Characteristics'!$C:$C,0))),"",INDEX('Policy Characteristics'!G:G,MATCH($C204,'Policy Characteristics'!$C:$C,0)))</f>
        <v>0.75</v>
      </c>
      <c r="N204" s="284">
        <f>IF(ISBLANK(INDEX('Policy Characteristics'!H:H,MATCH($C204,'Policy Characteristics'!$C:$C,0))),"",INDEX('Policy Characteristics'!H:H,MATCH($C204,'Policy Characteristics'!$C:$C,0)))</f>
        <v>0.01</v>
      </c>
      <c r="O204" s="276" t="str">
        <f>IF(ISBLANK(INDEX('Policy Characteristics'!I:I,MATCH($C204,'Policy Characteristics'!$C:$C,0))),"",INDEX('Policy Characteristics'!I:I,MATCH($C204,'Policy Characteristics'!$C:$C,0)))</f>
        <v>% reduction in energy use</v>
      </c>
      <c r="P204" s="276" t="str">
        <f>IF(ISBLANK(INDEX('Policy Characteristics'!J:J,MATCH($C204,'Policy Characteristics'!$C:$C,0))),"",INDEX('Policy Characteristics'!J:J,MATCH($C204,'Policy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4" s="276" t="str">
        <f>IF(ISBLANK(INDEX('Policy Characteristics'!K:K,MATCH($C204,'Policy Characteristics'!$C:$C,0))),"",INDEX('Policy Characteristics'!K:K,MATCH($C204,'Policy Characteristics'!$C:$C,0)))</f>
        <v>buildings-sector-main.html#eff-stds</v>
      </c>
      <c r="R204" s="276" t="str">
        <f>IF(ISBLANK(INDEX('Policy Characteristics'!L:L,MATCH($C204,'Policy Characteristics'!$C:$C,0))),"",INDEX('Policy Characteristics'!L:L,MATCH($C204,'Policy Characteristics'!$C:$C,0)))</f>
        <v>building-energy-efficiency-standards.html</v>
      </c>
    </row>
    <row r="205" spans="1:18" s="4" customFormat="1" ht="16">
      <c r="A205" s="276" t="str">
        <f>IF(ISBLANK(INDEX('Policy Characteristics'!A:A,MATCH($C205,'Policy Characteristics'!$C:$C,0))),"",INDEX('Policy Characteristics'!A:A,MATCH($C205,'Policy Characteristics'!$C:$C,0)))</f>
        <v>Buildings and Appliances</v>
      </c>
      <c r="B205" s="285" t="str">
        <f>IF(ISBLANK(INDEX('Policy Characteristics'!B:B,MATCH($C205,'Policy Characteristics'!$C:$C,0))),"",INDEX('Policy Characteristics'!B:B,MATCH($C205,'Policy Characteristics'!$C:$C,0)))</f>
        <v>Building Energy Efficiency Standards</v>
      </c>
      <c r="C205" s="276" t="str">
        <f t="shared" si="12"/>
        <v>Reduction in E Use Allowed by Component Eff Std</v>
      </c>
      <c r="D205" s="47" t="s">
        <v>119</v>
      </c>
      <c r="E205" s="47" t="s">
        <v>289</v>
      </c>
      <c r="F205" s="47" t="s">
        <v>125</v>
      </c>
      <c r="G205" s="47" t="s">
        <v>293</v>
      </c>
      <c r="H205" s="44">
        <v>16</v>
      </c>
      <c r="I205" s="347" t="s">
        <v>44</v>
      </c>
      <c r="J205" s="277" t="str">
        <f>IF(ISBLANK(INDEX('Policy Characteristics'!D:D,MATCH($C205,'Policy Characteristics'!$C:$C,0))),"",INDEX('Policy Characteristics'!D:D,MATCH($C205,'Policy Characteristics'!$C:$C,0)))</f>
        <v>Building Energy Efficiency Standards</v>
      </c>
      <c r="K205" s="276" t="str">
        <f>IF(ISBLANK(INDEX('Policy Characteristics'!E:E,MATCH($C205,'Policy Characteristics'!$C:$C,0))),"",INDEX('Policy Characteristics'!E:E,MATCH($C205,'Policy Characteristics'!$C:$C,0)))</f>
        <v>bldgs efficiency standards</v>
      </c>
      <c r="L205" s="284">
        <f>IF(ISBLANK(INDEX('Policy Characteristics'!F:F,MATCH($C205,'Policy Characteristics'!$C:$C,0))),"",INDEX('Policy Characteristics'!F:F,MATCH($C205,'Policy Characteristics'!$C:$C,0)))</f>
        <v>0</v>
      </c>
      <c r="M205" s="284">
        <f>IF(ISBLANK(INDEX('Policy Characteristics'!G:G,MATCH($C205,'Policy Characteristics'!$C:$C,0))),"",INDEX('Policy Characteristics'!G:G,MATCH($C205,'Policy Characteristics'!$C:$C,0)))</f>
        <v>0.75</v>
      </c>
      <c r="N205" s="284">
        <f>IF(ISBLANK(INDEX('Policy Characteristics'!H:H,MATCH($C205,'Policy Characteristics'!$C:$C,0))),"",INDEX('Policy Characteristics'!H:H,MATCH($C205,'Policy Characteristics'!$C:$C,0)))</f>
        <v>0.01</v>
      </c>
      <c r="O205" s="276" t="str">
        <f>IF(ISBLANK(INDEX('Policy Characteristics'!I:I,MATCH($C205,'Policy Characteristics'!$C:$C,0))),"",INDEX('Policy Characteristics'!I:I,MATCH($C205,'Policy Characteristics'!$C:$C,0)))</f>
        <v>% reduction in energy use</v>
      </c>
      <c r="P205" s="276" t="str">
        <f>IF(ISBLANK(INDEX('Policy Characteristics'!J:J,MATCH($C205,'Policy Characteristics'!$C:$C,0))),"",INDEX('Policy Characteristics'!J:J,MATCH($C205,'Policy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5" s="276" t="str">
        <f>IF(ISBLANK(INDEX('Policy Characteristics'!K:K,MATCH($C205,'Policy Characteristics'!$C:$C,0))),"",INDEX('Policy Characteristics'!K:K,MATCH($C205,'Policy Characteristics'!$C:$C,0)))</f>
        <v>buildings-sector-main.html#eff-stds</v>
      </c>
      <c r="R205" s="276" t="str">
        <f>IF(ISBLANK(INDEX('Policy Characteristics'!L:L,MATCH($C205,'Policy Characteristics'!$C:$C,0))),"",INDEX('Policy Characteristics'!L:L,MATCH($C205,'Policy Characteristics'!$C:$C,0)))</f>
        <v>building-energy-efficiency-standards.html</v>
      </c>
    </row>
    <row r="206" spans="1:18" s="4" customFormat="1" ht="16">
      <c r="A206" s="276" t="str">
        <f>IF(ISBLANK(INDEX('Policy Characteristics'!A:A,MATCH($C206,'Policy Characteristics'!$C:$C,0))),"",INDEX('Policy Characteristics'!A:A,MATCH($C206,'Policy Characteristics'!$C:$C,0)))</f>
        <v>Buildings and Appliances</v>
      </c>
      <c r="B206" s="285" t="str">
        <f>IF(ISBLANK(INDEX('Policy Characteristics'!B:B,MATCH($C206,'Policy Characteristics'!$C:$C,0))),"",INDEX('Policy Characteristics'!B:B,MATCH($C206,'Policy Characteristics'!$C:$C,0)))</f>
        <v>Building Energy Efficiency Standards</v>
      </c>
      <c r="C206" s="276" t="str">
        <f t="shared" si="12"/>
        <v>Reduction in E Use Allowed by Component Eff Std</v>
      </c>
      <c r="D206" s="47" t="s">
        <v>120</v>
      </c>
      <c r="E206" s="47" t="s">
        <v>289</v>
      </c>
      <c r="F206" s="47" t="s">
        <v>126</v>
      </c>
      <c r="G206" s="47" t="s">
        <v>293</v>
      </c>
      <c r="H206" s="44">
        <v>17</v>
      </c>
      <c r="I206" s="347" t="s">
        <v>44</v>
      </c>
      <c r="J206" s="277" t="str">
        <f>IF(ISBLANK(INDEX('Policy Characteristics'!D:D,MATCH($C206,'Policy Characteristics'!$C:$C,0))),"",INDEX('Policy Characteristics'!D:D,MATCH($C206,'Policy Characteristics'!$C:$C,0)))</f>
        <v>Building Energy Efficiency Standards</v>
      </c>
      <c r="K206" s="276" t="str">
        <f>IF(ISBLANK(INDEX('Policy Characteristics'!E:E,MATCH($C206,'Policy Characteristics'!$C:$C,0))),"",INDEX('Policy Characteristics'!E:E,MATCH($C206,'Policy Characteristics'!$C:$C,0)))</f>
        <v>bldgs efficiency standards</v>
      </c>
      <c r="L206" s="284">
        <f>IF(ISBLANK(INDEX('Policy Characteristics'!F:F,MATCH($C206,'Policy Characteristics'!$C:$C,0))),"",INDEX('Policy Characteristics'!F:F,MATCH($C206,'Policy Characteristics'!$C:$C,0)))</f>
        <v>0</v>
      </c>
      <c r="M206" s="284">
        <f>IF(ISBLANK(INDEX('Policy Characteristics'!G:G,MATCH($C206,'Policy Characteristics'!$C:$C,0))),"",INDEX('Policy Characteristics'!G:G,MATCH($C206,'Policy Characteristics'!$C:$C,0)))</f>
        <v>0.75</v>
      </c>
      <c r="N206" s="284">
        <f>IF(ISBLANK(INDEX('Policy Characteristics'!H:H,MATCH($C206,'Policy Characteristics'!$C:$C,0))),"",INDEX('Policy Characteristics'!H:H,MATCH($C206,'Policy Characteristics'!$C:$C,0)))</f>
        <v>0.01</v>
      </c>
      <c r="O206" s="276" t="str">
        <f>IF(ISBLANK(INDEX('Policy Characteristics'!I:I,MATCH($C206,'Policy Characteristics'!$C:$C,0))),"",INDEX('Policy Characteristics'!I:I,MATCH($C206,'Policy Characteristics'!$C:$C,0)))</f>
        <v>% reduction in energy use</v>
      </c>
      <c r="P206" s="276" t="str">
        <f>IF(ISBLANK(INDEX('Policy Characteristics'!J:J,MATCH($C206,'Policy Characteristics'!$C:$C,0))),"",INDEX('Policy Characteristics'!J:J,MATCH($C206,'Policy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6" s="276" t="str">
        <f>IF(ISBLANK(INDEX('Policy Characteristics'!K:K,MATCH($C206,'Policy Characteristics'!$C:$C,0))),"",INDEX('Policy Characteristics'!K:K,MATCH($C206,'Policy Characteristics'!$C:$C,0)))</f>
        <v>buildings-sector-main.html#eff-stds</v>
      </c>
      <c r="R206" s="276" t="str">
        <f>IF(ISBLANK(INDEX('Policy Characteristics'!L:L,MATCH($C206,'Policy Characteristics'!$C:$C,0))),"",INDEX('Policy Characteristics'!L:L,MATCH($C206,'Policy Characteristics'!$C:$C,0)))</f>
        <v>building-energy-efficiency-standards.html</v>
      </c>
    </row>
    <row r="207" spans="1:18" s="4" customFormat="1" ht="16">
      <c r="A207" s="276" t="str">
        <f>IF(ISBLANK(INDEX('Policy Characteristics'!A:A,MATCH($C207,'Policy Characteristics'!$C:$C,0))),"",INDEX('Policy Characteristics'!A:A,MATCH($C207,'Policy Characteristics'!$C:$C,0)))</f>
        <v>Buildings and Appliances</v>
      </c>
      <c r="B207" s="285" t="str">
        <f>IF(ISBLANK(INDEX('Policy Characteristics'!B:B,MATCH($C207,'Policy Characteristics'!$C:$C,0))),"",INDEX('Policy Characteristics'!B:B,MATCH($C207,'Policy Characteristics'!$C:$C,0)))</f>
        <v>Building Energy Efficiency Standards</v>
      </c>
      <c r="C207" s="276" t="str">
        <f t="shared" si="12"/>
        <v>Reduction in E Use Allowed by Component Eff Std</v>
      </c>
      <c r="D207" s="47" t="s">
        <v>121</v>
      </c>
      <c r="E207" s="47" t="s">
        <v>289</v>
      </c>
      <c r="F207" s="47" t="s">
        <v>127</v>
      </c>
      <c r="G207" s="47" t="s">
        <v>293</v>
      </c>
      <c r="H207" s="44">
        <v>18</v>
      </c>
      <c r="I207" s="347" t="s">
        <v>44</v>
      </c>
      <c r="J207" s="277" t="str">
        <f>IF(ISBLANK(INDEX('Policy Characteristics'!D:D,MATCH($C207,'Policy Characteristics'!$C:$C,0))),"",INDEX('Policy Characteristics'!D:D,MATCH($C207,'Policy Characteristics'!$C:$C,0)))</f>
        <v>Building Energy Efficiency Standards</v>
      </c>
      <c r="K207" s="276" t="str">
        <f>IF(ISBLANK(INDEX('Policy Characteristics'!E:E,MATCH($C207,'Policy Characteristics'!$C:$C,0))),"",INDEX('Policy Characteristics'!E:E,MATCH($C207,'Policy Characteristics'!$C:$C,0)))</f>
        <v>bldgs efficiency standards</v>
      </c>
      <c r="L207" s="284">
        <f>IF(ISBLANK(INDEX('Policy Characteristics'!F:F,MATCH($C207,'Policy Characteristics'!$C:$C,0))),"",INDEX('Policy Characteristics'!F:F,MATCH($C207,'Policy Characteristics'!$C:$C,0)))</f>
        <v>0</v>
      </c>
      <c r="M207" s="284">
        <f>IF(ISBLANK(INDEX('Policy Characteristics'!G:G,MATCH($C207,'Policy Characteristics'!$C:$C,0))),"",INDEX('Policy Characteristics'!G:G,MATCH($C207,'Policy Characteristics'!$C:$C,0)))</f>
        <v>0.75</v>
      </c>
      <c r="N207" s="284">
        <f>IF(ISBLANK(INDEX('Policy Characteristics'!H:H,MATCH($C207,'Policy Characteristics'!$C:$C,0))),"",INDEX('Policy Characteristics'!H:H,MATCH($C207,'Policy Characteristics'!$C:$C,0)))</f>
        <v>0.01</v>
      </c>
      <c r="O207" s="276" t="str">
        <f>IF(ISBLANK(INDEX('Policy Characteristics'!I:I,MATCH($C207,'Policy Characteristics'!$C:$C,0))),"",INDEX('Policy Characteristics'!I:I,MATCH($C207,'Policy Characteristics'!$C:$C,0)))</f>
        <v>% reduction in energy use</v>
      </c>
      <c r="P207" s="276" t="str">
        <f>IF(ISBLANK(INDEX('Policy Characteristics'!J:J,MATCH($C207,'Policy Characteristics'!$C:$C,0))),"",INDEX('Policy Characteristics'!J:J,MATCH($C207,'Policy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7" s="276" t="str">
        <f>IF(ISBLANK(INDEX('Policy Characteristics'!K:K,MATCH($C207,'Policy Characteristics'!$C:$C,0))),"",INDEX('Policy Characteristics'!K:K,MATCH($C207,'Policy Characteristics'!$C:$C,0)))</f>
        <v>buildings-sector-main.html#eff-stds</v>
      </c>
      <c r="R207" s="276" t="str">
        <f>IF(ISBLANK(INDEX('Policy Characteristics'!L:L,MATCH($C207,'Policy Characteristics'!$C:$C,0))),"",INDEX('Policy Characteristics'!L:L,MATCH($C207,'Policy Characteristics'!$C:$C,0)))</f>
        <v>building-energy-efficiency-standards.html</v>
      </c>
    </row>
    <row r="208" spans="1:18" s="4" customFormat="1" ht="16">
      <c r="A208" s="276" t="str">
        <f>IF(ISBLANK(INDEX('Policy Characteristics'!A:A,MATCH($C208,'Policy Characteristics'!$C:$C,0))),"",INDEX('Policy Characteristics'!A:A,MATCH($C208,'Policy Characteristics'!$C:$C,0)))</f>
        <v>Buildings and Appliances</v>
      </c>
      <c r="B208" s="285" t="str">
        <f>IF(ISBLANK(INDEX('Policy Characteristics'!B:B,MATCH($C208,'Policy Characteristics'!$C:$C,0))),"",INDEX('Policy Characteristics'!B:B,MATCH($C208,'Policy Characteristics'!$C:$C,0)))</f>
        <v>Building Energy Efficiency Standards</v>
      </c>
      <c r="C208" s="276" t="str">
        <f t="shared" si="12"/>
        <v>Reduction in E Use Allowed by Component Eff Std</v>
      </c>
      <c r="D208" s="47" t="s">
        <v>116</v>
      </c>
      <c r="E208" s="47" t="s">
        <v>290</v>
      </c>
      <c r="F208" s="47" t="s">
        <v>122</v>
      </c>
      <c r="G208" s="47" t="s">
        <v>292</v>
      </c>
      <c r="H208" s="44">
        <v>150</v>
      </c>
      <c r="I208" s="347" t="s">
        <v>44</v>
      </c>
      <c r="J208" s="277" t="str">
        <f>IF(ISBLANK(INDEX('Policy Characteristics'!D:D,MATCH($C208,'Policy Characteristics'!$C:$C,0))),"",INDEX('Policy Characteristics'!D:D,MATCH($C208,'Policy Characteristics'!$C:$C,0)))</f>
        <v>Building Energy Efficiency Standards</v>
      </c>
      <c r="K208" s="276" t="str">
        <f>IF(ISBLANK(INDEX('Policy Characteristics'!E:E,MATCH($C208,'Policy Characteristics'!$C:$C,0))),"",INDEX('Policy Characteristics'!E:E,MATCH($C208,'Policy Characteristics'!$C:$C,0)))</f>
        <v>bldgs efficiency standards</v>
      </c>
      <c r="L208" s="284">
        <f>IF(ISBLANK(INDEX('Policy Characteristics'!F:F,MATCH($C208,'Policy Characteristics'!$C:$C,0))),"",INDEX('Policy Characteristics'!F:F,MATCH($C208,'Policy Characteristics'!$C:$C,0)))</f>
        <v>0</v>
      </c>
      <c r="M208" s="284">
        <f>IF(ISBLANK(INDEX('Policy Characteristics'!G:G,MATCH($C208,'Policy Characteristics'!$C:$C,0))),"",INDEX('Policy Characteristics'!G:G,MATCH($C208,'Policy Characteristics'!$C:$C,0)))</f>
        <v>0.75</v>
      </c>
      <c r="N208" s="284">
        <f>IF(ISBLANK(INDEX('Policy Characteristics'!H:H,MATCH($C208,'Policy Characteristics'!$C:$C,0))),"",INDEX('Policy Characteristics'!H:H,MATCH($C208,'Policy Characteristics'!$C:$C,0)))</f>
        <v>0.01</v>
      </c>
      <c r="O208" s="276" t="str">
        <f>IF(ISBLANK(INDEX('Policy Characteristics'!I:I,MATCH($C208,'Policy Characteristics'!$C:$C,0))),"",INDEX('Policy Characteristics'!I:I,MATCH($C208,'Policy Characteristics'!$C:$C,0)))</f>
        <v>% reduction in energy use</v>
      </c>
      <c r="P208" s="276" t="str">
        <f>IF(ISBLANK(INDEX('Policy Characteristics'!J:J,MATCH($C208,'Policy Characteristics'!$C:$C,0))),"",INDEX('Policy Characteristics'!J:J,MATCH($C208,'Policy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8" s="276" t="str">
        <f>IF(ISBLANK(INDEX('Policy Characteristics'!K:K,MATCH($C208,'Policy Characteristics'!$C:$C,0))),"",INDEX('Policy Characteristics'!K:K,MATCH($C208,'Policy Characteristics'!$C:$C,0)))</f>
        <v>buildings-sector-main.html#eff-stds</v>
      </c>
      <c r="R208" s="276" t="str">
        <f>IF(ISBLANK(INDEX('Policy Characteristics'!L:L,MATCH($C208,'Policy Characteristics'!$C:$C,0))),"",INDEX('Policy Characteristics'!L:L,MATCH($C208,'Policy Characteristics'!$C:$C,0)))</f>
        <v>building-energy-efficiency-standards.html</v>
      </c>
    </row>
    <row r="209" spans="1:18" s="4" customFormat="1" ht="16">
      <c r="A209" s="276" t="str">
        <f>IF(ISBLANK(INDEX('Policy Characteristics'!A:A,MATCH($C209,'Policy Characteristics'!$C:$C,0))),"",INDEX('Policy Characteristics'!A:A,MATCH($C209,'Policy Characteristics'!$C:$C,0)))</f>
        <v>Buildings and Appliances</v>
      </c>
      <c r="B209" s="285" t="str">
        <f>IF(ISBLANK(INDEX('Policy Characteristics'!B:B,MATCH($C209,'Policy Characteristics'!$C:$C,0))),"",INDEX('Policy Characteristics'!B:B,MATCH($C209,'Policy Characteristics'!$C:$C,0)))</f>
        <v>Building Energy Efficiency Standards</v>
      </c>
      <c r="C209" s="276" t="str">
        <f t="shared" si="12"/>
        <v>Reduction in E Use Allowed by Component Eff Std</v>
      </c>
      <c r="D209" s="47" t="s">
        <v>117</v>
      </c>
      <c r="E209" s="47" t="s">
        <v>290</v>
      </c>
      <c r="F209" s="47" t="s">
        <v>123</v>
      </c>
      <c r="G209" s="47" t="s">
        <v>292</v>
      </c>
      <c r="H209" s="44">
        <v>151</v>
      </c>
      <c r="I209" s="347" t="s">
        <v>44</v>
      </c>
      <c r="J209" s="277" t="str">
        <f>IF(ISBLANK(INDEX('Policy Characteristics'!D:D,MATCH($C209,'Policy Characteristics'!$C:$C,0))),"",INDEX('Policy Characteristics'!D:D,MATCH($C209,'Policy Characteristics'!$C:$C,0)))</f>
        <v>Building Energy Efficiency Standards</v>
      </c>
      <c r="K209" s="276" t="str">
        <f>IF(ISBLANK(INDEX('Policy Characteristics'!E:E,MATCH($C209,'Policy Characteristics'!$C:$C,0))),"",INDEX('Policy Characteristics'!E:E,MATCH($C209,'Policy Characteristics'!$C:$C,0)))</f>
        <v>bldgs efficiency standards</v>
      </c>
      <c r="L209" s="284">
        <f>IF(ISBLANK(INDEX('Policy Characteristics'!F:F,MATCH($C209,'Policy Characteristics'!$C:$C,0))),"",INDEX('Policy Characteristics'!F:F,MATCH($C209,'Policy Characteristics'!$C:$C,0)))</f>
        <v>0</v>
      </c>
      <c r="M209" s="284">
        <f>IF(ISBLANK(INDEX('Policy Characteristics'!G:G,MATCH($C209,'Policy Characteristics'!$C:$C,0))),"",INDEX('Policy Characteristics'!G:G,MATCH($C209,'Policy Characteristics'!$C:$C,0)))</f>
        <v>0.75</v>
      </c>
      <c r="N209" s="284">
        <f>IF(ISBLANK(INDEX('Policy Characteristics'!H:H,MATCH($C209,'Policy Characteristics'!$C:$C,0))),"",INDEX('Policy Characteristics'!H:H,MATCH($C209,'Policy Characteristics'!$C:$C,0)))</f>
        <v>0.01</v>
      </c>
      <c r="O209" s="276" t="str">
        <f>IF(ISBLANK(INDEX('Policy Characteristics'!I:I,MATCH($C209,'Policy Characteristics'!$C:$C,0))),"",INDEX('Policy Characteristics'!I:I,MATCH($C209,'Policy Characteristics'!$C:$C,0)))</f>
        <v>% reduction in energy use</v>
      </c>
      <c r="P209" s="276" t="str">
        <f>IF(ISBLANK(INDEX('Policy Characteristics'!J:J,MATCH($C209,'Policy Characteristics'!$C:$C,0))),"",INDEX('Policy Characteristics'!J:J,MATCH($C209,'Policy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9" s="276" t="str">
        <f>IF(ISBLANK(INDEX('Policy Characteristics'!K:K,MATCH($C209,'Policy Characteristics'!$C:$C,0))),"",INDEX('Policy Characteristics'!K:K,MATCH($C209,'Policy Characteristics'!$C:$C,0)))</f>
        <v>buildings-sector-main.html#eff-stds</v>
      </c>
      <c r="R209" s="276" t="str">
        <f>IF(ISBLANK(INDEX('Policy Characteristics'!L:L,MATCH($C209,'Policy Characteristics'!$C:$C,0))),"",INDEX('Policy Characteristics'!L:L,MATCH($C209,'Policy Characteristics'!$C:$C,0)))</f>
        <v>building-energy-efficiency-standards.html</v>
      </c>
    </row>
    <row r="210" spans="1:18" s="4" customFormat="1" ht="16">
      <c r="A210" s="276" t="str">
        <f>IF(ISBLANK(INDEX('Policy Characteristics'!A:A,MATCH($C210,'Policy Characteristics'!$C:$C,0))),"",INDEX('Policy Characteristics'!A:A,MATCH($C210,'Policy Characteristics'!$C:$C,0)))</f>
        <v>Buildings and Appliances</v>
      </c>
      <c r="B210" s="285" t="str">
        <f>IF(ISBLANK(INDEX('Policy Characteristics'!B:B,MATCH($C210,'Policy Characteristics'!$C:$C,0))),"",INDEX('Policy Characteristics'!B:B,MATCH($C210,'Policy Characteristics'!$C:$C,0)))</f>
        <v>Building Energy Efficiency Standards</v>
      </c>
      <c r="C210" s="276" t="str">
        <f t="shared" si="12"/>
        <v>Reduction in E Use Allowed by Component Eff Std</v>
      </c>
      <c r="D210" s="47" t="s">
        <v>118</v>
      </c>
      <c r="E210" s="47" t="s">
        <v>290</v>
      </c>
      <c r="F210" s="47" t="s">
        <v>124</v>
      </c>
      <c r="G210" s="47" t="s">
        <v>292</v>
      </c>
      <c r="H210" s="44">
        <v>152</v>
      </c>
      <c r="I210" s="347" t="s">
        <v>44</v>
      </c>
      <c r="J210" s="277" t="str">
        <f>IF(ISBLANK(INDEX('Policy Characteristics'!D:D,MATCH($C210,'Policy Characteristics'!$C:$C,0))),"",INDEX('Policy Characteristics'!D:D,MATCH($C210,'Policy Characteristics'!$C:$C,0)))</f>
        <v>Building Energy Efficiency Standards</v>
      </c>
      <c r="K210" s="276" t="str">
        <f>IF(ISBLANK(INDEX('Policy Characteristics'!E:E,MATCH($C210,'Policy Characteristics'!$C:$C,0))),"",INDEX('Policy Characteristics'!E:E,MATCH($C210,'Policy Characteristics'!$C:$C,0)))</f>
        <v>bldgs efficiency standards</v>
      </c>
      <c r="L210" s="284">
        <f>IF(ISBLANK(INDEX('Policy Characteristics'!F:F,MATCH($C210,'Policy Characteristics'!$C:$C,0))),"",INDEX('Policy Characteristics'!F:F,MATCH($C210,'Policy Characteristics'!$C:$C,0)))</f>
        <v>0</v>
      </c>
      <c r="M210" s="284">
        <f>IF(ISBLANK(INDEX('Policy Characteristics'!G:G,MATCH($C210,'Policy Characteristics'!$C:$C,0))),"",INDEX('Policy Characteristics'!G:G,MATCH($C210,'Policy Characteristics'!$C:$C,0)))</f>
        <v>0.75</v>
      </c>
      <c r="N210" s="284">
        <f>IF(ISBLANK(INDEX('Policy Characteristics'!H:H,MATCH($C210,'Policy Characteristics'!$C:$C,0))),"",INDEX('Policy Characteristics'!H:H,MATCH($C210,'Policy Characteristics'!$C:$C,0)))</f>
        <v>0.01</v>
      </c>
      <c r="O210" s="276" t="str">
        <f>IF(ISBLANK(INDEX('Policy Characteristics'!I:I,MATCH($C210,'Policy Characteristics'!$C:$C,0))),"",INDEX('Policy Characteristics'!I:I,MATCH($C210,'Policy Characteristics'!$C:$C,0)))</f>
        <v>% reduction in energy use</v>
      </c>
      <c r="P210" s="276" t="str">
        <f>IF(ISBLANK(INDEX('Policy Characteristics'!J:J,MATCH($C210,'Policy Characteristics'!$C:$C,0))),"",INDEX('Policy Characteristics'!J:J,MATCH($C210,'Policy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0" s="276" t="str">
        <f>IF(ISBLANK(INDEX('Policy Characteristics'!K:K,MATCH($C210,'Policy Characteristics'!$C:$C,0))),"",INDEX('Policy Characteristics'!K:K,MATCH($C210,'Policy Characteristics'!$C:$C,0)))</f>
        <v>buildings-sector-main.html#eff-stds</v>
      </c>
      <c r="R210" s="276" t="str">
        <f>IF(ISBLANK(INDEX('Policy Characteristics'!L:L,MATCH($C210,'Policy Characteristics'!$C:$C,0))),"",INDEX('Policy Characteristics'!L:L,MATCH($C210,'Policy Characteristics'!$C:$C,0)))</f>
        <v>building-energy-efficiency-standards.html</v>
      </c>
    </row>
    <row r="211" spans="1:18" s="4" customFormat="1" ht="16">
      <c r="A211" s="276" t="str">
        <f>IF(ISBLANK(INDEX('Policy Characteristics'!A:A,MATCH($C211,'Policy Characteristics'!$C:$C,0))),"",INDEX('Policy Characteristics'!A:A,MATCH($C211,'Policy Characteristics'!$C:$C,0)))</f>
        <v>Buildings and Appliances</v>
      </c>
      <c r="B211" s="285" t="str">
        <f>IF(ISBLANK(INDEX('Policy Characteristics'!B:B,MATCH($C211,'Policy Characteristics'!$C:$C,0))),"",INDEX('Policy Characteristics'!B:B,MATCH($C211,'Policy Characteristics'!$C:$C,0)))</f>
        <v>Building Energy Efficiency Standards</v>
      </c>
      <c r="C211" s="276" t="str">
        <f t="shared" si="12"/>
        <v>Reduction in E Use Allowed by Component Eff Std</v>
      </c>
      <c r="D211" s="47" t="s">
        <v>119</v>
      </c>
      <c r="E211" s="47" t="s">
        <v>290</v>
      </c>
      <c r="F211" s="47" t="s">
        <v>125</v>
      </c>
      <c r="G211" s="47" t="s">
        <v>292</v>
      </c>
      <c r="H211" s="44">
        <v>153</v>
      </c>
      <c r="I211" s="347" t="s">
        <v>44</v>
      </c>
      <c r="J211" s="277" t="str">
        <f>IF(ISBLANK(INDEX('Policy Characteristics'!D:D,MATCH($C211,'Policy Characteristics'!$C:$C,0))),"",INDEX('Policy Characteristics'!D:D,MATCH($C211,'Policy Characteristics'!$C:$C,0)))</f>
        <v>Building Energy Efficiency Standards</v>
      </c>
      <c r="K211" s="276" t="str">
        <f>IF(ISBLANK(INDEX('Policy Characteristics'!E:E,MATCH($C211,'Policy Characteristics'!$C:$C,0))),"",INDEX('Policy Characteristics'!E:E,MATCH($C211,'Policy Characteristics'!$C:$C,0)))</f>
        <v>bldgs efficiency standards</v>
      </c>
      <c r="L211" s="284">
        <f>IF(ISBLANK(INDEX('Policy Characteristics'!F:F,MATCH($C211,'Policy Characteristics'!$C:$C,0))),"",INDEX('Policy Characteristics'!F:F,MATCH($C211,'Policy Characteristics'!$C:$C,0)))</f>
        <v>0</v>
      </c>
      <c r="M211" s="284">
        <f>IF(ISBLANK(INDEX('Policy Characteristics'!G:G,MATCH($C211,'Policy Characteristics'!$C:$C,0))),"",INDEX('Policy Characteristics'!G:G,MATCH($C211,'Policy Characteristics'!$C:$C,0)))</f>
        <v>0.75</v>
      </c>
      <c r="N211" s="284">
        <f>IF(ISBLANK(INDEX('Policy Characteristics'!H:H,MATCH($C211,'Policy Characteristics'!$C:$C,0))),"",INDEX('Policy Characteristics'!H:H,MATCH($C211,'Policy Characteristics'!$C:$C,0)))</f>
        <v>0.01</v>
      </c>
      <c r="O211" s="276" t="str">
        <f>IF(ISBLANK(INDEX('Policy Characteristics'!I:I,MATCH($C211,'Policy Characteristics'!$C:$C,0))),"",INDEX('Policy Characteristics'!I:I,MATCH($C211,'Policy Characteristics'!$C:$C,0)))</f>
        <v>% reduction in energy use</v>
      </c>
      <c r="P211" s="276" t="str">
        <f>IF(ISBLANK(INDEX('Policy Characteristics'!J:J,MATCH($C211,'Policy Characteristics'!$C:$C,0))),"",INDEX('Policy Characteristics'!J:J,MATCH($C211,'Policy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1" s="276" t="str">
        <f>IF(ISBLANK(INDEX('Policy Characteristics'!K:K,MATCH($C211,'Policy Characteristics'!$C:$C,0))),"",INDEX('Policy Characteristics'!K:K,MATCH($C211,'Policy Characteristics'!$C:$C,0)))</f>
        <v>buildings-sector-main.html#eff-stds</v>
      </c>
      <c r="R211" s="276" t="str">
        <f>IF(ISBLANK(INDEX('Policy Characteristics'!L:L,MATCH($C211,'Policy Characteristics'!$C:$C,0))),"",INDEX('Policy Characteristics'!L:L,MATCH($C211,'Policy Characteristics'!$C:$C,0)))</f>
        <v>building-energy-efficiency-standards.html</v>
      </c>
    </row>
    <row r="212" spans="1:18" s="4" customFormat="1" ht="16">
      <c r="A212" s="276" t="str">
        <f>IF(ISBLANK(INDEX('Policy Characteristics'!A:A,MATCH($C212,'Policy Characteristics'!$C:$C,0))),"",INDEX('Policy Characteristics'!A:A,MATCH($C212,'Policy Characteristics'!$C:$C,0)))</f>
        <v>Buildings and Appliances</v>
      </c>
      <c r="B212" s="285" t="str">
        <f>IF(ISBLANK(INDEX('Policy Characteristics'!B:B,MATCH($C212,'Policy Characteristics'!$C:$C,0))),"",INDEX('Policy Characteristics'!B:B,MATCH($C212,'Policy Characteristics'!$C:$C,0)))</f>
        <v>Building Energy Efficiency Standards</v>
      </c>
      <c r="C212" s="276" t="str">
        <f t="shared" si="12"/>
        <v>Reduction in E Use Allowed by Component Eff Std</v>
      </c>
      <c r="D212" s="47" t="s">
        <v>120</v>
      </c>
      <c r="E212" s="47" t="s">
        <v>290</v>
      </c>
      <c r="F212" s="47" t="s">
        <v>126</v>
      </c>
      <c r="G212" s="47" t="s">
        <v>292</v>
      </c>
      <c r="H212" s="44">
        <v>154</v>
      </c>
      <c r="I212" s="347" t="s">
        <v>44</v>
      </c>
      <c r="J212" s="277" t="str">
        <f>IF(ISBLANK(INDEX('Policy Characteristics'!D:D,MATCH($C212,'Policy Characteristics'!$C:$C,0))),"",INDEX('Policy Characteristics'!D:D,MATCH($C212,'Policy Characteristics'!$C:$C,0)))</f>
        <v>Building Energy Efficiency Standards</v>
      </c>
      <c r="K212" s="276" t="str">
        <f>IF(ISBLANK(INDEX('Policy Characteristics'!E:E,MATCH($C212,'Policy Characteristics'!$C:$C,0))),"",INDEX('Policy Characteristics'!E:E,MATCH($C212,'Policy Characteristics'!$C:$C,0)))</f>
        <v>bldgs efficiency standards</v>
      </c>
      <c r="L212" s="284">
        <f>IF(ISBLANK(INDEX('Policy Characteristics'!F:F,MATCH($C212,'Policy Characteristics'!$C:$C,0))),"",INDEX('Policy Characteristics'!F:F,MATCH($C212,'Policy Characteristics'!$C:$C,0)))</f>
        <v>0</v>
      </c>
      <c r="M212" s="284">
        <f>IF(ISBLANK(INDEX('Policy Characteristics'!G:G,MATCH($C212,'Policy Characteristics'!$C:$C,0))),"",INDEX('Policy Characteristics'!G:G,MATCH($C212,'Policy Characteristics'!$C:$C,0)))</f>
        <v>0.75</v>
      </c>
      <c r="N212" s="284">
        <f>IF(ISBLANK(INDEX('Policy Characteristics'!H:H,MATCH($C212,'Policy Characteristics'!$C:$C,0))),"",INDEX('Policy Characteristics'!H:H,MATCH($C212,'Policy Characteristics'!$C:$C,0)))</f>
        <v>0.01</v>
      </c>
      <c r="O212" s="276" t="str">
        <f>IF(ISBLANK(INDEX('Policy Characteristics'!I:I,MATCH($C212,'Policy Characteristics'!$C:$C,0))),"",INDEX('Policy Characteristics'!I:I,MATCH($C212,'Policy Characteristics'!$C:$C,0)))</f>
        <v>% reduction in energy use</v>
      </c>
      <c r="P212" s="276" t="str">
        <f>IF(ISBLANK(INDEX('Policy Characteristics'!J:J,MATCH($C212,'Policy Characteristics'!$C:$C,0))),"",INDEX('Policy Characteristics'!J:J,MATCH($C212,'Policy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2" s="276" t="str">
        <f>IF(ISBLANK(INDEX('Policy Characteristics'!K:K,MATCH($C212,'Policy Characteristics'!$C:$C,0))),"",INDEX('Policy Characteristics'!K:K,MATCH($C212,'Policy Characteristics'!$C:$C,0)))</f>
        <v>buildings-sector-main.html#eff-stds</v>
      </c>
      <c r="R212" s="276" t="str">
        <f>IF(ISBLANK(INDEX('Policy Characteristics'!L:L,MATCH($C212,'Policy Characteristics'!$C:$C,0))),"",INDEX('Policy Characteristics'!L:L,MATCH($C212,'Policy Characteristics'!$C:$C,0)))</f>
        <v>building-energy-efficiency-standards.html</v>
      </c>
    </row>
    <row r="213" spans="1:18" s="4" customFormat="1" ht="16">
      <c r="A213" s="276" t="str">
        <f>IF(ISBLANK(INDEX('Policy Characteristics'!A:A,MATCH($C213,'Policy Characteristics'!$C:$C,0))),"",INDEX('Policy Characteristics'!A:A,MATCH($C213,'Policy Characteristics'!$C:$C,0)))</f>
        <v>Buildings and Appliances</v>
      </c>
      <c r="B213" s="285" t="str">
        <f>IF(ISBLANK(INDEX('Policy Characteristics'!B:B,MATCH($C213,'Policy Characteristics'!$C:$C,0))),"",INDEX('Policy Characteristics'!B:B,MATCH($C213,'Policy Characteristics'!$C:$C,0)))</f>
        <v>Building Energy Efficiency Standards</v>
      </c>
      <c r="C213" s="276" t="str">
        <f t="shared" si="12"/>
        <v>Reduction in E Use Allowed by Component Eff Std</v>
      </c>
      <c r="D213" s="47" t="s">
        <v>121</v>
      </c>
      <c r="E213" s="47" t="s">
        <v>290</v>
      </c>
      <c r="F213" s="47" t="s">
        <v>127</v>
      </c>
      <c r="G213" s="47" t="s">
        <v>292</v>
      </c>
      <c r="H213" s="44">
        <v>155</v>
      </c>
      <c r="I213" s="347" t="s">
        <v>44</v>
      </c>
      <c r="J213" s="277" t="str">
        <f>IF(ISBLANK(INDEX('Policy Characteristics'!D:D,MATCH($C213,'Policy Characteristics'!$C:$C,0))),"",INDEX('Policy Characteristics'!D:D,MATCH($C213,'Policy Characteristics'!$C:$C,0)))</f>
        <v>Building Energy Efficiency Standards</v>
      </c>
      <c r="K213" s="276" t="str">
        <f>IF(ISBLANK(INDEX('Policy Characteristics'!E:E,MATCH($C213,'Policy Characteristics'!$C:$C,0))),"",INDEX('Policy Characteristics'!E:E,MATCH($C213,'Policy Characteristics'!$C:$C,0)))</f>
        <v>bldgs efficiency standards</v>
      </c>
      <c r="L213" s="284">
        <f>IF(ISBLANK(INDEX('Policy Characteristics'!F:F,MATCH($C213,'Policy Characteristics'!$C:$C,0))),"",INDEX('Policy Characteristics'!F:F,MATCH($C213,'Policy Characteristics'!$C:$C,0)))</f>
        <v>0</v>
      </c>
      <c r="M213" s="284">
        <f>IF(ISBLANK(INDEX('Policy Characteristics'!G:G,MATCH($C213,'Policy Characteristics'!$C:$C,0))),"",INDEX('Policy Characteristics'!G:G,MATCH($C213,'Policy Characteristics'!$C:$C,0)))</f>
        <v>0.75</v>
      </c>
      <c r="N213" s="284">
        <f>IF(ISBLANK(INDEX('Policy Characteristics'!H:H,MATCH($C213,'Policy Characteristics'!$C:$C,0))),"",INDEX('Policy Characteristics'!H:H,MATCH($C213,'Policy Characteristics'!$C:$C,0)))</f>
        <v>0.01</v>
      </c>
      <c r="O213" s="276" t="str">
        <f>IF(ISBLANK(INDEX('Policy Characteristics'!I:I,MATCH($C213,'Policy Characteristics'!$C:$C,0))),"",INDEX('Policy Characteristics'!I:I,MATCH($C213,'Policy Characteristics'!$C:$C,0)))</f>
        <v>% reduction in energy use</v>
      </c>
      <c r="P213" s="276" t="str">
        <f>IF(ISBLANK(INDEX('Policy Characteristics'!J:J,MATCH($C213,'Policy Characteristics'!$C:$C,0))),"",INDEX('Policy Characteristics'!J:J,MATCH($C213,'Policy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3" s="276" t="str">
        <f>IF(ISBLANK(INDEX('Policy Characteristics'!K:K,MATCH($C213,'Policy Characteristics'!$C:$C,0))),"",INDEX('Policy Characteristics'!K:K,MATCH($C213,'Policy Characteristics'!$C:$C,0)))</f>
        <v>buildings-sector-main.html#eff-stds</v>
      </c>
      <c r="R213" s="276" t="str">
        <f>IF(ISBLANK(INDEX('Policy Characteristics'!L:L,MATCH($C213,'Policy Characteristics'!$C:$C,0))),"",INDEX('Policy Characteristics'!L:L,MATCH($C213,'Policy Characteristics'!$C:$C,0)))</f>
        <v>building-energy-efficiency-standards.html</v>
      </c>
    </row>
    <row r="214" spans="1:18" s="4" customFormat="1" ht="16">
      <c r="A214" s="276" t="str">
        <f>IF(ISBLANK(INDEX('Policy Characteristics'!A:A,MATCH($C214,'Policy Characteristics'!$C:$C,0))),"",INDEX('Policy Characteristics'!A:A,MATCH($C214,'Policy Characteristics'!$C:$C,0)))</f>
        <v>Buildings and Appliances</v>
      </c>
      <c r="B214" s="285" t="str">
        <f>IF(ISBLANK(INDEX('Policy Characteristics'!B:B,MATCH($C214,'Policy Characteristics'!$C:$C,0))),"",INDEX('Policy Characteristics'!B:B,MATCH($C214,'Policy Characteristics'!$C:$C,0)))</f>
        <v>Building Energy Efficiency Standards</v>
      </c>
      <c r="C214" s="276" t="str">
        <f t="shared" si="12"/>
        <v>Reduction in E Use Allowed by Component Eff Std</v>
      </c>
      <c r="D214" s="47" t="s">
        <v>116</v>
      </c>
      <c r="E214" s="47" t="s">
        <v>291</v>
      </c>
      <c r="F214" s="47" t="s">
        <v>122</v>
      </c>
      <c r="G214" s="47" t="s">
        <v>172</v>
      </c>
      <c r="H214" s="44">
        <v>156</v>
      </c>
      <c r="I214" s="347" t="s">
        <v>44</v>
      </c>
      <c r="J214" s="277" t="str">
        <f>IF(ISBLANK(INDEX('Policy Characteristics'!D:D,MATCH($C214,'Policy Characteristics'!$C:$C,0))),"",INDEX('Policy Characteristics'!D:D,MATCH($C214,'Policy Characteristics'!$C:$C,0)))</f>
        <v>Building Energy Efficiency Standards</v>
      </c>
      <c r="K214" s="276" t="str">
        <f>IF(ISBLANK(INDEX('Policy Characteristics'!E:E,MATCH($C214,'Policy Characteristics'!$C:$C,0))),"",INDEX('Policy Characteristics'!E:E,MATCH($C214,'Policy Characteristics'!$C:$C,0)))</f>
        <v>bldgs efficiency standards</v>
      </c>
      <c r="L214" s="284">
        <f>IF(ISBLANK(INDEX('Policy Characteristics'!F:F,MATCH($C214,'Policy Characteristics'!$C:$C,0))),"",INDEX('Policy Characteristics'!F:F,MATCH($C214,'Policy Characteristics'!$C:$C,0)))</f>
        <v>0</v>
      </c>
      <c r="M214" s="284">
        <f>IF(ISBLANK(INDEX('Policy Characteristics'!G:G,MATCH($C214,'Policy Characteristics'!$C:$C,0))),"",INDEX('Policy Characteristics'!G:G,MATCH($C214,'Policy Characteristics'!$C:$C,0)))</f>
        <v>0.75</v>
      </c>
      <c r="N214" s="284">
        <f>IF(ISBLANK(INDEX('Policy Characteristics'!H:H,MATCH($C214,'Policy Characteristics'!$C:$C,0))),"",INDEX('Policy Characteristics'!H:H,MATCH($C214,'Policy Characteristics'!$C:$C,0)))</f>
        <v>0.01</v>
      </c>
      <c r="O214" s="276" t="str">
        <f>IF(ISBLANK(INDEX('Policy Characteristics'!I:I,MATCH($C214,'Policy Characteristics'!$C:$C,0))),"",INDEX('Policy Characteristics'!I:I,MATCH($C214,'Policy Characteristics'!$C:$C,0)))</f>
        <v>% reduction in energy use</v>
      </c>
      <c r="P214" s="276" t="str">
        <f>IF(ISBLANK(INDEX('Policy Characteristics'!J:J,MATCH($C214,'Policy Characteristics'!$C:$C,0))),"",INDEX('Policy Characteristics'!J:J,MATCH($C214,'Policy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4" s="276" t="str">
        <f>IF(ISBLANK(INDEX('Policy Characteristics'!K:K,MATCH($C214,'Policy Characteristics'!$C:$C,0))),"",INDEX('Policy Characteristics'!K:K,MATCH($C214,'Policy Characteristics'!$C:$C,0)))</f>
        <v>buildings-sector-main.html#eff-stds</v>
      </c>
      <c r="R214" s="276" t="str">
        <f>IF(ISBLANK(INDEX('Policy Characteristics'!L:L,MATCH($C214,'Policy Characteristics'!$C:$C,0))),"",INDEX('Policy Characteristics'!L:L,MATCH($C214,'Policy Characteristics'!$C:$C,0)))</f>
        <v>building-energy-efficiency-standards.html</v>
      </c>
    </row>
    <row r="215" spans="1:18" s="4" customFormat="1" ht="16">
      <c r="A215" s="276" t="str">
        <f>IF(ISBLANK(INDEX('Policy Characteristics'!A:A,MATCH($C215,'Policy Characteristics'!$C:$C,0))),"",INDEX('Policy Characteristics'!A:A,MATCH($C215,'Policy Characteristics'!$C:$C,0)))</f>
        <v>Buildings and Appliances</v>
      </c>
      <c r="B215" s="285" t="str">
        <f>IF(ISBLANK(INDEX('Policy Characteristics'!B:B,MATCH($C215,'Policy Characteristics'!$C:$C,0))),"",INDEX('Policy Characteristics'!B:B,MATCH($C215,'Policy Characteristics'!$C:$C,0)))</f>
        <v>Building Energy Efficiency Standards</v>
      </c>
      <c r="C215" s="276" t="str">
        <f t="shared" si="12"/>
        <v>Reduction in E Use Allowed by Component Eff Std</v>
      </c>
      <c r="D215" s="47" t="s">
        <v>117</v>
      </c>
      <c r="E215" s="47" t="s">
        <v>291</v>
      </c>
      <c r="F215" s="47" t="s">
        <v>123</v>
      </c>
      <c r="G215" s="47" t="s">
        <v>172</v>
      </c>
      <c r="H215" s="44">
        <v>157</v>
      </c>
      <c r="I215" s="347" t="s">
        <v>44</v>
      </c>
      <c r="J215" s="277" t="str">
        <f>IF(ISBLANK(INDEX('Policy Characteristics'!D:D,MATCH($C215,'Policy Characteristics'!$C:$C,0))),"",INDEX('Policy Characteristics'!D:D,MATCH($C215,'Policy Characteristics'!$C:$C,0)))</f>
        <v>Building Energy Efficiency Standards</v>
      </c>
      <c r="K215" s="276" t="str">
        <f>IF(ISBLANK(INDEX('Policy Characteristics'!E:E,MATCH($C215,'Policy Characteristics'!$C:$C,0))),"",INDEX('Policy Characteristics'!E:E,MATCH($C215,'Policy Characteristics'!$C:$C,0)))</f>
        <v>bldgs efficiency standards</v>
      </c>
      <c r="L215" s="284">
        <f>IF(ISBLANK(INDEX('Policy Characteristics'!F:F,MATCH($C215,'Policy Characteristics'!$C:$C,0))),"",INDEX('Policy Characteristics'!F:F,MATCH($C215,'Policy Characteristics'!$C:$C,0)))</f>
        <v>0</v>
      </c>
      <c r="M215" s="284">
        <f>IF(ISBLANK(INDEX('Policy Characteristics'!G:G,MATCH($C215,'Policy Characteristics'!$C:$C,0))),"",INDEX('Policy Characteristics'!G:G,MATCH($C215,'Policy Characteristics'!$C:$C,0)))</f>
        <v>0.75</v>
      </c>
      <c r="N215" s="284">
        <f>IF(ISBLANK(INDEX('Policy Characteristics'!H:H,MATCH($C215,'Policy Characteristics'!$C:$C,0))),"",INDEX('Policy Characteristics'!H:H,MATCH($C215,'Policy Characteristics'!$C:$C,0)))</f>
        <v>0.01</v>
      </c>
      <c r="O215" s="276" t="str">
        <f>IF(ISBLANK(INDEX('Policy Characteristics'!I:I,MATCH($C215,'Policy Characteristics'!$C:$C,0))),"",INDEX('Policy Characteristics'!I:I,MATCH($C215,'Policy Characteristics'!$C:$C,0)))</f>
        <v>% reduction in energy use</v>
      </c>
      <c r="P215" s="276" t="str">
        <f>IF(ISBLANK(INDEX('Policy Characteristics'!J:J,MATCH($C215,'Policy Characteristics'!$C:$C,0))),"",INDEX('Policy Characteristics'!J:J,MATCH($C215,'Policy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5" s="276" t="str">
        <f>IF(ISBLANK(INDEX('Policy Characteristics'!K:K,MATCH($C215,'Policy Characteristics'!$C:$C,0))),"",INDEX('Policy Characteristics'!K:K,MATCH($C215,'Policy Characteristics'!$C:$C,0)))</f>
        <v>buildings-sector-main.html#eff-stds</v>
      </c>
      <c r="R215" s="276" t="str">
        <f>IF(ISBLANK(INDEX('Policy Characteristics'!L:L,MATCH($C215,'Policy Characteristics'!$C:$C,0))),"",INDEX('Policy Characteristics'!L:L,MATCH($C215,'Policy Characteristics'!$C:$C,0)))</f>
        <v>building-energy-efficiency-standards.html</v>
      </c>
    </row>
    <row r="216" spans="1:18" s="4" customFormat="1" ht="16">
      <c r="A216" s="276" t="str">
        <f>IF(ISBLANK(INDEX('Policy Characteristics'!A:A,MATCH($C216,'Policy Characteristics'!$C:$C,0))),"",INDEX('Policy Characteristics'!A:A,MATCH($C216,'Policy Characteristics'!$C:$C,0)))</f>
        <v>Buildings and Appliances</v>
      </c>
      <c r="B216" s="285" t="str">
        <f>IF(ISBLANK(INDEX('Policy Characteristics'!B:B,MATCH($C216,'Policy Characteristics'!$C:$C,0))),"",INDEX('Policy Characteristics'!B:B,MATCH($C216,'Policy Characteristics'!$C:$C,0)))</f>
        <v>Building Energy Efficiency Standards</v>
      </c>
      <c r="C216" s="276" t="str">
        <f t="shared" si="12"/>
        <v>Reduction in E Use Allowed by Component Eff Std</v>
      </c>
      <c r="D216" s="47" t="s">
        <v>118</v>
      </c>
      <c r="E216" s="47" t="s">
        <v>291</v>
      </c>
      <c r="F216" s="47" t="s">
        <v>124</v>
      </c>
      <c r="G216" s="47" t="s">
        <v>172</v>
      </c>
      <c r="H216" s="44">
        <v>158</v>
      </c>
      <c r="I216" s="347" t="s">
        <v>44</v>
      </c>
      <c r="J216" s="277" t="str">
        <f>IF(ISBLANK(INDEX('Policy Characteristics'!D:D,MATCH($C216,'Policy Characteristics'!$C:$C,0))),"",INDEX('Policy Characteristics'!D:D,MATCH($C216,'Policy Characteristics'!$C:$C,0)))</f>
        <v>Building Energy Efficiency Standards</v>
      </c>
      <c r="K216" s="276" t="str">
        <f>IF(ISBLANK(INDEX('Policy Characteristics'!E:E,MATCH($C216,'Policy Characteristics'!$C:$C,0))),"",INDEX('Policy Characteristics'!E:E,MATCH($C216,'Policy Characteristics'!$C:$C,0)))</f>
        <v>bldgs efficiency standards</v>
      </c>
      <c r="L216" s="284">
        <f>IF(ISBLANK(INDEX('Policy Characteristics'!F:F,MATCH($C216,'Policy Characteristics'!$C:$C,0))),"",INDEX('Policy Characteristics'!F:F,MATCH($C216,'Policy Characteristics'!$C:$C,0)))</f>
        <v>0</v>
      </c>
      <c r="M216" s="284">
        <f>IF(ISBLANK(INDEX('Policy Characteristics'!G:G,MATCH($C216,'Policy Characteristics'!$C:$C,0))),"",INDEX('Policy Characteristics'!G:G,MATCH($C216,'Policy Characteristics'!$C:$C,0)))</f>
        <v>0.75</v>
      </c>
      <c r="N216" s="284">
        <f>IF(ISBLANK(INDEX('Policy Characteristics'!H:H,MATCH($C216,'Policy Characteristics'!$C:$C,0))),"",INDEX('Policy Characteristics'!H:H,MATCH($C216,'Policy Characteristics'!$C:$C,0)))</f>
        <v>0.01</v>
      </c>
      <c r="O216" s="276" t="str">
        <f>IF(ISBLANK(INDEX('Policy Characteristics'!I:I,MATCH($C216,'Policy Characteristics'!$C:$C,0))),"",INDEX('Policy Characteristics'!I:I,MATCH($C216,'Policy Characteristics'!$C:$C,0)))</f>
        <v>% reduction in energy use</v>
      </c>
      <c r="P216" s="276" t="str">
        <f>IF(ISBLANK(INDEX('Policy Characteristics'!J:J,MATCH($C216,'Policy Characteristics'!$C:$C,0))),"",INDEX('Policy Characteristics'!J:J,MATCH($C216,'Policy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6" s="276" t="str">
        <f>IF(ISBLANK(INDEX('Policy Characteristics'!K:K,MATCH($C216,'Policy Characteristics'!$C:$C,0))),"",INDEX('Policy Characteristics'!K:K,MATCH($C216,'Policy Characteristics'!$C:$C,0)))</f>
        <v>buildings-sector-main.html#eff-stds</v>
      </c>
      <c r="R216" s="276" t="str">
        <f>IF(ISBLANK(INDEX('Policy Characteristics'!L:L,MATCH($C216,'Policy Characteristics'!$C:$C,0))),"",INDEX('Policy Characteristics'!L:L,MATCH($C216,'Policy Characteristics'!$C:$C,0)))</f>
        <v>building-energy-efficiency-standards.html</v>
      </c>
    </row>
    <row r="217" spans="1:18" s="4" customFormat="1" ht="16">
      <c r="A217" s="276" t="str">
        <f>IF(ISBLANK(INDEX('Policy Characteristics'!A:A,MATCH($C217,'Policy Characteristics'!$C:$C,0))),"",INDEX('Policy Characteristics'!A:A,MATCH($C217,'Policy Characteristics'!$C:$C,0)))</f>
        <v>Buildings and Appliances</v>
      </c>
      <c r="B217" s="285" t="str">
        <f>IF(ISBLANK(INDEX('Policy Characteristics'!B:B,MATCH($C217,'Policy Characteristics'!$C:$C,0))),"",INDEX('Policy Characteristics'!B:B,MATCH($C217,'Policy Characteristics'!$C:$C,0)))</f>
        <v>Building Energy Efficiency Standards</v>
      </c>
      <c r="C217" s="276" t="str">
        <f t="shared" si="12"/>
        <v>Reduction in E Use Allowed by Component Eff Std</v>
      </c>
      <c r="D217" s="47" t="s">
        <v>119</v>
      </c>
      <c r="E217" s="47" t="s">
        <v>291</v>
      </c>
      <c r="F217" s="47" t="s">
        <v>125</v>
      </c>
      <c r="G217" s="47" t="s">
        <v>172</v>
      </c>
      <c r="H217" s="44">
        <v>159</v>
      </c>
      <c r="I217" s="347" t="s">
        <v>44</v>
      </c>
      <c r="J217" s="277" t="str">
        <f>IF(ISBLANK(INDEX('Policy Characteristics'!D:D,MATCH($C217,'Policy Characteristics'!$C:$C,0))),"",INDEX('Policy Characteristics'!D:D,MATCH($C217,'Policy Characteristics'!$C:$C,0)))</f>
        <v>Building Energy Efficiency Standards</v>
      </c>
      <c r="K217" s="276" t="str">
        <f>IF(ISBLANK(INDEX('Policy Characteristics'!E:E,MATCH($C217,'Policy Characteristics'!$C:$C,0))),"",INDEX('Policy Characteristics'!E:E,MATCH($C217,'Policy Characteristics'!$C:$C,0)))</f>
        <v>bldgs efficiency standards</v>
      </c>
      <c r="L217" s="284">
        <f>IF(ISBLANK(INDEX('Policy Characteristics'!F:F,MATCH($C217,'Policy Characteristics'!$C:$C,0))),"",INDEX('Policy Characteristics'!F:F,MATCH($C217,'Policy Characteristics'!$C:$C,0)))</f>
        <v>0</v>
      </c>
      <c r="M217" s="284">
        <f>IF(ISBLANK(INDEX('Policy Characteristics'!G:G,MATCH($C217,'Policy Characteristics'!$C:$C,0))),"",INDEX('Policy Characteristics'!G:G,MATCH($C217,'Policy Characteristics'!$C:$C,0)))</f>
        <v>0.75</v>
      </c>
      <c r="N217" s="284">
        <f>IF(ISBLANK(INDEX('Policy Characteristics'!H:H,MATCH($C217,'Policy Characteristics'!$C:$C,0))),"",INDEX('Policy Characteristics'!H:H,MATCH($C217,'Policy Characteristics'!$C:$C,0)))</f>
        <v>0.01</v>
      </c>
      <c r="O217" s="276" t="str">
        <f>IF(ISBLANK(INDEX('Policy Characteristics'!I:I,MATCH($C217,'Policy Characteristics'!$C:$C,0))),"",INDEX('Policy Characteristics'!I:I,MATCH($C217,'Policy Characteristics'!$C:$C,0)))</f>
        <v>% reduction in energy use</v>
      </c>
      <c r="P217" s="276" t="str">
        <f>IF(ISBLANK(INDEX('Policy Characteristics'!J:J,MATCH($C217,'Policy Characteristics'!$C:$C,0))),"",INDEX('Policy Characteristics'!J:J,MATCH($C217,'Policy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7" s="276" t="str">
        <f>IF(ISBLANK(INDEX('Policy Characteristics'!K:K,MATCH($C217,'Policy Characteristics'!$C:$C,0))),"",INDEX('Policy Characteristics'!K:K,MATCH($C217,'Policy Characteristics'!$C:$C,0)))</f>
        <v>buildings-sector-main.html#eff-stds</v>
      </c>
      <c r="R217" s="276" t="str">
        <f>IF(ISBLANK(INDEX('Policy Characteristics'!L:L,MATCH($C217,'Policy Characteristics'!$C:$C,0))),"",INDEX('Policy Characteristics'!L:L,MATCH($C217,'Policy Characteristics'!$C:$C,0)))</f>
        <v>building-energy-efficiency-standards.html</v>
      </c>
    </row>
    <row r="218" spans="1:18" s="4" customFormat="1" ht="16">
      <c r="A218" s="276" t="str">
        <f>IF(ISBLANK(INDEX('Policy Characteristics'!A:A,MATCH($C218,'Policy Characteristics'!$C:$C,0))),"",INDEX('Policy Characteristics'!A:A,MATCH($C218,'Policy Characteristics'!$C:$C,0)))</f>
        <v>Buildings and Appliances</v>
      </c>
      <c r="B218" s="285" t="str">
        <f>IF(ISBLANK(INDEX('Policy Characteristics'!B:B,MATCH($C218,'Policy Characteristics'!$C:$C,0))),"",INDEX('Policy Characteristics'!B:B,MATCH($C218,'Policy Characteristics'!$C:$C,0)))</f>
        <v>Building Energy Efficiency Standards</v>
      </c>
      <c r="C218" s="276" t="str">
        <f t="shared" si="12"/>
        <v>Reduction in E Use Allowed by Component Eff Std</v>
      </c>
      <c r="D218" s="47" t="s">
        <v>120</v>
      </c>
      <c r="E218" s="47" t="s">
        <v>291</v>
      </c>
      <c r="F218" s="47" t="s">
        <v>126</v>
      </c>
      <c r="G218" s="47" t="s">
        <v>172</v>
      </c>
      <c r="H218" s="44">
        <v>160</v>
      </c>
      <c r="I218" s="347" t="s">
        <v>44</v>
      </c>
      <c r="J218" s="277" t="str">
        <f>IF(ISBLANK(INDEX('Policy Characteristics'!D:D,MATCH($C218,'Policy Characteristics'!$C:$C,0))),"",INDEX('Policy Characteristics'!D:D,MATCH($C218,'Policy Characteristics'!$C:$C,0)))</f>
        <v>Building Energy Efficiency Standards</v>
      </c>
      <c r="K218" s="276" t="str">
        <f>IF(ISBLANK(INDEX('Policy Characteristics'!E:E,MATCH($C218,'Policy Characteristics'!$C:$C,0))),"",INDEX('Policy Characteristics'!E:E,MATCH($C218,'Policy Characteristics'!$C:$C,0)))</f>
        <v>bldgs efficiency standards</v>
      </c>
      <c r="L218" s="284">
        <f>IF(ISBLANK(INDEX('Policy Characteristics'!F:F,MATCH($C218,'Policy Characteristics'!$C:$C,0))),"",INDEX('Policy Characteristics'!F:F,MATCH($C218,'Policy Characteristics'!$C:$C,0)))</f>
        <v>0</v>
      </c>
      <c r="M218" s="284">
        <f>IF(ISBLANK(INDEX('Policy Characteristics'!G:G,MATCH($C218,'Policy Characteristics'!$C:$C,0))),"",INDEX('Policy Characteristics'!G:G,MATCH($C218,'Policy Characteristics'!$C:$C,0)))</f>
        <v>0.75</v>
      </c>
      <c r="N218" s="284">
        <f>IF(ISBLANK(INDEX('Policy Characteristics'!H:H,MATCH($C218,'Policy Characteristics'!$C:$C,0))),"",INDEX('Policy Characteristics'!H:H,MATCH($C218,'Policy Characteristics'!$C:$C,0)))</f>
        <v>0.01</v>
      </c>
      <c r="O218" s="276" t="str">
        <f>IF(ISBLANK(INDEX('Policy Characteristics'!I:I,MATCH($C218,'Policy Characteristics'!$C:$C,0))),"",INDEX('Policy Characteristics'!I:I,MATCH($C218,'Policy Characteristics'!$C:$C,0)))</f>
        <v>% reduction in energy use</v>
      </c>
      <c r="P218" s="276" t="str">
        <f>IF(ISBLANK(INDEX('Policy Characteristics'!J:J,MATCH($C218,'Policy Characteristics'!$C:$C,0))),"",INDEX('Policy Characteristics'!J:J,MATCH($C218,'Policy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8" s="276" t="str">
        <f>IF(ISBLANK(INDEX('Policy Characteristics'!K:K,MATCH($C218,'Policy Characteristics'!$C:$C,0))),"",INDEX('Policy Characteristics'!K:K,MATCH($C218,'Policy Characteristics'!$C:$C,0)))</f>
        <v>buildings-sector-main.html#eff-stds</v>
      </c>
      <c r="R218" s="276" t="str">
        <f>IF(ISBLANK(INDEX('Policy Characteristics'!L:L,MATCH($C218,'Policy Characteristics'!$C:$C,0))),"",INDEX('Policy Characteristics'!L:L,MATCH($C218,'Policy Characteristics'!$C:$C,0)))</f>
        <v>building-energy-efficiency-standards.html</v>
      </c>
    </row>
    <row r="219" spans="1:18" s="4" customFormat="1" ht="16">
      <c r="A219" s="276" t="str">
        <f>IF(ISBLANK(INDEX('Policy Characteristics'!A:A,MATCH($C219,'Policy Characteristics'!$C:$C,0))),"",INDEX('Policy Characteristics'!A:A,MATCH($C219,'Policy Characteristics'!$C:$C,0)))</f>
        <v>Buildings and Appliances</v>
      </c>
      <c r="B219" s="285" t="str">
        <f>IF(ISBLANK(INDEX('Policy Characteristics'!B:B,MATCH($C219,'Policy Characteristics'!$C:$C,0))),"",INDEX('Policy Characteristics'!B:B,MATCH($C219,'Policy Characteristics'!$C:$C,0)))</f>
        <v>Building Energy Efficiency Standards</v>
      </c>
      <c r="C219" s="276" t="str">
        <f t="shared" ref="C219" si="13">C$202</f>
        <v>Reduction in E Use Allowed by Component Eff Std</v>
      </c>
      <c r="D219" s="47" t="s">
        <v>121</v>
      </c>
      <c r="E219" s="47" t="s">
        <v>291</v>
      </c>
      <c r="F219" s="47" t="s">
        <v>127</v>
      </c>
      <c r="G219" s="47" t="s">
        <v>172</v>
      </c>
      <c r="H219" s="44">
        <v>161</v>
      </c>
      <c r="I219" s="347" t="s">
        <v>44</v>
      </c>
      <c r="J219" s="277" t="str">
        <f>IF(ISBLANK(INDEX('Policy Characteristics'!D:D,MATCH($C219,'Policy Characteristics'!$C:$C,0))),"",INDEX('Policy Characteristics'!D:D,MATCH($C219,'Policy Characteristics'!$C:$C,0)))</f>
        <v>Building Energy Efficiency Standards</v>
      </c>
      <c r="K219" s="276" t="str">
        <f>IF(ISBLANK(INDEX('Policy Characteristics'!E:E,MATCH($C219,'Policy Characteristics'!$C:$C,0))),"",INDEX('Policy Characteristics'!E:E,MATCH($C219,'Policy Characteristics'!$C:$C,0)))</f>
        <v>bldgs efficiency standards</v>
      </c>
      <c r="L219" s="284">
        <f>IF(ISBLANK(INDEX('Policy Characteristics'!F:F,MATCH($C219,'Policy Characteristics'!$C:$C,0))),"",INDEX('Policy Characteristics'!F:F,MATCH($C219,'Policy Characteristics'!$C:$C,0)))</f>
        <v>0</v>
      </c>
      <c r="M219" s="284">
        <f>IF(ISBLANK(INDEX('Policy Characteristics'!G:G,MATCH($C219,'Policy Characteristics'!$C:$C,0))),"",INDEX('Policy Characteristics'!G:G,MATCH($C219,'Policy Characteristics'!$C:$C,0)))</f>
        <v>0.75</v>
      </c>
      <c r="N219" s="284">
        <f>IF(ISBLANK(INDEX('Policy Characteristics'!H:H,MATCH($C219,'Policy Characteristics'!$C:$C,0))),"",INDEX('Policy Characteristics'!H:H,MATCH($C219,'Policy Characteristics'!$C:$C,0)))</f>
        <v>0.01</v>
      </c>
      <c r="O219" s="276" t="str">
        <f>IF(ISBLANK(INDEX('Policy Characteristics'!I:I,MATCH($C219,'Policy Characteristics'!$C:$C,0))),"",INDEX('Policy Characteristics'!I:I,MATCH($C219,'Policy Characteristics'!$C:$C,0)))</f>
        <v>% reduction in energy use</v>
      </c>
      <c r="P219" s="276" t="str">
        <f>IF(ISBLANK(INDEX('Policy Characteristics'!J:J,MATCH($C219,'Policy Characteristics'!$C:$C,0))),"",INDEX('Policy Characteristics'!J:J,MATCH($C219,'Policy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9" s="276" t="str">
        <f>IF(ISBLANK(INDEX('Policy Characteristics'!K:K,MATCH($C219,'Policy Characteristics'!$C:$C,0))),"",INDEX('Policy Characteristics'!K:K,MATCH($C219,'Policy Characteristics'!$C:$C,0)))</f>
        <v>buildings-sector-main.html#eff-stds</v>
      </c>
      <c r="R219" s="276" t="str">
        <f>IF(ISBLANK(INDEX('Policy Characteristics'!L:L,MATCH($C219,'Policy Characteristics'!$C:$C,0))),"",INDEX('Policy Characteristics'!L:L,MATCH($C219,'Policy Characteristics'!$C:$C,0)))</f>
        <v>building-energy-efficiency-standards.html</v>
      </c>
    </row>
    <row r="220" spans="1:18" s="4" customFormat="1" ht="16">
      <c r="A220" s="276" t="str">
        <f>IF(ISBLANK(INDEX('Policy Characteristics'!A:A,MATCH($C220,'Policy Characteristics'!$C:$C,0))),"",INDEX('Policy Characteristics'!A:A,MATCH($C220,'Policy Characteristics'!$C:$C,0)))</f>
        <v>Buildings and Appliances</v>
      </c>
      <c r="B220" s="285" t="str">
        <f>IF(ISBLANK(INDEX('Policy Characteristics'!B:B,MATCH($C220,'Policy Characteristics'!$C:$C,0))),"",INDEX('Policy Characteristics'!B:B,MATCH($C220,'Policy Characteristics'!$C:$C,0)))</f>
        <v>Contractor Training</v>
      </c>
      <c r="C220" t="s">
        <v>7</v>
      </c>
      <c r="D220" s="47"/>
      <c r="E220" s="47"/>
      <c r="F220" s="47"/>
      <c r="G220" s="47"/>
      <c r="H220" s="44">
        <v>19</v>
      </c>
      <c r="I220" s="347" t="s">
        <v>44</v>
      </c>
      <c r="J220" s="277" t="str">
        <f>IF(ISBLANK(INDEX('Policy Characteristics'!D:D,MATCH($C220,'Policy Characteristics'!$C:$C,0))),"",INDEX('Policy Characteristics'!D:D,MATCH($C220,'Policy Characteristics'!$C:$C,0)))</f>
        <v>Contractor Training</v>
      </c>
      <c r="K220" s="276" t="str">
        <f>IF(ISBLANK(INDEX('Policy Characteristics'!E:E,MATCH($C220,'Policy Characteristics'!$C:$C,0))),"",INDEX('Policy Characteristics'!E:E,MATCH($C220,'Policy Characteristics'!$C:$C,0)))</f>
        <v>bldgs contractor training</v>
      </c>
      <c r="L220" s="276">
        <f>IF(ISBLANK(INDEX('Policy Characteristics'!F:F,MATCH($C220,'Policy Characteristics'!$C:$C,0))),"",INDEX('Policy Characteristics'!F:F,MATCH($C220,'Policy Characteristics'!$C:$C,0)))</f>
        <v>0</v>
      </c>
      <c r="M220" s="276">
        <f>IF(ISBLANK(INDEX('Policy Characteristics'!G:G,MATCH($C220,'Policy Characteristics'!$C:$C,0))),"",INDEX('Policy Characteristics'!G:G,MATCH($C220,'Policy Characteristics'!$C:$C,0)))</f>
        <v>1</v>
      </c>
      <c r="N220" s="276">
        <f>IF(ISBLANK(INDEX('Policy Characteristics'!H:H,MATCH($C220,'Policy Characteristics'!$C:$C,0))),"",INDEX('Policy Characteristics'!H:H,MATCH($C220,'Policy Characteristics'!$C:$C,0)))</f>
        <v>1</v>
      </c>
      <c r="O220" s="276" t="str">
        <f>IF(ISBLANK(INDEX('Policy Characteristics'!I:I,MATCH($C220,'Policy Characteristics'!$C:$C,0))),"",INDEX('Policy Characteristics'!I:I,MATCH($C220,'Policy Characteristics'!$C:$C,0)))</f>
        <v>on/off</v>
      </c>
      <c r="P220" s="276" t="str">
        <f>IF(ISBLANK(INDEX('Policy Characteristics'!J:J,MATCH($C220,'Policy Characteristics'!$C:$C,0))),"",INDEX('Policy Characteristics'!J:J,MATCH($C220,'Policy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220" s="276" t="str">
        <f>IF(ISBLANK(INDEX('Policy Characteristics'!K:K,MATCH($C220,'Policy Characteristics'!$C:$C,0))),"",INDEX('Policy Characteristics'!K:K,MATCH($C220,'Policy Characteristics'!$C:$C,0)))</f>
        <v>buildings-sector-main.html#contractor-ed</v>
      </c>
      <c r="R220" s="276" t="str">
        <f>IF(ISBLANK(INDEX('Policy Characteristics'!L:L,MATCH($C220,'Policy Characteristics'!$C:$C,0))),"",INDEX('Policy Characteristics'!L:L,MATCH($C220,'Policy Characteristics'!$C:$C,0)))</f>
        <v>contractor-training.html</v>
      </c>
    </row>
    <row r="221" spans="1:18" s="4" customFormat="1" ht="16">
      <c r="A221" s="276" t="str">
        <f>IF(ISBLANK(INDEX('Policy Characteristics'!A:A,MATCH($C221,'Policy Characteristics'!$C:$C,0))),"",INDEX('Policy Characteristics'!A:A,MATCH($C221,'Policy Characteristics'!$C:$C,0)))</f>
        <v>Buildings and Appliances</v>
      </c>
      <c r="B221" s="285" t="str">
        <f>IF(ISBLANK(INDEX('Policy Characteristics'!B:B,MATCH($C221,'Policy Characteristics'!$C:$C,0))),"",INDEX('Policy Characteristics'!B:B,MATCH($C221,'Policy Characteristics'!$C:$C,0)))</f>
        <v>Distributed Solar Carve-Out</v>
      </c>
      <c r="C221" t="s">
        <v>314</v>
      </c>
      <c r="D221" s="47"/>
      <c r="E221" s="47"/>
      <c r="F221" s="47"/>
      <c r="G221" s="47"/>
      <c r="H221" s="44">
        <v>146</v>
      </c>
      <c r="I221" s="347" t="s">
        <v>44</v>
      </c>
      <c r="J221" s="277" t="str">
        <f>IF(ISBLANK(INDEX('Policy Characteristics'!D:D,MATCH($C221,'Policy Characteristics'!$C:$C,0))),"",INDEX('Policy Characteristics'!D:D,MATCH($C221,'Policy Characteristics'!$C:$C,0)))</f>
        <v>Distributed Solar Promotion</v>
      </c>
      <c r="K221" s="276" t="str">
        <f>IF(ISBLANK(INDEX('Policy Characteristics'!E:E,MATCH($C221,'Policy Characteristics'!$C:$C,0))),"",INDEX('Policy Characteristics'!E:E,MATCH($C221,'Policy Characteristics'!$C:$C,0)))</f>
        <v>bldgs min fraction distributed solar</v>
      </c>
      <c r="L221" s="284">
        <f>IF(ISBLANK(INDEX('Policy Characteristics'!F:F,MATCH($C221,'Policy Characteristics'!$C:$C,0))),"",INDEX('Policy Characteristics'!F:F,MATCH($C221,'Policy Characteristics'!$C:$C,0)))</f>
        <v>0</v>
      </c>
      <c r="M221" s="284">
        <f>IF(ISBLANK(INDEX('Policy Characteristics'!G:G,MATCH($C221,'Policy Characteristics'!$C:$C,0))),"",INDEX('Policy Characteristics'!G:G,MATCH($C221,'Policy Characteristics'!$C:$C,0)))</f>
        <v>0.24</v>
      </c>
      <c r="N221" s="284">
        <f>IF(ISBLANK(INDEX('Policy Characteristics'!H:H,MATCH($C221,'Policy Characteristics'!$C:$C,0))),"",INDEX('Policy Characteristics'!H:H,MATCH($C221,'Policy Characteristics'!$C:$C,0)))</f>
        <v>5.0000000000000001E-3</v>
      </c>
      <c r="O221" s="276" t="str">
        <f>IF(ISBLANK(INDEX('Policy Characteristics'!I:I,MATCH($C221,'Policy Characteristics'!$C:$C,0))),"",INDEX('Policy Characteristics'!I:I,MATCH($C221,'Policy Characteristics'!$C:$C,0)))</f>
        <v>minimum % elec from solar</v>
      </c>
      <c r="P221" s="276" t="str">
        <f>IF(ISBLANK(INDEX('Policy Characteristics'!J:J,MATCH($C221,'Policy Characteristics'!$C:$C,0))),"",INDEX('Policy Characteristics'!J:J,MATCH($C221,'Policy Characteristics'!$C:$C,0)))</f>
        <v>**Description:**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v>
      </c>
      <c r="Q221" s="276" t="str">
        <f>IF(ISBLANK(INDEX('Policy Characteristics'!K:K,MATCH($C221,'Policy Characteristics'!$C:$C,0))),"",INDEX('Policy Characteristics'!K:K,MATCH($C221,'Policy Characteristics'!$C:$C,0)))</f>
        <v>buildings-sector-main.html#solar-carve-out</v>
      </c>
      <c r="R221" s="276" t="str">
        <f>IF(ISBLANK(INDEX('Policy Characteristics'!L:L,MATCH($C221,'Policy Characteristics'!$C:$C,0))),"",INDEX('Policy Characteristics'!L:L,MATCH($C221,'Policy Characteristics'!$C:$C,0)))</f>
        <v>solar-carve-out.html</v>
      </c>
    </row>
    <row r="222" spans="1:18" s="4" customFormat="1" ht="16">
      <c r="A222" s="276" t="str">
        <f>IF(ISBLANK(INDEX('Policy Characteristics'!A:A,MATCH($C222,'Policy Characteristics'!$C:$C,0))),"",INDEX('Policy Characteristics'!A:A,MATCH($C222,'Policy Characteristics'!$C:$C,0)))</f>
        <v>Buildings and Appliances</v>
      </c>
      <c r="B222" s="285" t="str">
        <f>IF(ISBLANK(INDEX('Policy Characteristics'!B:B,MATCH($C222,'Policy Characteristics'!$C:$C,0))),"",INDEX('Policy Characteristics'!B:B,MATCH($C222,'Policy Characteristics'!$C:$C,0)))</f>
        <v>Distributed Solar Subsidy</v>
      </c>
      <c r="C222" s="1" t="s">
        <v>3545</v>
      </c>
      <c r="D222" s="47" t="s">
        <v>289</v>
      </c>
      <c r="E222" s="47"/>
      <c r="F222" s="47" t="s">
        <v>293</v>
      </c>
      <c r="G222" s="47"/>
      <c r="H222" s="44">
        <v>147</v>
      </c>
      <c r="I222" s="347" t="s">
        <v>44</v>
      </c>
      <c r="J222" s="277" t="str">
        <f>IF(ISBLANK(INDEX('Policy Characteristics'!D:D,MATCH($C222,'Policy Characteristics'!$C:$C,0))),"",INDEX('Policy Characteristics'!D:D,MATCH($C222,'Policy Characteristics'!$C:$C,0)))</f>
        <v>Distributed Solar Promotion</v>
      </c>
      <c r="K222" s="276" t="str">
        <f>IF(ISBLANK(INDEX('Policy Characteristics'!E:E,MATCH($C222,'Policy Characteristics'!$C:$C,0))),"",INDEX('Policy Characteristics'!E:E,MATCH($C222,'Policy Characteristics'!$C:$C,0)))</f>
        <v>bldgs distributed solar subsidy</v>
      </c>
      <c r="L222" s="284">
        <f>IF(ISBLANK(INDEX('Policy Characteristics'!F:F,MATCH($C222,'Policy Characteristics'!$C:$C,0))),"",INDEX('Policy Characteristics'!F:F,MATCH($C222,'Policy Characteristics'!$C:$C,0)))</f>
        <v>0</v>
      </c>
      <c r="M222" s="284">
        <f>IF(ISBLANK(INDEX('Policy Characteristics'!G:G,MATCH($C222,'Policy Characteristics'!$C:$C,0))),"",INDEX('Policy Characteristics'!G:G,MATCH($C222,'Policy Characteristics'!$C:$C,0)))</f>
        <v>0.5</v>
      </c>
      <c r="N222" s="284">
        <f>IF(ISBLANK(INDEX('Policy Characteristics'!H:H,MATCH($C222,'Policy Characteristics'!$C:$C,0))),"",INDEX('Policy Characteristics'!H:H,MATCH($C222,'Policy Characteristics'!$C:$C,0)))</f>
        <v>0.01</v>
      </c>
      <c r="O222" s="276" t="str">
        <f>IF(ISBLANK(INDEX('Policy Characteristics'!I:I,MATCH($C222,'Policy Characteristics'!$C:$C,0))),"",INDEX('Policy Characteristics'!I:I,MATCH($C222,'Policy Characteristics'!$C:$C,0)))</f>
        <v>% of PV system cost</v>
      </c>
      <c r="P222" s="276" t="str">
        <f>IF(ISBLANK(INDEX('Policy Characteristics'!J:J,MATCH($C222,'Policy Characteristics'!$C:$C,0))),"",INDEX('Policy Characteristics'!J:J,MATCH($C222,'Policy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2" s="276" t="str">
        <f>IF(ISBLANK(INDEX('Policy Characteristics'!K:K,MATCH($C222,'Policy Characteristics'!$C:$C,0))),"",INDEX('Policy Characteristics'!K:K,MATCH($C222,'Policy Characteristics'!$C:$C,0)))</f>
        <v>buildings-sector-main.html#distributed-solar-subsidy</v>
      </c>
      <c r="R222" s="276" t="str">
        <f>IF(ISBLANK(INDEX('Policy Characteristics'!L:L,MATCH($C222,'Policy Characteristics'!$C:$C,0))),"",INDEX('Policy Characteristics'!L:L,MATCH($C222,'Policy Characteristics'!$C:$C,0)))</f>
        <v>distributed-solar-subsidy.html</v>
      </c>
    </row>
    <row r="223" spans="1:18" s="4" customFormat="1" ht="16">
      <c r="A223" s="276" t="str">
        <f>IF(ISBLANK(INDEX('Policy Characteristics'!A:A,MATCH($C223,'Policy Characteristics'!$C:$C,0))),"",INDEX('Policy Characteristics'!A:A,MATCH($C223,'Policy Characteristics'!$C:$C,0)))</f>
        <v>Buildings and Appliances</v>
      </c>
      <c r="B223" s="285" t="str">
        <f>IF(ISBLANK(INDEX('Policy Characteristics'!B:B,MATCH($C223,'Policy Characteristics'!$C:$C,0))),"",INDEX('Policy Characteristics'!B:B,MATCH($C223,'Policy Characteristics'!$C:$C,0)))</f>
        <v>Distributed Solar Subsidy</v>
      </c>
      <c r="C223" s="276" t="str">
        <f>$C$222</f>
        <v>Additional Perc Subsidy for Distributed Solar PV Capacity</v>
      </c>
      <c r="D223" s="47" t="s">
        <v>290</v>
      </c>
      <c r="E223" s="47"/>
      <c r="F223" s="47" t="s">
        <v>292</v>
      </c>
      <c r="G223" s="47"/>
      <c r="H223" s="44">
        <v>1728</v>
      </c>
      <c r="I223" s="347" t="s">
        <v>44</v>
      </c>
      <c r="J223" s="277" t="str">
        <f>IF(ISBLANK(INDEX('Policy Characteristics'!D:D,MATCH($C223,'Policy Characteristics'!$C:$C,0))),"",INDEX('Policy Characteristics'!D:D,MATCH($C223,'Policy Characteristics'!$C:$C,0)))</f>
        <v>Distributed Solar Promotion</v>
      </c>
      <c r="K223" s="276" t="str">
        <f>IF(ISBLANK(INDEX('Policy Characteristics'!E:E,MATCH($C223,'Policy Characteristics'!$C:$C,0))),"",INDEX('Policy Characteristics'!E:E,MATCH($C223,'Policy Characteristics'!$C:$C,0)))</f>
        <v>bldgs distributed solar subsidy</v>
      </c>
      <c r="L223" s="284">
        <f>IF(ISBLANK(INDEX('Policy Characteristics'!F:F,MATCH($C223,'Policy Characteristics'!$C:$C,0))),"",INDEX('Policy Characteristics'!F:F,MATCH($C223,'Policy Characteristics'!$C:$C,0)))</f>
        <v>0</v>
      </c>
      <c r="M223" s="284">
        <f>IF(ISBLANK(INDEX('Policy Characteristics'!G:G,MATCH($C223,'Policy Characteristics'!$C:$C,0))),"",INDEX('Policy Characteristics'!G:G,MATCH($C223,'Policy Characteristics'!$C:$C,0)))</f>
        <v>0.5</v>
      </c>
      <c r="N223" s="284">
        <f>IF(ISBLANK(INDEX('Policy Characteristics'!H:H,MATCH($C223,'Policy Characteristics'!$C:$C,0))),"",INDEX('Policy Characteristics'!H:H,MATCH($C223,'Policy Characteristics'!$C:$C,0)))</f>
        <v>0.01</v>
      </c>
      <c r="O223" s="276" t="str">
        <f>IF(ISBLANK(INDEX('Policy Characteristics'!I:I,MATCH($C223,'Policy Characteristics'!$C:$C,0))),"",INDEX('Policy Characteristics'!I:I,MATCH($C223,'Policy Characteristics'!$C:$C,0)))</f>
        <v>% of PV system cost</v>
      </c>
      <c r="P223" s="276" t="str">
        <f>IF(ISBLANK(INDEX('Policy Characteristics'!J:J,MATCH($C223,'Policy Characteristics'!$C:$C,0))),"",INDEX('Policy Characteristics'!J:J,MATCH($C223,'Policy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3" s="276" t="str">
        <f>IF(ISBLANK(INDEX('Policy Characteristics'!K:K,MATCH($C223,'Policy Characteristics'!$C:$C,0))),"",INDEX('Policy Characteristics'!K:K,MATCH($C223,'Policy Characteristics'!$C:$C,0)))</f>
        <v>buildings-sector-main.html#distributed-solar-subsidy</v>
      </c>
      <c r="R223" s="276" t="str">
        <f>IF(ISBLANK(INDEX('Policy Characteristics'!L:L,MATCH($C223,'Policy Characteristics'!$C:$C,0))),"",INDEX('Policy Characteristics'!L:L,MATCH($C223,'Policy Characteristics'!$C:$C,0)))</f>
        <v>distributed-solar-subsidy.html</v>
      </c>
    </row>
    <row r="224" spans="1:18" s="4" customFormat="1" ht="16">
      <c r="A224" s="276" t="str">
        <f>IF(ISBLANK(INDEX('Policy Characteristics'!A:A,MATCH($C224,'Policy Characteristics'!$C:$C,0))),"",INDEX('Policy Characteristics'!A:A,MATCH($C224,'Policy Characteristics'!$C:$C,0)))</f>
        <v>Buildings and Appliances</v>
      </c>
      <c r="B224" s="285" t="str">
        <f>IF(ISBLANK(INDEX('Policy Characteristics'!B:B,MATCH($C224,'Policy Characteristics'!$C:$C,0))),"",INDEX('Policy Characteristics'!B:B,MATCH($C224,'Policy Characteristics'!$C:$C,0)))</f>
        <v>Distributed Solar Subsidy</v>
      </c>
      <c r="C224" s="276" t="str">
        <f>$C$222</f>
        <v>Additional Perc Subsidy for Distributed Solar PV Capacity</v>
      </c>
      <c r="D224" s="47" t="s">
        <v>291</v>
      </c>
      <c r="E224" s="47"/>
      <c r="F224" s="47" t="s">
        <v>172</v>
      </c>
      <c r="G224" s="47"/>
      <c r="H224" s="44">
        <v>1729</v>
      </c>
      <c r="I224" s="347" t="s">
        <v>44</v>
      </c>
      <c r="J224" s="277" t="str">
        <f>IF(ISBLANK(INDEX('Policy Characteristics'!D:D,MATCH($C224,'Policy Characteristics'!$C:$C,0))),"",INDEX('Policy Characteristics'!D:D,MATCH($C224,'Policy Characteristics'!$C:$C,0)))</f>
        <v>Distributed Solar Promotion</v>
      </c>
      <c r="K224" s="276" t="str">
        <f>IF(ISBLANK(INDEX('Policy Characteristics'!E:E,MATCH($C224,'Policy Characteristics'!$C:$C,0))),"",INDEX('Policy Characteristics'!E:E,MATCH($C224,'Policy Characteristics'!$C:$C,0)))</f>
        <v>bldgs distributed solar subsidy</v>
      </c>
      <c r="L224" s="284">
        <f>IF(ISBLANK(INDEX('Policy Characteristics'!F:F,MATCH($C224,'Policy Characteristics'!$C:$C,0))),"",INDEX('Policy Characteristics'!F:F,MATCH($C224,'Policy Characteristics'!$C:$C,0)))</f>
        <v>0</v>
      </c>
      <c r="M224" s="284">
        <f>IF(ISBLANK(INDEX('Policy Characteristics'!G:G,MATCH($C224,'Policy Characteristics'!$C:$C,0))),"",INDEX('Policy Characteristics'!G:G,MATCH($C224,'Policy Characteristics'!$C:$C,0)))</f>
        <v>0.5</v>
      </c>
      <c r="N224" s="284">
        <f>IF(ISBLANK(INDEX('Policy Characteristics'!H:H,MATCH($C224,'Policy Characteristics'!$C:$C,0))),"",INDEX('Policy Characteristics'!H:H,MATCH($C224,'Policy Characteristics'!$C:$C,0)))</f>
        <v>0.01</v>
      </c>
      <c r="O224" s="276" t="str">
        <f>IF(ISBLANK(INDEX('Policy Characteristics'!I:I,MATCH($C224,'Policy Characteristics'!$C:$C,0))),"",INDEX('Policy Characteristics'!I:I,MATCH($C224,'Policy Characteristics'!$C:$C,0)))</f>
        <v>% of PV system cost</v>
      </c>
      <c r="P224" s="276" t="str">
        <f>IF(ISBLANK(INDEX('Policy Characteristics'!J:J,MATCH($C224,'Policy Characteristics'!$C:$C,0))),"",INDEX('Policy Characteristics'!J:J,MATCH($C224,'Policy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4" s="276" t="str">
        <f>IF(ISBLANK(INDEX('Policy Characteristics'!K:K,MATCH($C224,'Policy Characteristics'!$C:$C,0))),"",INDEX('Policy Characteristics'!K:K,MATCH($C224,'Policy Characteristics'!$C:$C,0)))</f>
        <v>buildings-sector-main.html#distributed-solar-subsidy</v>
      </c>
      <c r="R224" s="276" t="str">
        <f>IF(ISBLANK(INDEX('Policy Characteristics'!L:L,MATCH($C224,'Policy Characteristics'!$C:$C,0))),"",INDEX('Policy Characteristics'!L:L,MATCH($C224,'Policy Characteristics'!$C:$C,0)))</f>
        <v>distributed-solar-subsidy.html</v>
      </c>
    </row>
    <row r="225" spans="1:18" s="4" customFormat="1" ht="16">
      <c r="A225" s="276" t="str">
        <f>IF(ISBLANK(INDEX('Policy Characteristics'!A:A,MATCH($C225,'Policy Characteristics'!$C:$C,0))),"",INDEX('Policy Characteristics'!A:A,MATCH($C225,'Policy Characteristics'!$C:$C,0)))</f>
        <v>Buildings and Appliances</v>
      </c>
      <c r="B225" s="285" t="str">
        <f>IF(ISBLANK(INDEX('Policy Characteristics'!B:B,MATCH($C225,'Policy Characteristics'!$C:$C,0))),"",INDEX('Policy Characteristics'!B:B,MATCH($C225,'Policy Characteristics'!$C:$C,0)))</f>
        <v>Improved Labeling</v>
      </c>
      <c r="C225" t="s">
        <v>128</v>
      </c>
      <c r="D225" s="47"/>
      <c r="E225" s="47"/>
      <c r="F225" s="47"/>
      <c r="G225" s="47"/>
      <c r="H225" s="44">
        <v>20</v>
      </c>
      <c r="I225" s="347" t="s">
        <v>44</v>
      </c>
      <c r="J225" s="277" t="str">
        <f>IF(ISBLANK(INDEX('Policy Characteristics'!D:D,MATCH($C225,'Policy Characteristics'!$C:$C,0))),"",INDEX('Policy Characteristics'!D:D,MATCH($C225,'Policy Characteristics'!$C:$C,0)))</f>
        <v>Improved Labeling</v>
      </c>
      <c r="K225" s="276" t="str">
        <f>IF(ISBLANK(INDEX('Policy Characteristics'!E:E,MATCH($C225,'Policy Characteristics'!$C:$C,0))),"",INDEX('Policy Characteristics'!E:E,MATCH($C225,'Policy Characteristics'!$C:$C,0)))</f>
        <v>bldgs device labeling</v>
      </c>
      <c r="L225" s="276">
        <f>IF(ISBLANK(INDEX('Policy Characteristics'!F:F,MATCH($C225,'Policy Characteristics'!$C:$C,0))),"",INDEX('Policy Characteristics'!F:F,MATCH($C225,'Policy Characteristics'!$C:$C,0)))</f>
        <v>0</v>
      </c>
      <c r="M225" s="276">
        <f>IF(ISBLANK(INDEX('Policy Characteristics'!G:G,MATCH($C225,'Policy Characteristics'!$C:$C,0))),"",INDEX('Policy Characteristics'!G:G,MATCH($C225,'Policy Characteristics'!$C:$C,0)))</f>
        <v>1</v>
      </c>
      <c r="N225" s="276">
        <f>IF(ISBLANK(INDEX('Policy Characteristics'!H:H,MATCH($C225,'Policy Characteristics'!$C:$C,0))),"",INDEX('Policy Characteristics'!H:H,MATCH($C225,'Policy Characteristics'!$C:$C,0)))</f>
        <v>1</v>
      </c>
      <c r="O225" s="276" t="str">
        <f>IF(ISBLANK(INDEX('Policy Characteristics'!I:I,MATCH($C225,'Policy Characteristics'!$C:$C,0))),"",INDEX('Policy Characteristics'!I:I,MATCH($C225,'Policy Characteristics'!$C:$C,0)))</f>
        <v>on/off</v>
      </c>
      <c r="P225" s="276" t="str">
        <f>IF(ISBLANK(INDEX('Policy Characteristics'!J:J,MATCH($C225,'Policy Characteristics'!$C:$C,0))),"",INDEX('Policy Characteristics'!J:J,MATCH($C225,'Policy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225" s="276" t="str">
        <f>IF(ISBLANK(INDEX('Policy Characteristics'!K:K,MATCH($C225,'Policy Characteristics'!$C:$C,0))),"",INDEX('Policy Characteristics'!K:K,MATCH($C225,'Policy Characteristics'!$C:$C,0)))</f>
        <v>buildings-sector-main.html#device-labeling</v>
      </c>
      <c r="R225" s="276" t="str">
        <f>IF(ISBLANK(INDEX('Policy Characteristics'!L:L,MATCH($C225,'Policy Characteristics'!$C:$C,0))),"",INDEX('Policy Characteristics'!L:L,MATCH($C225,'Policy Characteristics'!$C:$C,0)))</f>
        <v>improved-labeling.html</v>
      </c>
    </row>
    <row r="226" spans="1:18" s="4" customFormat="1" ht="16">
      <c r="A226" s="276" t="str">
        <f>IF(ISBLANK(INDEX('Policy Characteristics'!A:A,MATCH($C226,'Policy Characteristics'!$C:$C,0))),"",INDEX('Policy Characteristics'!A:A,MATCH($C226,'Policy Characteristics'!$C:$C,0)))</f>
        <v>Buildings and Appliances</v>
      </c>
      <c r="B226" s="285" t="str">
        <f>IF(ISBLANK(INDEX('Policy Characteristics'!B:B,MATCH($C226,'Policy Characteristics'!$C:$C,0))),"",INDEX('Policy Characteristics'!B:B,MATCH($C226,'Policy Characteristics'!$C:$C,0)))</f>
        <v>Retrofit Existing Buildings</v>
      </c>
      <c r="C226" t="s">
        <v>2485</v>
      </c>
      <c r="D226" s="47" t="s">
        <v>289</v>
      </c>
      <c r="E226" s="47"/>
      <c r="F226" s="47" t="s">
        <v>293</v>
      </c>
      <c r="G226" s="47"/>
      <c r="H226" s="44">
        <v>378</v>
      </c>
      <c r="I226" s="347" t="s">
        <v>44</v>
      </c>
      <c r="J226" s="277" t="str">
        <f>IF(ISBLANK(INDEX('Policy Characteristics'!D:D,MATCH($C226,'Policy Characteristics'!$C:$C,0))),"",INDEX('Policy Characteristics'!D:D,MATCH($C226,'Policy Characteristics'!$C:$C,0)))</f>
        <v>Increased Retrofitting</v>
      </c>
      <c r="K226" s="276" t="str">
        <f>IF(ISBLANK(INDEX('Policy Characteristics'!E:E,MATCH($C226,'Policy Characteristics'!$C:$C,0))),"",INDEX('Policy Characteristics'!E:E,MATCH($C226,'Policy Characteristics'!$C:$C,0)))</f>
        <v>bldgs retrofitting</v>
      </c>
      <c r="L226" s="284">
        <f>IF(ISBLANK(INDEX('Policy Characteristics'!F:F,MATCH($C226,'Policy Characteristics'!$C:$C,0))),"",INDEX('Policy Characteristics'!F:F,MATCH($C226,'Policy Characteristics'!$C:$C,0)))</f>
        <v>0</v>
      </c>
      <c r="M226" s="284">
        <f>IF(ISBLANK(INDEX('Policy Characteristics'!G:G,MATCH($C226,'Policy Characteristics'!$C:$C,0))),"",INDEX('Policy Characteristics'!G:G,MATCH($C226,'Policy Characteristics'!$C:$C,0)))</f>
        <v>0.5</v>
      </c>
      <c r="N226" s="284">
        <f>IF(ISBLANK(INDEX('Policy Characteristics'!H:H,MATCH($C226,'Policy Characteristics'!$C:$C,0))),"",INDEX('Policy Characteristics'!H:H,MATCH($C226,'Policy Characteristics'!$C:$C,0)))</f>
        <v>0.01</v>
      </c>
      <c r="O226" s="276" t="str">
        <f>IF(ISBLANK(INDEX('Policy Characteristics'!I:I,MATCH($C226,'Policy Characteristics'!$C:$C,0))),"",INDEX('Policy Characteristics'!I:I,MATCH($C226,'Policy Characteristics'!$C:$C,0)))</f>
        <v>% of existing buildings</v>
      </c>
      <c r="P226" s="276" t="str">
        <f>IF(ISBLANK(INDEX('Policy Characteristics'!J:J,MATCH($C226,'Policy Characteristics'!$C:$C,0))),"",INDEX('Policy Characteristics'!J:J,MATCH($C226,'Policy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226" s="276" t="str">
        <f>IF(ISBLANK(INDEX('Policy Characteristics'!K:K,MATCH($C226,'Policy Characteristics'!$C:$C,0))),"",INDEX('Policy Characteristics'!K:K,MATCH($C226,'Policy Characteristics'!$C:$C,0)))</f>
        <v>buildings-sector-main.html#retrofitting</v>
      </c>
      <c r="R226" s="276" t="str">
        <f>IF(ISBLANK(INDEX('Policy Characteristics'!L:L,MATCH($C226,'Policy Characteristics'!$C:$C,0))),"",INDEX('Policy Characteristics'!L:L,MATCH($C226,'Policy Characteristics'!$C:$C,0)))</f>
        <v>increased-retrofitting.html</v>
      </c>
    </row>
    <row r="227" spans="1:18" s="4" customFormat="1" ht="16">
      <c r="A227" s="276" t="str">
        <f>IF(ISBLANK(INDEX('Policy Characteristics'!A:A,MATCH($C227,'Policy Characteristics'!$C:$C,0))),"",INDEX('Policy Characteristics'!A:A,MATCH($C227,'Policy Characteristics'!$C:$C,0)))</f>
        <v>Buildings and Appliances</v>
      </c>
      <c r="B227" s="285" t="str">
        <f>IF(ISBLANK(INDEX('Policy Characteristics'!B:B,MATCH($C227,'Policy Characteristics'!$C:$C,0))),"",INDEX('Policy Characteristics'!B:B,MATCH($C227,'Policy Characteristics'!$C:$C,0)))</f>
        <v>Retrofit Existing Buildings</v>
      </c>
      <c r="C227" s="276" t="str">
        <f t="shared" ref="C227:C228" si="14">C$226</f>
        <v>Share of Preexisting Buildings Subject to Retrofitting</v>
      </c>
      <c r="D227" s="47" t="s">
        <v>290</v>
      </c>
      <c r="E227" s="47"/>
      <c r="F227" s="47" t="s">
        <v>292</v>
      </c>
      <c r="G227" s="47"/>
      <c r="H227" s="44">
        <v>379</v>
      </c>
      <c r="I227" s="347" t="s">
        <v>44</v>
      </c>
      <c r="J227" s="277" t="str">
        <f>IF(ISBLANK(INDEX('Policy Characteristics'!D:D,MATCH($C227,'Policy Characteristics'!$C:$C,0))),"",INDEX('Policy Characteristics'!D:D,MATCH($C227,'Policy Characteristics'!$C:$C,0)))</f>
        <v>Increased Retrofitting</v>
      </c>
      <c r="K227" s="276" t="str">
        <f>IF(ISBLANK(INDEX('Policy Characteristics'!E:E,MATCH($C227,'Policy Characteristics'!$C:$C,0))),"",INDEX('Policy Characteristics'!E:E,MATCH($C227,'Policy Characteristics'!$C:$C,0)))</f>
        <v>bldgs retrofitting</v>
      </c>
      <c r="L227" s="284">
        <f>IF(ISBLANK(INDEX('Policy Characteristics'!F:F,MATCH($C227,'Policy Characteristics'!$C:$C,0))),"",INDEX('Policy Characteristics'!F:F,MATCH($C227,'Policy Characteristics'!$C:$C,0)))</f>
        <v>0</v>
      </c>
      <c r="M227" s="284">
        <f>IF(ISBLANK(INDEX('Policy Characteristics'!G:G,MATCH($C227,'Policy Characteristics'!$C:$C,0))),"",INDEX('Policy Characteristics'!G:G,MATCH($C227,'Policy Characteristics'!$C:$C,0)))</f>
        <v>0.5</v>
      </c>
      <c r="N227" s="284">
        <f>IF(ISBLANK(INDEX('Policy Characteristics'!H:H,MATCH($C227,'Policy Characteristics'!$C:$C,0))),"",INDEX('Policy Characteristics'!H:H,MATCH($C227,'Policy Characteristics'!$C:$C,0)))</f>
        <v>0.01</v>
      </c>
      <c r="O227" s="276" t="str">
        <f>IF(ISBLANK(INDEX('Policy Characteristics'!I:I,MATCH($C227,'Policy Characteristics'!$C:$C,0))),"",INDEX('Policy Characteristics'!I:I,MATCH($C227,'Policy Characteristics'!$C:$C,0)))</f>
        <v>% of existing buildings</v>
      </c>
      <c r="P227" s="276" t="str">
        <f>IF(ISBLANK(INDEX('Policy Characteristics'!J:J,MATCH($C227,'Policy Characteristics'!$C:$C,0))),"",INDEX('Policy Characteristics'!J:J,MATCH($C227,'Policy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227" s="276" t="str">
        <f>IF(ISBLANK(INDEX('Policy Characteristics'!K:K,MATCH($C227,'Policy Characteristics'!$C:$C,0))),"",INDEX('Policy Characteristics'!K:K,MATCH($C227,'Policy Characteristics'!$C:$C,0)))</f>
        <v>buildings-sector-main.html#retrofitting</v>
      </c>
      <c r="R227" s="276" t="str">
        <f>IF(ISBLANK(INDEX('Policy Characteristics'!L:L,MATCH($C227,'Policy Characteristics'!$C:$C,0))),"",INDEX('Policy Characteristics'!L:L,MATCH($C227,'Policy Characteristics'!$C:$C,0)))</f>
        <v>increased-retrofitting.html</v>
      </c>
    </row>
    <row r="228" spans="1:18" s="4" customFormat="1" ht="16">
      <c r="A228" s="276" t="str">
        <f>IF(ISBLANK(INDEX('Policy Characteristics'!A:A,MATCH($C228,'Policy Characteristics'!$C:$C,0))),"",INDEX('Policy Characteristics'!A:A,MATCH($C228,'Policy Characteristics'!$C:$C,0)))</f>
        <v>Buildings and Appliances</v>
      </c>
      <c r="B228" s="285" t="str">
        <f>IF(ISBLANK(INDEX('Policy Characteristics'!B:B,MATCH($C228,'Policy Characteristics'!$C:$C,0))),"",INDEX('Policy Characteristics'!B:B,MATCH($C228,'Policy Characteristics'!$C:$C,0)))</f>
        <v>Retrofit Existing Buildings</v>
      </c>
      <c r="C228" s="276" t="str">
        <f t="shared" si="14"/>
        <v>Share of Preexisting Buildings Subject to Retrofitting</v>
      </c>
      <c r="D228" s="47" t="s">
        <v>291</v>
      </c>
      <c r="E228" s="47"/>
      <c r="F228" s="47" t="s">
        <v>172</v>
      </c>
      <c r="G228" s="47"/>
      <c r="H228" s="44">
        <v>380</v>
      </c>
      <c r="I228" s="347" t="s">
        <v>44</v>
      </c>
      <c r="J228" s="277" t="str">
        <f>IF(ISBLANK(INDEX('Policy Characteristics'!D:D,MATCH($C228,'Policy Characteristics'!$C:$C,0))),"",INDEX('Policy Characteristics'!D:D,MATCH($C228,'Policy Characteristics'!$C:$C,0)))</f>
        <v>Increased Retrofitting</v>
      </c>
      <c r="K228" s="276" t="str">
        <f>IF(ISBLANK(INDEX('Policy Characteristics'!E:E,MATCH($C228,'Policy Characteristics'!$C:$C,0))),"",INDEX('Policy Characteristics'!E:E,MATCH($C228,'Policy Characteristics'!$C:$C,0)))</f>
        <v>bldgs retrofitting</v>
      </c>
      <c r="L228" s="284">
        <f>IF(ISBLANK(INDEX('Policy Characteristics'!F:F,MATCH($C228,'Policy Characteristics'!$C:$C,0))),"",INDEX('Policy Characteristics'!F:F,MATCH($C228,'Policy Characteristics'!$C:$C,0)))</f>
        <v>0</v>
      </c>
      <c r="M228" s="284">
        <f>IF(ISBLANK(INDEX('Policy Characteristics'!G:G,MATCH($C228,'Policy Characteristics'!$C:$C,0))),"",INDEX('Policy Characteristics'!G:G,MATCH($C228,'Policy Characteristics'!$C:$C,0)))</f>
        <v>0.5</v>
      </c>
      <c r="N228" s="284">
        <f>IF(ISBLANK(INDEX('Policy Characteristics'!H:H,MATCH($C228,'Policy Characteristics'!$C:$C,0))),"",INDEX('Policy Characteristics'!H:H,MATCH($C228,'Policy Characteristics'!$C:$C,0)))</f>
        <v>0.01</v>
      </c>
      <c r="O228" s="276" t="str">
        <f>IF(ISBLANK(INDEX('Policy Characteristics'!I:I,MATCH($C228,'Policy Characteristics'!$C:$C,0))),"",INDEX('Policy Characteristics'!I:I,MATCH($C228,'Policy Characteristics'!$C:$C,0)))</f>
        <v>% of existing buildings</v>
      </c>
      <c r="P228" s="276" t="str">
        <f>IF(ISBLANK(INDEX('Policy Characteristics'!J:J,MATCH($C228,'Policy Characteristics'!$C:$C,0))),"",INDEX('Policy Characteristics'!J:J,MATCH($C228,'Policy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228" s="276" t="str">
        <f>IF(ISBLANK(INDEX('Policy Characteristics'!K:K,MATCH($C228,'Policy Characteristics'!$C:$C,0))),"",INDEX('Policy Characteristics'!K:K,MATCH($C228,'Policy Characteristics'!$C:$C,0)))</f>
        <v>buildings-sector-main.html#retrofitting</v>
      </c>
      <c r="R228" s="276" t="str">
        <f>IF(ISBLANK(INDEX('Policy Characteristics'!L:L,MATCH($C228,'Policy Characteristics'!$C:$C,0))),"",INDEX('Policy Characteristics'!L:L,MATCH($C228,'Policy Characteristics'!$C:$C,0)))</f>
        <v>increased-retrofitting.html</v>
      </c>
    </row>
    <row r="229" spans="1:18" s="4" customFormat="1" ht="16">
      <c r="A229" s="276" t="str">
        <f>IF(ISBLANK(INDEX('Policy Characteristics'!A:A,MATCH($C229,'Policy Characteristics'!$C:$C,0))),"",INDEX('Policy Characteristics'!A:A,MATCH($C229,'Policy Characteristics'!$C:$C,0)))</f>
        <v>Buildings and Appliances</v>
      </c>
      <c r="B229" s="285" t="str">
        <f>IF(ISBLANK(INDEX('Policy Characteristics'!B:B,MATCH($C229,'Policy Characteristics'!$C:$C,0))),"",INDEX('Policy Characteristics'!B:B,MATCH($C229,'Policy Characteristics'!$C:$C,0)))</f>
        <v>Rebate for Efficient Products</v>
      </c>
      <c r="C229" t="s">
        <v>6</v>
      </c>
      <c r="D229" s="47" t="s">
        <v>116</v>
      </c>
      <c r="E229" s="47"/>
      <c r="F229" s="47" t="s">
        <v>122</v>
      </c>
      <c r="G229" s="47"/>
      <c r="H229" s="44">
        <v>27</v>
      </c>
      <c r="I229" s="347" t="s">
        <v>44</v>
      </c>
      <c r="J229" s="277" t="str">
        <f>IF(ISBLANK(INDEX('Policy Characteristics'!D:D,MATCH($C229,'Policy Characteristics'!$C:$C,0))),"",INDEX('Policy Characteristics'!D:D,MATCH($C229,'Policy Characteristics'!$C:$C,0)))</f>
        <v>Rebate for Efficient Products</v>
      </c>
      <c r="K229" s="276" t="str">
        <f>IF(ISBLANK(INDEX('Policy Characteristics'!E:E,MATCH($C229,'Policy Characteristics'!$C:$C,0))),"",INDEX('Policy Characteristics'!E:E,MATCH($C229,'Policy Characteristics'!$C:$C,0)))</f>
        <v>bldgs rebate</v>
      </c>
      <c r="L229" s="276">
        <f>IF(ISBLANK(INDEX('Policy Characteristics'!F:F,MATCH($C229,'Policy Characteristics'!$C:$C,0))),"",INDEX('Policy Characteristics'!F:F,MATCH($C229,'Policy Characteristics'!$C:$C,0)))</f>
        <v>0</v>
      </c>
      <c r="M229" s="276">
        <f>IF(ISBLANK(INDEX('Policy Characteristics'!G:G,MATCH($C229,'Policy Characteristics'!$C:$C,0))),"",INDEX('Policy Characteristics'!G:G,MATCH($C229,'Policy Characteristics'!$C:$C,0)))</f>
        <v>1</v>
      </c>
      <c r="N229" s="276">
        <f>IF(ISBLANK(INDEX('Policy Characteristics'!H:H,MATCH($C229,'Policy Characteristics'!$C:$C,0))),"",INDEX('Policy Characteristics'!H:H,MATCH($C229,'Policy Characteristics'!$C:$C,0)))</f>
        <v>1</v>
      </c>
      <c r="O229" s="276" t="str">
        <f>IF(ISBLANK(INDEX('Policy Characteristics'!I:I,MATCH($C229,'Policy Characteristics'!$C:$C,0))),"",INDEX('Policy Characteristics'!I:I,MATCH($C229,'Policy Characteristics'!$C:$C,0)))</f>
        <v>on/off</v>
      </c>
      <c r="P229" s="276" t="str">
        <f>IF(ISBLANK(INDEX('Policy Characteristics'!J:J,MATCH($C229,'Policy Characteristics'!$C:$C,0))),"",INDEX('Policy Characteristics'!J:J,MATCH($C229,'Policy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29" s="276" t="str">
        <f>IF(ISBLANK(INDEX('Policy Characteristics'!K:K,MATCH($C229,'Policy Characteristics'!$C:$C,0))),"",INDEX('Policy Characteristics'!K:K,MATCH($C229,'Policy Characteristics'!$C:$C,0)))</f>
        <v>buildings-sector-main.html#rebate</v>
      </c>
      <c r="R229" s="276" t="str">
        <f>IF(ISBLANK(INDEX('Policy Characteristics'!L:L,MATCH($C229,'Policy Characteristics'!$C:$C,0))),"",INDEX('Policy Characteristics'!L:L,MATCH($C229,'Policy Characteristics'!$C:$C,0)))</f>
        <v>rebate-for-efficient-products.html</v>
      </c>
    </row>
    <row r="230" spans="1:18" s="4" customFormat="1" ht="16">
      <c r="A230" s="276" t="str">
        <f>IF(ISBLANK(INDEX('Policy Characteristics'!A:A,MATCH($C230,'Policy Characteristics'!$C:$C,0))),"",INDEX('Policy Characteristics'!A:A,MATCH($C230,'Policy Characteristics'!$C:$C,0)))</f>
        <v>Buildings and Appliances</v>
      </c>
      <c r="B230" s="285" t="str">
        <f>IF(ISBLANK(INDEX('Policy Characteristics'!B:B,MATCH($C230,'Policy Characteristics'!$C:$C,0))),"",INDEX('Policy Characteristics'!B:B,MATCH($C230,'Policy Characteristics'!$C:$C,0)))</f>
        <v>Rebate for Efficient Products</v>
      </c>
      <c r="C230" s="276" t="str">
        <f t="shared" ref="C230:C234" si="15">C$229</f>
        <v>Boolean Rebate Program for Efficient Components</v>
      </c>
      <c r="D230" s="47" t="s">
        <v>117</v>
      </c>
      <c r="E230" s="47"/>
      <c r="F230" s="47" t="s">
        <v>123</v>
      </c>
      <c r="G230" s="47"/>
      <c r="H230" s="44">
        <v>28</v>
      </c>
      <c r="I230" s="347" t="s">
        <v>44</v>
      </c>
      <c r="J230" s="277" t="str">
        <f>IF(ISBLANK(INDEX('Policy Characteristics'!D:D,MATCH($C230,'Policy Characteristics'!$C:$C,0))),"",INDEX('Policy Characteristics'!D:D,MATCH($C230,'Policy Characteristics'!$C:$C,0)))</f>
        <v>Rebate for Efficient Products</v>
      </c>
      <c r="K230" s="276" t="str">
        <f>IF(ISBLANK(INDEX('Policy Characteristics'!E:E,MATCH($C230,'Policy Characteristics'!$C:$C,0))),"",INDEX('Policy Characteristics'!E:E,MATCH($C230,'Policy Characteristics'!$C:$C,0)))</f>
        <v>bldgs rebate</v>
      </c>
      <c r="L230" s="276">
        <f>IF(ISBLANK(INDEX('Policy Characteristics'!F:F,MATCH($C230,'Policy Characteristics'!$C:$C,0))),"",INDEX('Policy Characteristics'!F:F,MATCH($C230,'Policy Characteristics'!$C:$C,0)))</f>
        <v>0</v>
      </c>
      <c r="M230" s="276">
        <f>IF(ISBLANK(INDEX('Policy Characteristics'!G:G,MATCH($C230,'Policy Characteristics'!$C:$C,0))),"",INDEX('Policy Characteristics'!G:G,MATCH($C230,'Policy Characteristics'!$C:$C,0)))</f>
        <v>1</v>
      </c>
      <c r="N230" s="276">
        <f>IF(ISBLANK(INDEX('Policy Characteristics'!H:H,MATCH($C230,'Policy Characteristics'!$C:$C,0))),"",INDEX('Policy Characteristics'!H:H,MATCH($C230,'Policy Characteristics'!$C:$C,0)))</f>
        <v>1</v>
      </c>
      <c r="O230" s="276" t="str">
        <f>IF(ISBLANK(INDEX('Policy Characteristics'!I:I,MATCH($C230,'Policy Characteristics'!$C:$C,0))),"",INDEX('Policy Characteristics'!I:I,MATCH($C230,'Policy Characteristics'!$C:$C,0)))</f>
        <v>on/off</v>
      </c>
      <c r="P230" s="276" t="str">
        <f>IF(ISBLANK(INDEX('Policy Characteristics'!J:J,MATCH($C230,'Policy Characteristics'!$C:$C,0))),"",INDEX('Policy Characteristics'!J:J,MATCH($C230,'Policy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0" s="276" t="str">
        <f>IF(ISBLANK(INDEX('Policy Characteristics'!K:K,MATCH($C230,'Policy Characteristics'!$C:$C,0))),"",INDEX('Policy Characteristics'!K:K,MATCH($C230,'Policy Characteristics'!$C:$C,0)))</f>
        <v>buildings-sector-main.html#rebate</v>
      </c>
      <c r="R230" s="276" t="str">
        <f>IF(ISBLANK(INDEX('Policy Characteristics'!L:L,MATCH($C230,'Policy Characteristics'!$C:$C,0))),"",INDEX('Policy Characteristics'!L:L,MATCH($C230,'Policy Characteristics'!$C:$C,0)))</f>
        <v>rebate-for-efficient-products.html</v>
      </c>
    </row>
    <row r="231" spans="1:18" s="4" customFormat="1" ht="16">
      <c r="A231" s="276" t="str">
        <f>IF(ISBLANK(INDEX('Policy Characteristics'!A:A,MATCH($C231,'Policy Characteristics'!$C:$C,0))),"",INDEX('Policy Characteristics'!A:A,MATCH($C231,'Policy Characteristics'!$C:$C,0)))</f>
        <v>Buildings and Appliances</v>
      </c>
      <c r="B231" s="285" t="str">
        <f>IF(ISBLANK(INDEX('Policy Characteristics'!B:B,MATCH($C231,'Policy Characteristics'!$C:$C,0))),"",INDEX('Policy Characteristics'!B:B,MATCH($C231,'Policy Characteristics'!$C:$C,0)))</f>
        <v>Rebate for Efficient Products</v>
      </c>
      <c r="C231" s="276" t="str">
        <f t="shared" si="15"/>
        <v>Boolean Rebate Program for Efficient Components</v>
      </c>
      <c r="D231" s="47" t="s">
        <v>118</v>
      </c>
      <c r="E231" s="47"/>
      <c r="F231" s="47" t="s">
        <v>124</v>
      </c>
      <c r="G231" s="47"/>
      <c r="H231" s="44">
        <v>605</v>
      </c>
      <c r="I231" s="347" t="s">
        <v>45</v>
      </c>
      <c r="J231" s="277" t="str">
        <f>IF(ISBLANK(INDEX('Policy Characteristics'!D:D,MATCH($C231,'Policy Characteristics'!$C:$C,0))),"",INDEX('Policy Characteristics'!D:D,MATCH($C231,'Policy Characteristics'!$C:$C,0)))</f>
        <v>Rebate for Efficient Products</v>
      </c>
      <c r="K231" s="276" t="str">
        <f>IF(ISBLANK(INDEX('Policy Characteristics'!E:E,MATCH($C231,'Policy Characteristics'!$C:$C,0))),"",INDEX('Policy Characteristics'!E:E,MATCH($C231,'Policy Characteristics'!$C:$C,0)))</f>
        <v>bldgs rebate</v>
      </c>
      <c r="L231" s="276">
        <f>IF(ISBLANK(INDEX('Policy Characteristics'!F:F,MATCH($C231,'Policy Characteristics'!$C:$C,0))),"",INDEX('Policy Characteristics'!F:F,MATCH($C231,'Policy Characteristics'!$C:$C,0)))</f>
        <v>0</v>
      </c>
      <c r="M231" s="276">
        <f>IF(ISBLANK(INDEX('Policy Characteristics'!G:G,MATCH($C231,'Policy Characteristics'!$C:$C,0))),"",INDEX('Policy Characteristics'!G:G,MATCH($C231,'Policy Characteristics'!$C:$C,0)))</f>
        <v>1</v>
      </c>
      <c r="N231" s="276">
        <f>IF(ISBLANK(INDEX('Policy Characteristics'!H:H,MATCH($C231,'Policy Characteristics'!$C:$C,0))),"",INDEX('Policy Characteristics'!H:H,MATCH($C231,'Policy Characteristics'!$C:$C,0)))</f>
        <v>1</v>
      </c>
      <c r="O231" s="276" t="str">
        <f>IF(ISBLANK(INDEX('Policy Characteristics'!I:I,MATCH($C231,'Policy Characteristics'!$C:$C,0))),"",INDEX('Policy Characteristics'!I:I,MATCH($C231,'Policy Characteristics'!$C:$C,0)))</f>
        <v>on/off</v>
      </c>
      <c r="P231" s="276" t="str">
        <f>IF(ISBLANK(INDEX('Policy Characteristics'!J:J,MATCH($C231,'Policy Characteristics'!$C:$C,0))),"",INDEX('Policy Characteristics'!J:J,MATCH($C231,'Policy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1" s="276" t="str">
        <f>IF(ISBLANK(INDEX('Policy Characteristics'!K:K,MATCH($C231,'Policy Characteristics'!$C:$C,0))),"",INDEX('Policy Characteristics'!K:K,MATCH($C231,'Policy Characteristics'!$C:$C,0)))</f>
        <v>buildings-sector-main.html#rebate</v>
      </c>
      <c r="R231" s="276" t="str">
        <f>IF(ISBLANK(INDEX('Policy Characteristics'!L:L,MATCH($C231,'Policy Characteristics'!$C:$C,0))),"",INDEX('Policy Characteristics'!L:L,MATCH($C231,'Policy Characteristics'!$C:$C,0)))</f>
        <v>rebate-for-efficient-products.html</v>
      </c>
    </row>
    <row r="232" spans="1:18" s="4" customFormat="1" ht="16">
      <c r="A232" s="276" t="str">
        <f>IF(ISBLANK(INDEX('Policy Characteristics'!A:A,MATCH($C232,'Policy Characteristics'!$C:$C,0))),"",INDEX('Policy Characteristics'!A:A,MATCH($C232,'Policy Characteristics'!$C:$C,0)))</f>
        <v>Buildings and Appliances</v>
      </c>
      <c r="B232" s="285" t="str">
        <f>IF(ISBLANK(INDEX('Policy Characteristics'!B:B,MATCH($C232,'Policy Characteristics'!$C:$C,0))),"",INDEX('Policy Characteristics'!B:B,MATCH($C232,'Policy Characteristics'!$C:$C,0)))</f>
        <v>Rebate for Efficient Products</v>
      </c>
      <c r="C232" s="276" t="str">
        <f t="shared" si="15"/>
        <v>Boolean Rebate Program for Efficient Components</v>
      </c>
      <c r="D232" s="47" t="s">
        <v>119</v>
      </c>
      <c r="E232" s="47"/>
      <c r="F232" s="47" t="s">
        <v>125</v>
      </c>
      <c r="G232" s="47"/>
      <c r="H232" s="44">
        <v>606</v>
      </c>
      <c r="I232" s="347" t="s">
        <v>45</v>
      </c>
      <c r="J232" s="277" t="str">
        <f>IF(ISBLANK(INDEX('Policy Characteristics'!D:D,MATCH($C232,'Policy Characteristics'!$C:$C,0))),"",INDEX('Policy Characteristics'!D:D,MATCH($C232,'Policy Characteristics'!$C:$C,0)))</f>
        <v>Rebate for Efficient Products</v>
      </c>
      <c r="K232" s="276" t="str">
        <f>IF(ISBLANK(INDEX('Policy Characteristics'!E:E,MATCH($C232,'Policy Characteristics'!$C:$C,0))),"",INDEX('Policy Characteristics'!E:E,MATCH($C232,'Policy Characteristics'!$C:$C,0)))</f>
        <v>bldgs rebate</v>
      </c>
      <c r="L232" s="276">
        <f>IF(ISBLANK(INDEX('Policy Characteristics'!F:F,MATCH($C232,'Policy Characteristics'!$C:$C,0))),"",INDEX('Policy Characteristics'!F:F,MATCH($C232,'Policy Characteristics'!$C:$C,0)))</f>
        <v>0</v>
      </c>
      <c r="M232" s="276">
        <f>IF(ISBLANK(INDEX('Policy Characteristics'!G:G,MATCH($C232,'Policy Characteristics'!$C:$C,0))),"",INDEX('Policy Characteristics'!G:G,MATCH($C232,'Policy Characteristics'!$C:$C,0)))</f>
        <v>1</v>
      </c>
      <c r="N232" s="276">
        <f>IF(ISBLANK(INDEX('Policy Characteristics'!H:H,MATCH($C232,'Policy Characteristics'!$C:$C,0))),"",INDEX('Policy Characteristics'!H:H,MATCH($C232,'Policy Characteristics'!$C:$C,0)))</f>
        <v>1</v>
      </c>
      <c r="O232" s="276" t="str">
        <f>IF(ISBLANK(INDEX('Policy Characteristics'!I:I,MATCH($C232,'Policy Characteristics'!$C:$C,0))),"",INDEX('Policy Characteristics'!I:I,MATCH($C232,'Policy Characteristics'!$C:$C,0)))</f>
        <v>on/off</v>
      </c>
      <c r="P232" s="276" t="str">
        <f>IF(ISBLANK(INDEX('Policy Characteristics'!J:J,MATCH($C232,'Policy Characteristics'!$C:$C,0))),"",INDEX('Policy Characteristics'!J:J,MATCH($C232,'Policy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2" s="276" t="str">
        <f>IF(ISBLANK(INDEX('Policy Characteristics'!K:K,MATCH($C232,'Policy Characteristics'!$C:$C,0))),"",INDEX('Policy Characteristics'!K:K,MATCH($C232,'Policy Characteristics'!$C:$C,0)))</f>
        <v>buildings-sector-main.html#rebate</v>
      </c>
      <c r="R232" s="276" t="str">
        <f>IF(ISBLANK(INDEX('Policy Characteristics'!L:L,MATCH($C232,'Policy Characteristics'!$C:$C,0))),"",INDEX('Policy Characteristics'!L:L,MATCH($C232,'Policy Characteristics'!$C:$C,0)))</f>
        <v>rebate-for-efficient-products.html</v>
      </c>
    </row>
    <row r="233" spans="1:18" s="4" customFormat="1" ht="16">
      <c r="A233" s="276" t="str">
        <f>IF(ISBLANK(INDEX('Policy Characteristics'!A:A,MATCH($C233,'Policy Characteristics'!$C:$C,0))),"",INDEX('Policy Characteristics'!A:A,MATCH($C233,'Policy Characteristics'!$C:$C,0)))</f>
        <v>Buildings and Appliances</v>
      </c>
      <c r="B233" s="285" t="str">
        <f>IF(ISBLANK(INDEX('Policy Characteristics'!B:B,MATCH($C233,'Policy Characteristics'!$C:$C,0))),"",INDEX('Policy Characteristics'!B:B,MATCH($C233,'Policy Characteristics'!$C:$C,0)))</f>
        <v>Rebate for Efficient Products</v>
      </c>
      <c r="C233" s="276" t="str">
        <f t="shared" si="15"/>
        <v>Boolean Rebate Program for Efficient Components</v>
      </c>
      <c r="D233" s="47" t="s">
        <v>120</v>
      </c>
      <c r="E233" s="47"/>
      <c r="F233" s="47" t="s">
        <v>126</v>
      </c>
      <c r="G233" s="47"/>
      <c r="H233" s="44">
        <v>29</v>
      </c>
      <c r="I233" s="347" t="s">
        <v>44</v>
      </c>
      <c r="J233" s="277" t="str">
        <f>IF(ISBLANK(INDEX('Policy Characteristics'!D:D,MATCH($C233,'Policy Characteristics'!$C:$C,0))),"",INDEX('Policy Characteristics'!D:D,MATCH($C233,'Policy Characteristics'!$C:$C,0)))</f>
        <v>Rebate for Efficient Products</v>
      </c>
      <c r="K233" s="276" t="str">
        <f>IF(ISBLANK(INDEX('Policy Characteristics'!E:E,MATCH($C233,'Policy Characteristics'!$C:$C,0))),"",INDEX('Policy Characteristics'!E:E,MATCH($C233,'Policy Characteristics'!$C:$C,0)))</f>
        <v>bldgs rebate</v>
      </c>
      <c r="L233" s="276">
        <f>IF(ISBLANK(INDEX('Policy Characteristics'!F:F,MATCH($C233,'Policy Characteristics'!$C:$C,0))),"",INDEX('Policy Characteristics'!F:F,MATCH($C233,'Policy Characteristics'!$C:$C,0)))</f>
        <v>0</v>
      </c>
      <c r="M233" s="276">
        <f>IF(ISBLANK(INDEX('Policy Characteristics'!G:G,MATCH($C233,'Policy Characteristics'!$C:$C,0))),"",INDEX('Policy Characteristics'!G:G,MATCH($C233,'Policy Characteristics'!$C:$C,0)))</f>
        <v>1</v>
      </c>
      <c r="N233" s="276">
        <f>IF(ISBLANK(INDEX('Policy Characteristics'!H:H,MATCH($C233,'Policy Characteristics'!$C:$C,0))),"",INDEX('Policy Characteristics'!H:H,MATCH($C233,'Policy Characteristics'!$C:$C,0)))</f>
        <v>1</v>
      </c>
      <c r="O233" s="276" t="str">
        <f>IF(ISBLANK(INDEX('Policy Characteristics'!I:I,MATCH($C233,'Policy Characteristics'!$C:$C,0))),"",INDEX('Policy Characteristics'!I:I,MATCH($C233,'Policy Characteristics'!$C:$C,0)))</f>
        <v>on/off</v>
      </c>
      <c r="P233" s="276" t="str">
        <f>IF(ISBLANK(INDEX('Policy Characteristics'!J:J,MATCH($C233,'Policy Characteristics'!$C:$C,0))),"",INDEX('Policy Characteristics'!J:J,MATCH($C233,'Policy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3" s="276" t="str">
        <f>IF(ISBLANK(INDEX('Policy Characteristics'!K:K,MATCH($C233,'Policy Characteristics'!$C:$C,0))),"",INDEX('Policy Characteristics'!K:K,MATCH($C233,'Policy Characteristics'!$C:$C,0)))</f>
        <v>buildings-sector-main.html#rebate</v>
      </c>
      <c r="R233" s="276" t="str">
        <f>IF(ISBLANK(INDEX('Policy Characteristics'!L:L,MATCH($C233,'Policy Characteristics'!$C:$C,0))),"",INDEX('Policy Characteristics'!L:L,MATCH($C233,'Policy Characteristics'!$C:$C,0)))</f>
        <v>rebate-for-efficient-products.html</v>
      </c>
    </row>
    <row r="234" spans="1:18" s="4" customFormat="1" ht="16">
      <c r="A234" s="276" t="str">
        <f>IF(ISBLANK(INDEX('Policy Characteristics'!A:A,MATCH($C234,'Policy Characteristics'!$C:$C,0))),"",INDEX('Policy Characteristics'!A:A,MATCH($C234,'Policy Characteristics'!$C:$C,0)))</f>
        <v>Buildings and Appliances</v>
      </c>
      <c r="B234" s="285" t="str">
        <f>IF(ISBLANK(INDEX('Policy Characteristics'!B:B,MATCH($C234,'Policy Characteristics'!$C:$C,0))),"",INDEX('Policy Characteristics'!B:B,MATCH($C234,'Policy Characteristics'!$C:$C,0)))</f>
        <v>Rebate for Efficient Products</v>
      </c>
      <c r="C234" s="276" t="str">
        <f t="shared" si="15"/>
        <v>Boolean Rebate Program for Efficient Components</v>
      </c>
      <c r="D234" s="47" t="s">
        <v>121</v>
      </c>
      <c r="E234" s="47"/>
      <c r="F234" s="47" t="s">
        <v>127</v>
      </c>
      <c r="G234" s="47"/>
      <c r="H234" s="44">
        <v>607</v>
      </c>
      <c r="I234" s="347" t="s">
        <v>45</v>
      </c>
      <c r="J234" s="277" t="str">
        <f>IF(ISBLANK(INDEX('Policy Characteristics'!D:D,MATCH($C234,'Policy Characteristics'!$C:$C,0))),"",INDEX('Policy Characteristics'!D:D,MATCH($C234,'Policy Characteristics'!$C:$C,0)))</f>
        <v>Rebate for Efficient Products</v>
      </c>
      <c r="K234" s="276" t="str">
        <f>IF(ISBLANK(INDEX('Policy Characteristics'!E:E,MATCH($C234,'Policy Characteristics'!$C:$C,0))),"",INDEX('Policy Characteristics'!E:E,MATCH($C234,'Policy Characteristics'!$C:$C,0)))</f>
        <v>bldgs rebate</v>
      </c>
      <c r="L234" s="276">
        <f>IF(ISBLANK(INDEX('Policy Characteristics'!F:F,MATCH($C234,'Policy Characteristics'!$C:$C,0))),"",INDEX('Policy Characteristics'!F:F,MATCH($C234,'Policy Characteristics'!$C:$C,0)))</f>
        <v>0</v>
      </c>
      <c r="M234" s="276">
        <f>IF(ISBLANK(INDEX('Policy Characteristics'!G:G,MATCH($C234,'Policy Characteristics'!$C:$C,0))),"",INDEX('Policy Characteristics'!G:G,MATCH($C234,'Policy Characteristics'!$C:$C,0)))</f>
        <v>1</v>
      </c>
      <c r="N234" s="276">
        <f>IF(ISBLANK(INDEX('Policy Characteristics'!H:H,MATCH($C234,'Policy Characteristics'!$C:$C,0))),"",INDEX('Policy Characteristics'!H:H,MATCH($C234,'Policy Characteristics'!$C:$C,0)))</f>
        <v>1</v>
      </c>
      <c r="O234" s="276" t="str">
        <f>IF(ISBLANK(INDEX('Policy Characteristics'!I:I,MATCH($C234,'Policy Characteristics'!$C:$C,0))),"",INDEX('Policy Characteristics'!I:I,MATCH($C234,'Policy Characteristics'!$C:$C,0)))</f>
        <v>on/off</v>
      </c>
      <c r="P234" s="276" t="str">
        <f>IF(ISBLANK(INDEX('Policy Characteristics'!J:J,MATCH($C234,'Policy Characteristics'!$C:$C,0))),"",INDEX('Policy Characteristics'!J:J,MATCH($C234,'Policy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4" s="276" t="str">
        <f>IF(ISBLANK(INDEX('Policy Characteristics'!K:K,MATCH($C234,'Policy Characteristics'!$C:$C,0))),"",INDEX('Policy Characteristics'!K:K,MATCH($C234,'Policy Characteristics'!$C:$C,0)))</f>
        <v>buildings-sector-main.html#rebate</v>
      </c>
      <c r="R234" s="276" t="str">
        <f>IF(ISBLANK(INDEX('Policy Characteristics'!L:L,MATCH($C234,'Policy Characteristics'!$C:$C,0))),"",INDEX('Policy Characteristics'!L:L,MATCH($C234,'Policy Characteristics'!$C:$C,0)))</f>
        <v>rebate-for-efficient-products.html</v>
      </c>
    </row>
    <row r="235" spans="1:18" s="2" customFormat="1" ht="16">
      <c r="A235" s="276" t="str">
        <f>IF(ISBLANK(INDEX('Policy Characteristics'!A:A,MATCH($C235,'Policy Characteristics'!$C:$C,0))),"",INDEX('Policy Characteristics'!A:A,MATCH($C235,'Policy Characteristics'!$C:$C,0)))</f>
        <v>Electricity Supply</v>
      </c>
      <c r="B235" s="285" t="str">
        <f>IF(ISBLANK(INDEX('Policy Characteristics'!B:B,MATCH($C235,'Policy Characteristics'!$C:$C,0))),"",INDEX('Policy Characteristics'!B:B,MATCH($C235,'Policy Characteristics'!$C:$C,0)))</f>
        <v>Ban New Power Plants</v>
      </c>
      <c r="C235" s="340" t="s">
        <v>343</v>
      </c>
      <c r="D235" s="47" t="s">
        <v>462</v>
      </c>
      <c r="E235" s="47"/>
      <c r="F235" s="47" t="s">
        <v>461</v>
      </c>
      <c r="G235" s="6"/>
      <c r="H235" s="49">
        <v>167</v>
      </c>
      <c r="I235" s="348" t="s">
        <v>44</v>
      </c>
      <c r="J235" s="277" t="str">
        <f>IF(ISBLANK(INDEX('Policy Characteristics'!D:D,MATCH($C235,'Policy Characteristics'!$C:$C,0))),"",INDEX('Policy Characteristics'!D:D,MATCH($C235,'Policy Characteristics'!$C:$C,0)))</f>
        <v>Ban New Power Plants</v>
      </c>
      <c r="K235" s="276" t="str">
        <f>IF(ISBLANK(INDEX('Policy Characteristics'!E:E,MATCH($C235,'Policy Characteristics'!$C:$C,0))),"",INDEX('Policy Characteristics'!E:E,MATCH($C235,'Policy Characteristics'!$C:$C,0)))</f>
        <v>elec ban new power plants</v>
      </c>
      <c r="L235" s="276">
        <f>IF(ISBLANK(INDEX('Policy Characteristics'!F:F,MATCH($C235,'Policy Characteristics'!$C:$C,0))),"",INDEX('Policy Characteristics'!F:F,MATCH($C235,'Policy Characteristics'!$C:$C,0)))</f>
        <v>0</v>
      </c>
      <c r="M235" s="276">
        <f>IF(ISBLANK(INDEX('Policy Characteristics'!G:G,MATCH($C235,'Policy Characteristics'!$C:$C,0))),"",INDEX('Policy Characteristics'!G:G,MATCH($C235,'Policy Characteristics'!$C:$C,0)))</f>
        <v>1</v>
      </c>
      <c r="N235" s="276">
        <f>IF(ISBLANK(INDEX('Policy Characteristics'!H:H,MATCH($C235,'Policy Characteristics'!$C:$C,0))),"",INDEX('Policy Characteristics'!H:H,MATCH($C235,'Policy Characteristics'!$C:$C,0)))</f>
        <v>1</v>
      </c>
      <c r="O235" s="276" t="str">
        <f>IF(ISBLANK(INDEX('Policy Characteristics'!I:I,MATCH($C235,'Policy Characteristics'!$C:$C,0))),"",INDEX('Policy Characteristics'!I:I,MATCH($C235,'Policy Characteristics'!$C:$C,0)))</f>
        <v>on/off</v>
      </c>
      <c r="P235" s="276" t="str">
        <f>IF(ISBLANK(INDEX('Policy Characteristics'!J:J,MATCH($C235,'Policy Characteristics'!$C:$C,0))),"",INDEX('Policy Characteristics'!J:J,MATCH($C235,'Policy Characteristics'!$C:$C,0)))</f>
        <v>**Description:** This policy prevents new capacity of the selected type(s) from being built or deployed.</v>
      </c>
      <c r="Q235" s="276" t="str">
        <f>IF(ISBLANK(INDEX('Policy Characteristics'!K:K,MATCH($C235,'Policy Characteristics'!$C:$C,0))),"",INDEX('Policy Characteristics'!K:K,MATCH($C235,'Policy Characteristics'!$C:$C,0)))</f>
        <v>electricity-sector-main.html#ban</v>
      </c>
      <c r="R235" s="276" t="str">
        <f>IF(ISBLANK(INDEX('Policy Characteristics'!L:L,MATCH($C235,'Policy Characteristics'!$C:$C,0))),"",INDEX('Policy Characteristics'!L:L,MATCH($C235,'Policy Characteristics'!$C:$C,0)))</f>
        <v>ban-new-capacity.html</v>
      </c>
    </row>
    <row r="236" spans="1:18" s="4" customFormat="1" ht="16">
      <c r="A236" s="276" t="str">
        <f>IF(ISBLANK(INDEX('Policy Characteristics'!A:A,MATCH($C236,'Policy Characteristics'!$C:$C,0))),"",INDEX('Policy Characteristics'!A:A,MATCH($C236,'Policy Characteristics'!$C:$C,0)))</f>
        <v>Electricity Supply</v>
      </c>
      <c r="B236" s="285" t="str">
        <f>IF(ISBLANK(INDEX('Policy Characteristics'!B:B,MATCH($C236,'Policy Characteristics'!$C:$C,0))),"",INDEX('Policy Characteristics'!B:B,MATCH($C236,'Policy Characteristics'!$C:$C,0)))</f>
        <v>Ban New Power Plants</v>
      </c>
      <c r="C236" s="276" t="str">
        <f t="shared" ref="C236:C247" si="16">C$235</f>
        <v>Boolean Ban New Power Plants</v>
      </c>
      <c r="D236" s="6" t="s">
        <v>3579</v>
      </c>
      <c r="E236" s="47"/>
      <c r="F236" s="6" t="s">
        <v>3508</v>
      </c>
      <c r="G236" s="47"/>
      <c r="H236" s="44">
        <v>168</v>
      </c>
      <c r="I236" s="347" t="s">
        <v>44</v>
      </c>
      <c r="J236" s="277" t="str">
        <f>IF(ISBLANK(INDEX('Policy Characteristics'!D:D,MATCH($C236,'Policy Characteristics'!$C:$C,0))),"",INDEX('Policy Characteristics'!D:D,MATCH($C236,'Policy Characteristics'!$C:$C,0)))</f>
        <v>Ban New Power Plants</v>
      </c>
      <c r="K236" s="276" t="str">
        <f>IF(ISBLANK(INDEX('Policy Characteristics'!E:E,MATCH($C236,'Policy Characteristics'!$C:$C,0))),"",INDEX('Policy Characteristics'!E:E,MATCH($C236,'Policy Characteristics'!$C:$C,0)))</f>
        <v>elec ban new power plants</v>
      </c>
      <c r="L236" s="276">
        <f>IF(ISBLANK(INDEX('Policy Characteristics'!F:F,MATCH($C236,'Policy Characteristics'!$C:$C,0))),"",INDEX('Policy Characteristics'!F:F,MATCH($C236,'Policy Characteristics'!$C:$C,0)))</f>
        <v>0</v>
      </c>
      <c r="M236" s="276">
        <f>IF(ISBLANK(INDEX('Policy Characteristics'!G:G,MATCH($C236,'Policy Characteristics'!$C:$C,0))),"",INDEX('Policy Characteristics'!G:G,MATCH($C236,'Policy Characteristics'!$C:$C,0)))</f>
        <v>1</v>
      </c>
      <c r="N236" s="276">
        <f>IF(ISBLANK(INDEX('Policy Characteristics'!H:H,MATCH($C236,'Policy Characteristics'!$C:$C,0))),"",INDEX('Policy Characteristics'!H:H,MATCH($C236,'Policy Characteristics'!$C:$C,0)))</f>
        <v>1</v>
      </c>
      <c r="O236" s="276" t="str">
        <f>IF(ISBLANK(INDEX('Policy Characteristics'!I:I,MATCH($C236,'Policy Characteristics'!$C:$C,0))),"",INDEX('Policy Characteristics'!I:I,MATCH($C236,'Policy Characteristics'!$C:$C,0)))</f>
        <v>on/off</v>
      </c>
      <c r="P236" s="276" t="str">
        <f>IF(ISBLANK(INDEX('Policy Characteristics'!J:J,MATCH($C236,'Policy Characteristics'!$C:$C,0))),"",INDEX('Policy Characteristics'!J:J,MATCH($C236,'Policy Characteristics'!$C:$C,0)))</f>
        <v>**Description:** This policy prevents new capacity of the selected type(s) from being built or deployed.</v>
      </c>
      <c r="Q236" s="276" t="str">
        <f>IF(ISBLANK(INDEX('Policy Characteristics'!K:K,MATCH($C236,'Policy Characteristics'!$C:$C,0))),"",INDEX('Policy Characteristics'!K:K,MATCH($C236,'Policy Characteristics'!$C:$C,0)))</f>
        <v>electricity-sector-main.html#ban</v>
      </c>
      <c r="R236" s="276" t="str">
        <f>IF(ISBLANK(INDEX('Policy Characteristics'!L:L,MATCH($C236,'Policy Characteristics'!$C:$C,0))),"",INDEX('Policy Characteristics'!L:L,MATCH($C236,'Policy Characteristics'!$C:$C,0)))</f>
        <v>ban-new-capacity.html</v>
      </c>
    </row>
    <row r="237" spans="1:18" s="4" customFormat="1" ht="16">
      <c r="A237" s="276" t="str">
        <f>IF(ISBLANK(INDEX('Policy Characteristics'!A:A,MATCH($C237,'Policy Characteristics'!$C:$C,0))),"",INDEX('Policy Characteristics'!A:A,MATCH($C237,'Policy Characteristics'!$C:$C,0)))</f>
        <v>Electricity Supply</v>
      </c>
      <c r="B237" s="285" t="str">
        <f>IF(ISBLANK(INDEX('Policy Characteristics'!B:B,MATCH($C237,'Policy Characteristics'!$C:$C,0))),"",INDEX('Policy Characteristics'!B:B,MATCH($C237,'Policy Characteristics'!$C:$C,0)))</f>
        <v>Ban New Power Plants</v>
      </c>
      <c r="C237" s="276" t="str">
        <f t="shared" si="16"/>
        <v>Boolean Ban New Power Plants</v>
      </c>
      <c r="D237" s="6" t="s">
        <v>3580</v>
      </c>
      <c r="E237" s="47"/>
      <c r="F237" s="6" t="s">
        <v>3509</v>
      </c>
      <c r="G237" s="47"/>
      <c r="H237" s="44">
        <v>1746</v>
      </c>
      <c r="I237" s="347" t="s">
        <v>44</v>
      </c>
      <c r="J237" s="277"/>
      <c r="K237" s="276"/>
      <c r="L237" s="276"/>
      <c r="M237" s="276"/>
      <c r="N237" s="276"/>
      <c r="O237" s="276"/>
      <c r="P237" s="276"/>
      <c r="Q237" s="276"/>
      <c r="R237" s="276"/>
    </row>
    <row r="238" spans="1:18" s="4" customFormat="1" ht="16">
      <c r="A238" s="276" t="str">
        <f>IF(ISBLANK(INDEX('Policy Characteristics'!A:A,MATCH($C238,'Policy Characteristics'!$C:$C,0))),"",INDEX('Policy Characteristics'!A:A,MATCH($C238,'Policy Characteristics'!$C:$C,0)))</f>
        <v>Electricity Supply</v>
      </c>
      <c r="B238" s="285" t="str">
        <f>IF(ISBLANK(INDEX('Policy Characteristics'!B:B,MATCH($C238,'Policy Characteristics'!$C:$C,0))),"",INDEX('Policy Characteristics'!B:B,MATCH($C238,'Policy Characteristics'!$C:$C,0)))</f>
        <v>Ban New Power Plants</v>
      </c>
      <c r="C238" s="276" t="str">
        <f t="shared" si="16"/>
        <v>Boolean Ban New Power Plants</v>
      </c>
      <c r="D238" s="6" t="s">
        <v>77</v>
      </c>
      <c r="E238" s="47"/>
      <c r="F238" s="6" t="s">
        <v>3591</v>
      </c>
      <c r="G238" s="47"/>
      <c r="H238" s="49">
        <v>169</v>
      </c>
      <c r="I238" s="347" t="s">
        <v>44</v>
      </c>
      <c r="J238" s="277" t="str">
        <f>IF(ISBLANK(INDEX('Policy Characteristics'!D:D,MATCH($C238,'Policy Characteristics'!$C:$C,0))),"",INDEX('Policy Characteristics'!D:D,MATCH($C238,'Policy Characteristics'!$C:$C,0)))</f>
        <v>Ban New Power Plants</v>
      </c>
      <c r="K238" s="276" t="str">
        <f>IF(ISBLANK(INDEX('Policy Characteristics'!E:E,MATCH($C238,'Policy Characteristics'!$C:$C,0))),"",INDEX('Policy Characteristics'!E:E,MATCH($C238,'Policy Characteristics'!$C:$C,0)))</f>
        <v>elec ban new power plants</v>
      </c>
      <c r="L238" s="276">
        <f>IF(ISBLANK(INDEX('Policy Characteristics'!F:F,MATCH($C238,'Policy Characteristics'!$C:$C,0))),"",INDEX('Policy Characteristics'!F:F,MATCH($C238,'Policy Characteristics'!$C:$C,0)))</f>
        <v>0</v>
      </c>
      <c r="M238" s="276">
        <f>IF(ISBLANK(INDEX('Policy Characteristics'!G:G,MATCH($C238,'Policy Characteristics'!$C:$C,0))),"",INDEX('Policy Characteristics'!G:G,MATCH($C238,'Policy Characteristics'!$C:$C,0)))</f>
        <v>1</v>
      </c>
      <c r="N238" s="276">
        <f>IF(ISBLANK(INDEX('Policy Characteristics'!H:H,MATCH($C238,'Policy Characteristics'!$C:$C,0))),"",INDEX('Policy Characteristics'!H:H,MATCH($C238,'Policy Characteristics'!$C:$C,0)))</f>
        <v>1</v>
      </c>
      <c r="O238" s="276" t="str">
        <f>IF(ISBLANK(INDEX('Policy Characteristics'!I:I,MATCH($C238,'Policy Characteristics'!$C:$C,0))),"",INDEX('Policy Characteristics'!I:I,MATCH($C238,'Policy Characteristics'!$C:$C,0)))</f>
        <v>on/off</v>
      </c>
      <c r="P238" s="276" t="str">
        <f>IF(ISBLANK(INDEX('Policy Characteristics'!J:J,MATCH($C238,'Policy Characteristics'!$C:$C,0))),"",INDEX('Policy Characteristics'!J:J,MATCH($C238,'Policy Characteristics'!$C:$C,0)))</f>
        <v>**Description:** This policy prevents new capacity of the selected type(s) from being built or deployed.</v>
      </c>
      <c r="Q238" s="276" t="str">
        <f>IF(ISBLANK(INDEX('Policy Characteristics'!K:K,MATCH($C238,'Policy Characteristics'!$C:$C,0))),"",INDEX('Policy Characteristics'!K:K,MATCH($C238,'Policy Characteristics'!$C:$C,0)))</f>
        <v>electricity-sector-main.html#ban</v>
      </c>
      <c r="R238" s="276" t="str">
        <f>IF(ISBLANK(INDEX('Policy Characteristics'!L:L,MATCH($C238,'Policy Characteristics'!$C:$C,0))),"",INDEX('Policy Characteristics'!L:L,MATCH($C238,'Policy Characteristics'!$C:$C,0)))</f>
        <v>ban-new-capacity.html</v>
      </c>
    </row>
    <row r="239" spans="1:18" s="4" customFormat="1" ht="16">
      <c r="A239" s="276" t="str">
        <f>IF(ISBLANK(INDEX('Policy Characteristics'!A:A,MATCH($C239,'Policy Characteristics'!$C:$C,0))),"",INDEX('Policy Characteristics'!A:A,MATCH($C239,'Policy Characteristics'!$C:$C,0)))</f>
        <v>Electricity Supply</v>
      </c>
      <c r="B239" s="285" t="str">
        <f>IF(ISBLANK(INDEX('Policy Characteristics'!B:B,MATCH($C239,'Policy Characteristics'!$C:$C,0))),"",INDEX('Policy Characteristics'!B:B,MATCH($C239,'Policy Characteristics'!$C:$C,0)))</f>
        <v>Ban New Power Plants</v>
      </c>
      <c r="C239" s="276" t="str">
        <f t="shared" si="16"/>
        <v>Boolean Ban New Power Plants</v>
      </c>
      <c r="D239" s="6" t="s">
        <v>78</v>
      </c>
      <c r="E239" s="47"/>
      <c r="F239" s="6" t="s">
        <v>90</v>
      </c>
      <c r="G239" s="47"/>
      <c r="H239" s="44">
        <v>170</v>
      </c>
      <c r="I239" s="347" t="s">
        <v>44</v>
      </c>
      <c r="J239" s="277" t="str">
        <f>IF(ISBLANK(INDEX('Policy Characteristics'!D:D,MATCH($C239,'Policy Characteristics'!$C:$C,0))),"",INDEX('Policy Characteristics'!D:D,MATCH($C239,'Policy Characteristics'!$C:$C,0)))</f>
        <v>Ban New Power Plants</v>
      </c>
      <c r="K239" s="276" t="str">
        <f>IF(ISBLANK(INDEX('Policy Characteristics'!E:E,MATCH($C239,'Policy Characteristics'!$C:$C,0))),"",INDEX('Policy Characteristics'!E:E,MATCH($C239,'Policy Characteristics'!$C:$C,0)))</f>
        <v>elec ban new power plants</v>
      </c>
      <c r="L239" s="276">
        <f>IF(ISBLANK(INDEX('Policy Characteristics'!F:F,MATCH($C239,'Policy Characteristics'!$C:$C,0))),"",INDEX('Policy Characteristics'!F:F,MATCH($C239,'Policy Characteristics'!$C:$C,0)))</f>
        <v>0</v>
      </c>
      <c r="M239" s="276">
        <f>IF(ISBLANK(INDEX('Policy Characteristics'!G:G,MATCH($C239,'Policy Characteristics'!$C:$C,0))),"",INDEX('Policy Characteristics'!G:G,MATCH($C239,'Policy Characteristics'!$C:$C,0)))</f>
        <v>1</v>
      </c>
      <c r="N239" s="276">
        <f>IF(ISBLANK(INDEX('Policy Characteristics'!H:H,MATCH($C239,'Policy Characteristics'!$C:$C,0))),"",INDEX('Policy Characteristics'!H:H,MATCH($C239,'Policy Characteristics'!$C:$C,0)))</f>
        <v>1</v>
      </c>
      <c r="O239" s="276" t="str">
        <f>IF(ISBLANK(INDEX('Policy Characteristics'!I:I,MATCH($C239,'Policy Characteristics'!$C:$C,0))),"",INDEX('Policy Characteristics'!I:I,MATCH($C239,'Policy Characteristics'!$C:$C,0)))</f>
        <v>on/off</v>
      </c>
      <c r="P239" s="276" t="str">
        <f>IF(ISBLANK(INDEX('Policy Characteristics'!J:J,MATCH($C239,'Policy Characteristics'!$C:$C,0))),"",INDEX('Policy Characteristics'!J:J,MATCH($C239,'Policy Characteristics'!$C:$C,0)))</f>
        <v>**Description:** This policy prevents new capacity of the selected type(s) from being built or deployed.</v>
      </c>
      <c r="Q239" s="276" t="str">
        <f>IF(ISBLANK(INDEX('Policy Characteristics'!K:K,MATCH($C239,'Policy Characteristics'!$C:$C,0))),"",INDEX('Policy Characteristics'!K:K,MATCH($C239,'Policy Characteristics'!$C:$C,0)))</f>
        <v>electricity-sector-main.html#ban</v>
      </c>
      <c r="R239" s="276" t="str">
        <f>IF(ISBLANK(INDEX('Policy Characteristics'!L:L,MATCH($C239,'Policy Characteristics'!$C:$C,0))),"",INDEX('Policy Characteristics'!L:L,MATCH($C239,'Policy Characteristics'!$C:$C,0)))</f>
        <v>ban-new-capacity.html</v>
      </c>
    </row>
    <row r="240" spans="1:18" s="4" customFormat="1" ht="16">
      <c r="A240" s="276" t="str">
        <f>IF(ISBLANK(INDEX('Policy Characteristics'!A:A,MATCH($C240,'Policy Characteristics'!$C:$C,0))),"",INDEX('Policy Characteristics'!A:A,MATCH($C240,'Policy Characteristics'!$C:$C,0)))</f>
        <v>Electricity Supply</v>
      </c>
      <c r="B240" s="285" t="str">
        <f>IF(ISBLANK(INDEX('Policy Characteristics'!B:B,MATCH($C240,'Policy Characteristics'!$C:$C,0))),"",INDEX('Policy Characteristics'!B:B,MATCH($C240,'Policy Characteristics'!$C:$C,0)))</f>
        <v>Ban New Power Plants</v>
      </c>
      <c r="C240" s="276" t="str">
        <f t="shared" si="16"/>
        <v>Boolean Ban New Power Plants</v>
      </c>
      <c r="D240" s="6" t="s">
        <v>463</v>
      </c>
      <c r="E240" s="47"/>
      <c r="F240" s="6" t="s">
        <v>466</v>
      </c>
      <c r="G240" s="47"/>
      <c r="H240" s="44">
        <v>608</v>
      </c>
      <c r="I240" s="347" t="s">
        <v>45</v>
      </c>
      <c r="J240" s="277" t="str">
        <f>IF(ISBLANK(INDEX('Policy Characteristics'!D:D,MATCH($C240,'Policy Characteristics'!$C:$C,0))),"",INDEX('Policy Characteristics'!D:D,MATCH($C240,'Policy Characteristics'!$C:$C,0)))</f>
        <v>Ban New Power Plants</v>
      </c>
      <c r="K240" s="276" t="str">
        <f>IF(ISBLANK(INDEX('Policy Characteristics'!E:E,MATCH($C240,'Policy Characteristics'!$C:$C,0))),"",INDEX('Policy Characteristics'!E:E,MATCH($C240,'Policy Characteristics'!$C:$C,0)))</f>
        <v>elec ban new power plants</v>
      </c>
      <c r="L240" s="276">
        <f>IF(ISBLANK(INDEX('Policy Characteristics'!F:F,MATCH($C240,'Policy Characteristics'!$C:$C,0))),"",INDEX('Policy Characteristics'!F:F,MATCH($C240,'Policy Characteristics'!$C:$C,0)))</f>
        <v>0</v>
      </c>
      <c r="M240" s="276">
        <f>IF(ISBLANK(INDEX('Policy Characteristics'!G:G,MATCH($C240,'Policy Characteristics'!$C:$C,0))),"",INDEX('Policy Characteristics'!G:G,MATCH($C240,'Policy Characteristics'!$C:$C,0)))</f>
        <v>1</v>
      </c>
      <c r="N240" s="276">
        <f>IF(ISBLANK(INDEX('Policy Characteristics'!H:H,MATCH($C240,'Policy Characteristics'!$C:$C,0))),"",INDEX('Policy Characteristics'!H:H,MATCH($C240,'Policy Characteristics'!$C:$C,0)))</f>
        <v>1</v>
      </c>
      <c r="O240" s="276" t="str">
        <f>IF(ISBLANK(INDEX('Policy Characteristics'!I:I,MATCH($C240,'Policy Characteristics'!$C:$C,0))),"",INDEX('Policy Characteristics'!I:I,MATCH($C240,'Policy Characteristics'!$C:$C,0)))</f>
        <v>on/off</v>
      </c>
      <c r="P240" s="276" t="str">
        <f>IF(ISBLANK(INDEX('Policy Characteristics'!J:J,MATCH($C240,'Policy Characteristics'!$C:$C,0))),"",INDEX('Policy Characteristics'!J:J,MATCH($C240,'Policy Characteristics'!$C:$C,0)))</f>
        <v>**Description:** This policy prevents new capacity of the selected type(s) from being built or deployed.</v>
      </c>
      <c r="Q240" s="276" t="str">
        <f>IF(ISBLANK(INDEX('Policy Characteristics'!K:K,MATCH($C240,'Policy Characteristics'!$C:$C,0))),"",INDEX('Policy Characteristics'!K:K,MATCH($C240,'Policy Characteristics'!$C:$C,0)))</f>
        <v>electricity-sector-main.html#ban</v>
      </c>
      <c r="R240" s="276" t="str">
        <f>IF(ISBLANK(INDEX('Policy Characteristics'!L:L,MATCH($C240,'Policy Characteristics'!$C:$C,0))),"",INDEX('Policy Characteristics'!L:L,MATCH($C240,'Policy Characteristics'!$C:$C,0)))</f>
        <v>ban-new-capacity.html</v>
      </c>
    </row>
    <row r="241" spans="1:18" s="4" customFormat="1" ht="16">
      <c r="A241" s="276" t="str">
        <f>IF(ISBLANK(INDEX('Policy Characteristics'!A:A,MATCH($C241,'Policy Characteristics'!$C:$C,0))),"",INDEX('Policy Characteristics'!A:A,MATCH($C241,'Policy Characteristics'!$C:$C,0)))</f>
        <v>Electricity Supply</v>
      </c>
      <c r="B241" s="285" t="str">
        <f>IF(ISBLANK(INDEX('Policy Characteristics'!B:B,MATCH($C241,'Policy Characteristics'!$C:$C,0))),"",INDEX('Policy Characteristics'!B:B,MATCH($C241,'Policy Characteristics'!$C:$C,0)))</f>
        <v>Ban New Power Plants</v>
      </c>
      <c r="C241" s="276" t="str">
        <f t="shared" si="16"/>
        <v>Boolean Ban New Power Plants</v>
      </c>
      <c r="D241" s="6" t="s">
        <v>79</v>
      </c>
      <c r="E241" s="47"/>
      <c r="F241" s="6" t="s">
        <v>91</v>
      </c>
      <c r="G241" s="47"/>
      <c r="H241" s="44">
        <v>609</v>
      </c>
      <c r="I241" s="347" t="s">
        <v>45</v>
      </c>
      <c r="J241" s="277" t="str">
        <f>IF(ISBLANK(INDEX('Policy Characteristics'!D:D,MATCH($C241,'Policy Characteristics'!$C:$C,0))),"",INDEX('Policy Characteristics'!D:D,MATCH($C241,'Policy Characteristics'!$C:$C,0)))</f>
        <v>Ban New Power Plants</v>
      </c>
      <c r="K241" s="276" t="str">
        <f>IF(ISBLANK(INDEX('Policy Characteristics'!E:E,MATCH($C241,'Policy Characteristics'!$C:$C,0))),"",INDEX('Policy Characteristics'!E:E,MATCH($C241,'Policy Characteristics'!$C:$C,0)))</f>
        <v>elec ban new power plants</v>
      </c>
      <c r="L241" s="276">
        <f>IF(ISBLANK(INDEX('Policy Characteristics'!F:F,MATCH($C241,'Policy Characteristics'!$C:$C,0))),"",INDEX('Policy Characteristics'!F:F,MATCH($C241,'Policy Characteristics'!$C:$C,0)))</f>
        <v>0</v>
      </c>
      <c r="M241" s="276">
        <f>IF(ISBLANK(INDEX('Policy Characteristics'!G:G,MATCH($C241,'Policy Characteristics'!$C:$C,0))),"",INDEX('Policy Characteristics'!G:G,MATCH($C241,'Policy Characteristics'!$C:$C,0)))</f>
        <v>1</v>
      </c>
      <c r="N241" s="276">
        <f>IF(ISBLANK(INDEX('Policy Characteristics'!H:H,MATCH($C241,'Policy Characteristics'!$C:$C,0))),"",INDEX('Policy Characteristics'!H:H,MATCH($C241,'Policy Characteristics'!$C:$C,0)))</f>
        <v>1</v>
      </c>
      <c r="O241" s="276" t="str">
        <f>IF(ISBLANK(INDEX('Policy Characteristics'!I:I,MATCH($C241,'Policy Characteristics'!$C:$C,0))),"",INDEX('Policy Characteristics'!I:I,MATCH($C241,'Policy Characteristics'!$C:$C,0)))</f>
        <v>on/off</v>
      </c>
      <c r="P241" s="276" t="str">
        <f>IF(ISBLANK(INDEX('Policy Characteristics'!J:J,MATCH($C241,'Policy Characteristics'!$C:$C,0))),"",INDEX('Policy Characteristics'!J:J,MATCH($C241,'Policy Characteristics'!$C:$C,0)))</f>
        <v>**Description:** This policy prevents new capacity of the selected type(s) from being built or deployed.</v>
      </c>
      <c r="Q241" s="276" t="str">
        <f>IF(ISBLANK(INDEX('Policy Characteristics'!K:K,MATCH($C241,'Policy Characteristics'!$C:$C,0))),"",INDEX('Policy Characteristics'!K:K,MATCH($C241,'Policy Characteristics'!$C:$C,0)))</f>
        <v>electricity-sector-main.html#ban</v>
      </c>
      <c r="R241" s="276" t="str">
        <f>IF(ISBLANK(INDEX('Policy Characteristics'!L:L,MATCH($C241,'Policy Characteristics'!$C:$C,0))),"",INDEX('Policy Characteristics'!L:L,MATCH($C241,'Policy Characteristics'!$C:$C,0)))</f>
        <v>ban-new-capacity.html</v>
      </c>
    </row>
    <row r="242" spans="1:18" s="4" customFormat="1" ht="16">
      <c r="A242" s="276" t="str">
        <f>IF(ISBLANK(INDEX('Policy Characteristics'!A:A,MATCH($C242,'Policy Characteristics'!$C:$C,0))),"",INDEX('Policy Characteristics'!A:A,MATCH($C242,'Policy Characteristics'!$C:$C,0)))</f>
        <v>Electricity Supply</v>
      </c>
      <c r="B242" s="285" t="str">
        <f>IF(ISBLANK(INDEX('Policy Characteristics'!B:B,MATCH($C242,'Policy Characteristics'!$C:$C,0))),"",INDEX('Policy Characteristics'!B:B,MATCH($C242,'Policy Characteristics'!$C:$C,0)))</f>
        <v>Ban New Power Plants</v>
      </c>
      <c r="C242" s="276" t="str">
        <f t="shared" si="16"/>
        <v>Boolean Ban New Power Plants</v>
      </c>
      <c r="D242" s="6" t="s">
        <v>80</v>
      </c>
      <c r="E242" s="47"/>
      <c r="F242" s="6" t="s">
        <v>92</v>
      </c>
      <c r="G242" s="47"/>
      <c r="H242" s="44">
        <v>610</v>
      </c>
      <c r="I242" s="347" t="s">
        <v>45</v>
      </c>
      <c r="J242" s="277" t="str">
        <f>IF(ISBLANK(INDEX('Policy Characteristics'!D:D,MATCH($C242,'Policy Characteristics'!$C:$C,0))),"",INDEX('Policy Characteristics'!D:D,MATCH($C242,'Policy Characteristics'!$C:$C,0)))</f>
        <v>Ban New Power Plants</v>
      </c>
      <c r="K242" s="276" t="str">
        <f>IF(ISBLANK(INDEX('Policy Characteristics'!E:E,MATCH($C242,'Policy Characteristics'!$C:$C,0))),"",INDEX('Policy Characteristics'!E:E,MATCH($C242,'Policy Characteristics'!$C:$C,0)))</f>
        <v>elec ban new power plants</v>
      </c>
      <c r="L242" s="276">
        <f>IF(ISBLANK(INDEX('Policy Characteristics'!F:F,MATCH($C242,'Policy Characteristics'!$C:$C,0))),"",INDEX('Policy Characteristics'!F:F,MATCH($C242,'Policy Characteristics'!$C:$C,0)))</f>
        <v>0</v>
      </c>
      <c r="M242" s="276">
        <f>IF(ISBLANK(INDEX('Policy Characteristics'!G:G,MATCH($C242,'Policy Characteristics'!$C:$C,0))),"",INDEX('Policy Characteristics'!G:G,MATCH($C242,'Policy Characteristics'!$C:$C,0)))</f>
        <v>1</v>
      </c>
      <c r="N242" s="276">
        <f>IF(ISBLANK(INDEX('Policy Characteristics'!H:H,MATCH($C242,'Policy Characteristics'!$C:$C,0))),"",INDEX('Policy Characteristics'!H:H,MATCH($C242,'Policy Characteristics'!$C:$C,0)))</f>
        <v>1</v>
      </c>
      <c r="O242" s="276" t="str">
        <f>IF(ISBLANK(INDEX('Policy Characteristics'!I:I,MATCH($C242,'Policy Characteristics'!$C:$C,0))),"",INDEX('Policy Characteristics'!I:I,MATCH($C242,'Policy Characteristics'!$C:$C,0)))</f>
        <v>on/off</v>
      </c>
      <c r="P242" s="276" t="str">
        <f>IF(ISBLANK(INDEX('Policy Characteristics'!J:J,MATCH($C242,'Policy Characteristics'!$C:$C,0))),"",INDEX('Policy Characteristics'!J:J,MATCH($C242,'Policy Characteristics'!$C:$C,0)))</f>
        <v>**Description:** This policy prevents new capacity of the selected type(s) from being built or deployed.</v>
      </c>
      <c r="Q242" s="276" t="str">
        <f>IF(ISBLANK(INDEX('Policy Characteristics'!K:K,MATCH($C242,'Policy Characteristics'!$C:$C,0))),"",INDEX('Policy Characteristics'!K:K,MATCH($C242,'Policy Characteristics'!$C:$C,0)))</f>
        <v>electricity-sector-main.html#ban</v>
      </c>
      <c r="R242" s="276" t="str">
        <f>IF(ISBLANK(INDEX('Policy Characteristics'!L:L,MATCH($C242,'Policy Characteristics'!$C:$C,0))),"",INDEX('Policy Characteristics'!L:L,MATCH($C242,'Policy Characteristics'!$C:$C,0)))</f>
        <v>ban-new-capacity.html</v>
      </c>
    </row>
    <row r="243" spans="1:18" s="4" customFormat="1" ht="16">
      <c r="A243" s="276" t="str">
        <f>IF(ISBLANK(INDEX('Policy Characteristics'!A:A,MATCH($C243,'Policy Characteristics'!$C:$C,0))),"",INDEX('Policy Characteristics'!A:A,MATCH($C243,'Policy Characteristics'!$C:$C,0)))</f>
        <v>Electricity Supply</v>
      </c>
      <c r="B243" s="285" t="str">
        <f>IF(ISBLANK(INDEX('Policy Characteristics'!B:B,MATCH($C243,'Policy Characteristics'!$C:$C,0))),"",INDEX('Policy Characteristics'!B:B,MATCH($C243,'Policy Characteristics'!$C:$C,0)))</f>
        <v>Ban New Power Plants</v>
      </c>
      <c r="C243" s="276" t="str">
        <f t="shared" si="16"/>
        <v>Boolean Ban New Power Plants</v>
      </c>
      <c r="D243" s="6" t="s">
        <v>81</v>
      </c>
      <c r="E243" s="47"/>
      <c r="F243" s="6" t="s">
        <v>93</v>
      </c>
      <c r="G243" s="47"/>
      <c r="H243" s="44">
        <v>611</v>
      </c>
      <c r="I243" s="347" t="s">
        <v>45</v>
      </c>
      <c r="J243" s="277" t="str">
        <f>IF(ISBLANK(INDEX('Policy Characteristics'!D:D,MATCH($C243,'Policy Characteristics'!$C:$C,0))),"",INDEX('Policy Characteristics'!D:D,MATCH($C243,'Policy Characteristics'!$C:$C,0)))</f>
        <v>Ban New Power Plants</v>
      </c>
      <c r="K243" s="276" t="str">
        <f>IF(ISBLANK(INDEX('Policy Characteristics'!E:E,MATCH($C243,'Policy Characteristics'!$C:$C,0))),"",INDEX('Policy Characteristics'!E:E,MATCH($C243,'Policy Characteristics'!$C:$C,0)))</f>
        <v>elec ban new power plants</v>
      </c>
      <c r="L243" s="276">
        <f>IF(ISBLANK(INDEX('Policy Characteristics'!F:F,MATCH($C243,'Policy Characteristics'!$C:$C,0))),"",INDEX('Policy Characteristics'!F:F,MATCH($C243,'Policy Characteristics'!$C:$C,0)))</f>
        <v>0</v>
      </c>
      <c r="M243" s="276">
        <f>IF(ISBLANK(INDEX('Policy Characteristics'!G:G,MATCH($C243,'Policy Characteristics'!$C:$C,0))),"",INDEX('Policy Characteristics'!G:G,MATCH($C243,'Policy Characteristics'!$C:$C,0)))</f>
        <v>1</v>
      </c>
      <c r="N243" s="276">
        <f>IF(ISBLANK(INDEX('Policy Characteristics'!H:H,MATCH($C243,'Policy Characteristics'!$C:$C,0))),"",INDEX('Policy Characteristics'!H:H,MATCH($C243,'Policy Characteristics'!$C:$C,0)))</f>
        <v>1</v>
      </c>
      <c r="O243" s="276" t="str">
        <f>IF(ISBLANK(INDEX('Policy Characteristics'!I:I,MATCH($C243,'Policy Characteristics'!$C:$C,0))),"",INDEX('Policy Characteristics'!I:I,MATCH($C243,'Policy Characteristics'!$C:$C,0)))</f>
        <v>on/off</v>
      </c>
      <c r="P243" s="276" t="str">
        <f>IF(ISBLANK(INDEX('Policy Characteristics'!J:J,MATCH($C243,'Policy Characteristics'!$C:$C,0))),"",INDEX('Policy Characteristics'!J:J,MATCH($C243,'Policy Characteristics'!$C:$C,0)))</f>
        <v>**Description:** This policy prevents new capacity of the selected type(s) from being built or deployed.</v>
      </c>
      <c r="Q243" s="276" t="str">
        <f>IF(ISBLANK(INDEX('Policy Characteristics'!K:K,MATCH($C243,'Policy Characteristics'!$C:$C,0))),"",INDEX('Policy Characteristics'!K:K,MATCH($C243,'Policy Characteristics'!$C:$C,0)))</f>
        <v>electricity-sector-main.html#ban</v>
      </c>
      <c r="R243" s="276" t="str">
        <f>IF(ISBLANK(INDEX('Policy Characteristics'!L:L,MATCH($C243,'Policy Characteristics'!$C:$C,0))),"",INDEX('Policy Characteristics'!L:L,MATCH($C243,'Policy Characteristics'!$C:$C,0)))</f>
        <v>ban-new-capacity.html</v>
      </c>
    </row>
    <row r="244" spans="1:18" s="4" customFormat="1" ht="16">
      <c r="A244" s="276" t="str">
        <f>IF(ISBLANK(INDEX('Policy Characteristics'!A:A,MATCH($C244,'Policy Characteristics'!$C:$C,0))),"",INDEX('Policy Characteristics'!A:A,MATCH($C244,'Policy Characteristics'!$C:$C,0)))</f>
        <v>Electricity Supply</v>
      </c>
      <c r="B244" s="285" t="str">
        <f>IF(ISBLANK(INDEX('Policy Characteristics'!B:B,MATCH($C244,'Policy Characteristics'!$C:$C,0))),"",INDEX('Policy Characteristics'!B:B,MATCH($C244,'Policy Characteristics'!$C:$C,0)))</f>
        <v>Ban New Power Plants</v>
      </c>
      <c r="C244" s="276" t="str">
        <f t="shared" ref="C244:C257" si="17">C$235</f>
        <v>Boolean Ban New Power Plants</v>
      </c>
      <c r="D244" s="6" t="s">
        <v>2450</v>
      </c>
      <c r="E244" s="47"/>
      <c r="F244" s="6" t="s">
        <v>451</v>
      </c>
      <c r="G244" s="47"/>
      <c r="H244" s="44">
        <v>612</v>
      </c>
      <c r="I244" s="347" t="s">
        <v>45</v>
      </c>
      <c r="J244" s="277" t="str">
        <f>IF(ISBLANK(INDEX('Policy Characteristics'!D:D,MATCH($C244,'Policy Characteristics'!$C:$C,0))),"",INDEX('Policy Characteristics'!D:D,MATCH($C244,'Policy Characteristics'!$C:$C,0)))</f>
        <v>Ban New Power Plants</v>
      </c>
      <c r="K244" s="276" t="str">
        <f>IF(ISBLANK(INDEX('Policy Characteristics'!E:E,MATCH($C244,'Policy Characteristics'!$C:$C,0))),"",INDEX('Policy Characteristics'!E:E,MATCH($C244,'Policy Characteristics'!$C:$C,0)))</f>
        <v>elec ban new power plants</v>
      </c>
      <c r="L244" s="276">
        <f>IF(ISBLANK(INDEX('Policy Characteristics'!F:F,MATCH($C244,'Policy Characteristics'!$C:$C,0))),"",INDEX('Policy Characteristics'!F:F,MATCH($C244,'Policy Characteristics'!$C:$C,0)))</f>
        <v>0</v>
      </c>
      <c r="M244" s="276">
        <f>IF(ISBLANK(INDEX('Policy Characteristics'!G:G,MATCH($C244,'Policy Characteristics'!$C:$C,0))),"",INDEX('Policy Characteristics'!G:G,MATCH($C244,'Policy Characteristics'!$C:$C,0)))</f>
        <v>1</v>
      </c>
      <c r="N244" s="276">
        <f>IF(ISBLANK(INDEX('Policy Characteristics'!H:H,MATCH($C244,'Policy Characteristics'!$C:$C,0))),"",INDEX('Policy Characteristics'!H:H,MATCH($C244,'Policy Characteristics'!$C:$C,0)))</f>
        <v>1</v>
      </c>
      <c r="O244" s="276" t="str">
        <f>IF(ISBLANK(INDEX('Policy Characteristics'!I:I,MATCH($C244,'Policy Characteristics'!$C:$C,0))),"",INDEX('Policy Characteristics'!I:I,MATCH($C244,'Policy Characteristics'!$C:$C,0)))</f>
        <v>on/off</v>
      </c>
      <c r="P244" s="276" t="str">
        <f>IF(ISBLANK(INDEX('Policy Characteristics'!J:J,MATCH($C244,'Policy Characteristics'!$C:$C,0))),"",INDEX('Policy Characteristics'!J:J,MATCH($C244,'Policy Characteristics'!$C:$C,0)))</f>
        <v>**Description:** This policy prevents new capacity of the selected type(s) from being built or deployed.</v>
      </c>
      <c r="Q244" s="276" t="str">
        <f>IF(ISBLANK(INDEX('Policy Characteristics'!K:K,MATCH($C244,'Policy Characteristics'!$C:$C,0))),"",INDEX('Policy Characteristics'!K:K,MATCH($C244,'Policy Characteristics'!$C:$C,0)))</f>
        <v>electricity-sector-main.html#ban</v>
      </c>
      <c r="R244" s="276" t="str">
        <f>IF(ISBLANK(INDEX('Policy Characteristics'!L:L,MATCH($C244,'Policy Characteristics'!$C:$C,0))),"",INDEX('Policy Characteristics'!L:L,MATCH($C244,'Policy Characteristics'!$C:$C,0)))</f>
        <v>ban-new-capacity.html</v>
      </c>
    </row>
    <row r="245" spans="1:18" s="4" customFormat="1" ht="16">
      <c r="A245" s="276" t="str">
        <f>IF(ISBLANK(INDEX('Policy Characteristics'!A:A,MATCH($C245,'Policy Characteristics'!$C:$C,0))),"",INDEX('Policy Characteristics'!A:A,MATCH($C245,'Policy Characteristics'!$C:$C,0)))</f>
        <v>Electricity Supply</v>
      </c>
      <c r="B245" s="285" t="str">
        <f>IF(ISBLANK(INDEX('Policy Characteristics'!B:B,MATCH($C245,'Policy Characteristics'!$C:$C,0))),"",INDEX('Policy Characteristics'!B:B,MATCH($C245,'Policy Characteristics'!$C:$C,0)))</f>
        <v>Ban New Power Plants</v>
      </c>
      <c r="C245" s="276" t="str">
        <f t="shared" si="16"/>
        <v>Boolean Ban New Power Plants</v>
      </c>
      <c r="D245" s="6" t="s">
        <v>322</v>
      </c>
      <c r="E245" s="47"/>
      <c r="F245" s="6" t="s">
        <v>324</v>
      </c>
      <c r="G245" s="47"/>
      <c r="H245" s="44">
        <v>613</v>
      </c>
      <c r="I245" s="347" t="s">
        <v>45</v>
      </c>
      <c r="J245" s="277" t="str">
        <f>IF(ISBLANK(INDEX('Policy Characteristics'!D:D,MATCH($C245,'Policy Characteristics'!$C:$C,0))),"",INDEX('Policy Characteristics'!D:D,MATCH($C245,'Policy Characteristics'!$C:$C,0)))</f>
        <v>Ban New Power Plants</v>
      </c>
      <c r="K245" s="276" t="str">
        <f>IF(ISBLANK(INDEX('Policy Characteristics'!E:E,MATCH($C245,'Policy Characteristics'!$C:$C,0))),"",INDEX('Policy Characteristics'!E:E,MATCH($C245,'Policy Characteristics'!$C:$C,0)))</f>
        <v>elec ban new power plants</v>
      </c>
      <c r="L245" s="276">
        <f>IF(ISBLANK(INDEX('Policy Characteristics'!F:F,MATCH($C245,'Policy Characteristics'!$C:$C,0))),"",INDEX('Policy Characteristics'!F:F,MATCH($C245,'Policy Characteristics'!$C:$C,0)))</f>
        <v>0</v>
      </c>
      <c r="M245" s="276">
        <f>IF(ISBLANK(INDEX('Policy Characteristics'!G:G,MATCH($C245,'Policy Characteristics'!$C:$C,0))),"",INDEX('Policy Characteristics'!G:G,MATCH($C245,'Policy Characteristics'!$C:$C,0)))</f>
        <v>1</v>
      </c>
      <c r="N245" s="276">
        <f>IF(ISBLANK(INDEX('Policy Characteristics'!H:H,MATCH($C245,'Policy Characteristics'!$C:$C,0))),"",INDEX('Policy Characteristics'!H:H,MATCH($C245,'Policy Characteristics'!$C:$C,0)))</f>
        <v>1</v>
      </c>
      <c r="O245" s="276" t="str">
        <f>IF(ISBLANK(INDEX('Policy Characteristics'!I:I,MATCH($C245,'Policy Characteristics'!$C:$C,0))),"",INDEX('Policy Characteristics'!I:I,MATCH($C245,'Policy Characteristics'!$C:$C,0)))</f>
        <v>on/off</v>
      </c>
      <c r="P245" s="276" t="str">
        <f>IF(ISBLANK(INDEX('Policy Characteristics'!J:J,MATCH($C245,'Policy Characteristics'!$C:$C,0))),"",INDEX('Policy Characteristics'!J:J,MATCH($C245,'Policy Characteristics'!$C:$C,0)))</f>
        <v>**Description:** This policy prevents new capacity of the selected type(s) from being built or deployed.</v>
      </c>
      <c r="Q245" s="276" t="str">
        <f>IF(ISBLANK(INDEX('Policy Characteristics'!K:K,MATCH($C245,'Policy Characteristics'!$C:$C,0))),"",INDEX('Policy Characteristics'!K:K,MATCH($C245,'Policy Characteristics'!$C:$C,0)))</f>
        <v>electricity-sector-main.html#ban</v>
      </c>
      <c r="R245" s="276" t="str">
        <f>IF(ISBLANK(INDEX('Policy Characteristics'!L:L,MATCH($C245,'Policy Characteristics'!$C:$C,0))),"",INDEX('Policy Characteristics'!L:L,MATCH($C245,'Policy Characteristics'!$C:$C,0)))</f>
        <v>ban-new-capacity.html</v>
      </c>
    </row>
    <row r="246" spans="1:18" s="4" customFormat="1" ht="16">
      <c r="A246" s="276" t="str">
        <f>IF(ISBLANK(INDEX('Policy Characteristics'!A:A,MATCH($C246,'Policy Characteristics'!$C:$C,0))),"",INDEX('Policy Characteristics'!A:A,MATCH($C246,'Policy Characteristics'!$C:$C,0)))</f>
        <v>Electricity Supply</v>
      </c>
      <c r="B246" s="285" t="str">
        <f>IF(ISBLANK(INDEX('Policy Characteristics'!B:B,MATCH($C246,'Policy Characteristics'!$C:$C,0))),"",INDEX('Policy Characteristics'!B:B,MATCH($C246,'Policy Characteristics'!$C:$C,0)))</f>
        <v>Ban New Power Plants</v>
      </c>
      <c r="C246" s="276" t="str">
        <f t="shared" si="16"/>
        <v>Boolean Ban New Power Plants</v>
      </c>
      <c r="D246" s="6" t="s">
        <v>323</v>
      </c>
      <c r="E246" s="47"/>
      <c r="F246" s="6" t="s">
        <v>325</v>
      </c>
      <c r="G246" s="47"/>
      <c r="H246" s="44">
        <v>614</v>
      </c>
      <c r="I246" s="347" t="s">
        <v>45</v>
      </c>
      <c r="J246" s="277" t="str">
        <f>IF(ISBLANK(INDEX('Policy Characteristics'!D:D,MATCH($C246,'Policy Characteristics'!$C:$C,0))),"",INDEX('Policy Characteristics'!D:D,MATCH($C246,'Policy Characteristics'!$C:$C,0)))</f>
        <v>Ban New Power Plants</v>
      </c>
      <c r="K246" s="276" t="str">
        <f>IF(ISBLANK(INDEX('Policy Characteristics'!E:E,MATCH($C246,'Policy Characteristics'!$C:$C,0))),"",INDEX('Policy Characteristics'!E:E,MATCH($C246,'Policy Characteristics'!$C:$C,0)))</f>
        <v>elec ban new power plants</v>
      </c>
      <c r="L246" s="276">
        <f>IF(ISBLANK(INDEX('Policy Characteristics'!F:F,MATCH($C246,'Policy Characteristics'!$C:$C,0))),"",INDEX('Policy Characteristics'!F:F,MATCH($C246,'Policy Characteristics'!$C:$C,0)))</f>
        <v>0</v>
      </c>
      <c r="M246" s="276">
        <f>IF(ISBLANK(INDEX('Policy Characteristics'!G:G,MATCH($C246,'Policy Characteristics'!$C:$C,0))),"",INDEX('Policy Characteristics'!G:G,MATCH($C246,'Policy Characteristics'!$C:$C,0)))</f>
        <v>1</v>
      </c>
      <c r="N246" s="276">
        <f>IF(ISBLANK(INDEX('Policy Characteristics'!H:H,MATCH($C246,'Policy Characteristics'!$C:$C,0))),"",INDEX('Policy Characteristics'!H:H,MATCH($C246,'Policy Characteristics'!$C:$C,0)))</f>
        <v>1</v>
      </c>
      <c r="O246" s="276" t="str">
        <f>IF(ISBLANK(INDEX('Policy Characteristics'!I:I,MATCH($C246,'Policy Characteristics'!$C:$C,0))),"",INDEX('Policy Characteristics'!I:I,MATCH($C246,'Policy Characteristics'!$C:$C,0)))</f>
        <v>on/off</v>
      </c>
      <c r="P246" s="276" t="str">
        <f>IF(ISBLANK(INDEX('Policy Characteristics'!J:J,MATCH($C246,'Policy Characteristics'!$C:$C,0))),"",INDEX('Policy Characteristics'!J:J,MATCH($C246,'Policy Characteristics'!$C:$C,0)))</f>
        <v>**Description:** This policy prevents new capacity of the selected type(s) from being built or deployed.</v>
      </c>
      <c r="Q246" s="276" t="str">
        <f>IF(ISBLANK(INDEX('Policy Characteristics'!K:K,MATCH($C246,'Policy Characteristics'!$C:$C,0))),"",INDEX('Policy Characteristics'!K:K,MATCH($C246,'Policy Characteristics'!$C:$C,0)))</f>
        <v>electricity-sector-main.html#ban</v>
      </c>
      <c r="R246" s="276" t="str">
        <f>IF(ISBLANK(INDEX('Policy Characteristics'!L:L,MATCH($C246,'Policy Characteristics'!$C:$C,0))),"",INDEX('Policy Characteristics'!L:L,MATCH($C246,'Policy Characteristics'!$C:$C,0)))</f>
        <v>ban-new-capacity.html</v>
      </c>
    </row>
    <row r="247" spans="1:18" s="4" customFormat="1" ht="16">
      <c r="A247" s="276" t="str">
        <f>IF(ISBLANK(INDEX('Policy Characteristics'!A:A,MATCH($C247,'Policy Characteristics'!$C:$C,0))),"",INDEX('Policy Characteristics'!A:A,MATCH($C247,'Policy Characteristics'!$C:$C,0)))</f>
        <v>Electricity Supply</v>
      </c>
      <c r="B247" s="285" t="str">
        <f>IF(ISBLANK(INDEX('Policy Characteristics'!B:B,MATCH($C247,'Policy Characteristics'!$C:$C,0))),"",INDEX('Policy Characteristics'!B:B,MATCH($C247,'Policy Characteristics'!$C:$C,0)))</f>
        <v>Ban New Power Plants</v>
      </c>
      <c r="C247" s="276" t="str">
        <f t="shared" si="16"/>
        <v>Boolean Ban New Power Plants</v>
      </c>
      <c r="D247" s="6" t="s">
        <v>459</v>
      </c>
      <c r="E247" s="47"/>
      <c r="F247" s="6" t="s">
        <v>458</v>
      </c>
      <c r="G247" s="47"/>
      <c r="H247" s="44">
        <v>116</v>
      </c>
      <c r="I247" s="347" t="s">
        <v>44</v>
      </c>
      <c r="J247" s="277" t="str">
        <f>IF(ISBLANK(INDEX('Policy Characteristics'!D:D,MATCH($C247,'Policy Characteristics'!$C:$C,0))),"",INDEX('Policy Characteristics'!D:D,MATCH($C247,'Policy Characteristics'!$C:$C,0)))</f>
        <v>Ban New Power Plants</v>
      </c>
      <c r="K247" s="276" t="str">
        <f>IF(ISBLANK(INDEX('Policy Characteristics'!E:E,MATCH($C247,'Policy Characteristics'!$C:$C,0))),"",INDEX('Policy Characteristics'!E:E,MATCH($C247,'Policy Characteristics'!$C:$C,0)))</f>
        <v>elec ban new power plants</v>
      </c>
      <c r="L247" s="276">
        <f>IF(ISBLANK(INDEX('Policy Characteristics'!F:F,MATCH($C247,'Policy Characteristics'!$C:$C,0))),"",INDEX('Policy Characteristics'!F:F,MATCH($C247,'Policy Characteristics'!$C:$C,0)))</f>
        <v>0</v>
      </c>
      <c r="M247" s="276">
        <f>IF(ISBLANK(INDEX('Policy Characteristics'!G:G,MATCH($C247,'Policy Characteristics'!$C:$C,0))),"",INDEX('Policy Characteristics'!G:G,MATCH($C247,'Policy Characteristics'!$C:$C,0)))</f>
        <v>1</v>
      </c>
      <c r="N247" s="276">
        <f>IF(ISBLANK(INDEX('Policy Characteristics'!H:H,MATCH($C247,'Policy Characteristics'!$C:$C,0))),"",INDEX('Policy Characteristics'!H:H,MATCH($C247,'Policy Characteristics'!$C:$C,0)))</f>
        <v>1</v>
      </c>
      <c r="O247" s="276" t="str">
        <f>IF(ISBLANK(INDEX('Policy Characteristics'!I:I,MATCH($C247,'Policy Characteristics'!$C:$C,0))),"",INDEX('Policy Characteristics'!I:I,MATCH($C247,'Policy Characteristics'!$C:$C,0)))</f>
        <v>on/off</v>
      </c>
      <c r="P247" s="276" t="str">
        <f>IF(ISBLANK(INDEX('Policy Characteristics'!J:J,MATCH($C247,'Policy Characteristics'!$C:$C,0))),"",INDEX('Policy Characteristics'!J:J,MATCH($C247,'Policy Characteristics'!$C:$C,0)))</f>
        <v>**Description:** This policy prevents new capacity of the selected type(s) from being built or deployed.</v>
      </c>
      <c r="Q247" s="276" t="str">
        <f>IF(ISBLANK(INDEX('Policy Characteristics'!K:K,MATCH($C247,'Policy Characteristics'!$C:$C,0))),"",INDEX('Policy Characteristics'!K:K,MATCH($C247,'Policy Characteristics'!$C:$C,0)))</f>
        <v>electricity-sector-main.html#ban</v>
      </c>
      <c r="R247" s="276" t="str">
        <f>IF(ISBLANK(INDEX('Policy Characteristics'!L:L,MATCH($C247,'Policy Characteristics'!$C:$C,0))),"",INDEX('Policy Characteristics'!L:L,MATCH($C247,'Policy Characteristics'!$C:$C,0)))</f>
        <v>ban-new-capacity.html</v>
      </c>
    </row>
    <row r="248" spans="1:18" s="4" customFormat="1" ht="16">
      <c r="A248" s="276" t="str">
        <f>IF(ISBLANK(INDEX('Policy Characteristics'!A:A,MATCH($C248,'Policy Characteristics'!$C:$C,0))),"",INDEX('Policy Characteristics'!A:A,MATCH($C248,'Policy Characteristics'!$C:$C,0)))</f>
        <v>Electricity Supply</v>
      </c>
      <c r="B248" s="285" t="str">
        <f>IF(ISBLANK(INDEX('Policy Characteristics'!B:B,MATCH($C248,'Policy Characteristics'!$C:$C,0))),"",INDEX('Policy Characteristics'!B:B,MATCH($C248,'Policy Characteristics'!$C:$C,0)))</f>
        <v>Ban New Power Plants</v>
      </c>
      <c r="C248" s="276" t="str">
        <f t="shared" si="17"/>
        <v>Boolean Ban New Power Plants</v>
      </c>
      <c r="D248" s="6" t="s">
        <v>468</v>
      </c>
      <c r="E248" s="47"/>
      <c r="F248" s="6" t="s">
        <v>469</v>
      </c>
      <c r="G248" s="47"/>
      <c r="H248" s="44">
        <v>615</v>
      </c>
      <c r="I248" s="347" t="s">
        <v>45</v>
      </c>
      <c r="J248" s="277" t="str">
        <f>IF(ISBLANK(INDEX('Policy Characteristics'!D:D,MATCH($C248,'Policy Characteristics'!$C:$C,0))),"",INDEX('Policy Characteristics'!D:D,MATCH($C248,'Policy Characteristics'!$C:$C,0)))</f>
        <v>Ban New Power Plants</v>
      </c>
      <c r="K248" s="276" t="str">
        <f>IF(ISBLANK(INDEX('Policy Characteristics'!E:E,MATCH($C248,'Policy Characteristics'!$C:$C,0))),"",INDEX('Policy Characteristics'!E:E,MATCH($C248,'Policy Characteristics'!$C:$C,0)))</f>
        <v>elec ban new power plants</v>
      </c>
      <c r="L248" s="276">
        <f>IF(ISBLANK(INDEX('Policy Characteristics'!F:F,MATCH($C248,'Policy Characteristics'!$C:$C,0))),"",INDEX('Policy Characteristics'!F:F,MATCH($C248,'Policy Characteristics'!$C:$C,0)))</f>
        <v>0</v>
      </c>
      <c r="M248" s="276">
        <f>IF(ISBLANK(INDEX('Policy Characteristics'!G:G,MATCH($C248,'Policy Characteristics'!$C:$C,0))),"",INDEX('Policy Characteristics'!G:G,MATCH($C248,'Policy Characteristics'!$C:$C,0)))</f>
        <v>1</v>
      </c>
      <c r="N248" s="276">
        <f>IF(ISBLANK(INDEX('Policy Characteristics'!H:H,MATCH($C248,'Policy Characteristics'!$C:$C,0))),"",INDEX('Policy Characteristics'!H:H,MATCH($C248,'Policy Characteristics'!$C:$C,0)))</f>
        <v>1</v>
      </c>
      <c r="O248" s="276" t="str">
        <f>IF(ISBLANK(INDEX('Policy Characteristics'!I:I,MATCH($C248,'Policy Characteristics'!$C:$C,0))),"",INDEX('Policy Characteristics'!I:I,MATCH($C248,'Policy Characteristics'!$C:$C,0)))</f>
        <v>on/off</v>
      </c>
      <c r="P248" s="276" t="str">
        <f>IF(ISBLANK(INDEX('Policy Characteristics'!J:J,MATCH($C248,'Policy Characteristics'!$C:$C,0))),"",INDEX('Policy Characteristics'!J:J,MATCH($C248,'Policy Characteristics'!$C:$C,0)))</f>
        <v>**Description:** This policy prevents new capacity of the selected type(s) from being built or deployed.</v>
      </c>
      <c r="Q248" s="276" t="str">
        <f>IF(ISBLANK(INDEX('Policy Characteristics'!K:K,MATCH($C248,'Policy Characteristics'!$C:$C,0))),"",INDEX('Policy Characteristics'!K:K,MATCH($C248,'Policy Characteristics'!$C:$C,0)))</f>
        <v>electricity-sector-main.html#ban</v>
      </c>
      <c r="R248" s="276" t="str">
        <f>IF(ISBLANK(INDEX('Policy Characteristics'!L:L,MATCH($C248,'Policy Characteristics'!$C:$C,0))),"",INDEX('Policy Characteristics'!L:L,MATCH($C248,'Policy Characteristics'!$C:$C,0)))</f>
        <v>ban-new-capacity.html</v>
      </c>
    </row>
    <row r="249" spans="1:18" s="4" customFormat="1" ht="16">
      <c r="A249" s="276" t="str">
        <f>IF(ISBLANK(INDEX('Policy Characteristics'!A:A,MATCH($C249,'Policy Characteristics'!$C:$C,0))),"",INDEX('Policy Characteristics'!A:A,MATCH($C249,'Policy Characteristics'!$C:$C,0)))</f>
        <v>Electricity Supply</v>
      </c>
      <c r="B249" s="285" t="str">
        <f>IF(ISBLANK(INDEX('Policy Characteristics'!B:B,MATCH($C249,'Policy Characteristics'!$C:$C,0))),"",INDEX('Policy Characteristics'!B:B,MATCH($C249,'Policy Characteristics'!$C:$C,0)))</f>
        <v>Ban New Power Plants</v>
      </c>
      <c r="C249" s="276" t="str">
        <f t="shared" si="17"/>
        <v>Boolean Ban New Power Plants</v>
      </c>
      <c r="D249" s="6" t="s">
        <v>2780</v>
      </c>
      <c r="E249" s="47"/>
      <c r="F249" s="6" t="s">
        <v>2494</v>
      </c>
      <c r="G249" s="47"/>
      <c r="H249" s="44">
        <v>616</v>
      </c>
      <c r="I249" s="347" t="s">
        <v>45</v>
      </c>
      <c r="J249" s="277" t="str">
        <f>IF(ISBLANK(INDEX('Policy Characteristics'!D:D,MATCH($C249,'Policy Characteristics'!$C:$C,0))),"",INDEX('Policy Characteristics'!D:D,MATCH($C249,'Policy Characteristics'!$C:$C,0)))</f>
        <v>Ban New Power Plants</v>
      </c>
      <c r="K249" s="276" t="str">
        <f>IF(ISBLANK(INDEX('Policy Characteristics'!E:E,MATCH($C249,'Policy Characteristics'!$C:$C,0))),"",INDEX('Policy Characteristics'!E:E,MATCH($C249,'Policy Characteristics'!$C:$C,0)))</f>
        <v>elec ban new power plants</v>
      </c>
      <c r="L249" s="276">
        <f>IF(ISBLANK(INDEX('Policy Characteristics'!F:F,MATCH($C249,'Policy Characteristics'!$C:$C,0))),"",INDEX('Policy Characteristics'!F:F,MATCH($C249,'Policy Characteristics'!$C:$C,0)))</f>
        <v>0</v>
      </c>
      <c r="M249" s="276">
        <f>IF(ISBLANK(INDEX('Policy Characteristics'!G:G,MATCH($C249,'Policy Characteristics'!$C:$C,0))),"",INDEX('Policy Characteristics'!G:G,MATCH($C249,'Policy Characteristics'!$C:$C,0)))</f>
        <v>1</v>
      </c>
      <c r="N249" s="276">
        <f>IF(ISBLANK(INDEX('Policy Characteristics'!H:H,MATCH($C249,'Policy Characteristics'!$C:$C,0))),"",INDEX('Policy Characteristics'!H:H,MATCH($C249,'Policy Characteristics'!$C:$C,0)))</f>
        <v>1</v>
      </c>
      <c r="O249" s="276" t="str">
        <f>IF(ISBLANK(INDEX('Policy Characteristics'!I:I,MATCH($C249,'Policy Characteristics'!$C:$C,0))),"",INDEX('Policy Characteristics'!I:I,MATCH($C249,'Policy Characteristics'!$C:$C,0)))</f>
        <v>on/off</v>
      </c>
      <c r="P249" s="276" t="str">
        <f>IF(ISBLANK(INDEX('Policy Characteristics'!J:J,MATCH($C249,'Policy Characteristics'!$C:$C,0))),"",INDEX('Policy Characteristics'!J:J,MATCH($C249,'Policy Characteristics'!$C:$C,0)))</f>
        <v>**Description:** This policy prevents new capacity of the selected type(s) from being built or deployed.</v>
      </c>
      <c r="Q249" s="276" t="str">
        <f>IF(ISBLANK(INDEX('Policy Characteristics'!K:K,MATCH($C249,'Policy Characteristics'!$C:$C,0))),"",INDEX('Policy Characteristics'!K:K,MATCH($C249,'Policy Characteristics'!$C:$C,0)))</f>
        <v>electricity-sector-main.html#ban</v>
      </c>
      <c r="R249" s="276" t="str">
        <f>IF(ISBLANK(INDEX('Policy Characteristics'!L:L,MATCH($C249,'Policy Characteristics'!$C:$C,0))),"",INDEX('Policy Characteristics'!L:L,MATCH($C249,'Policy Characteristics'!$C:$C,0)))</f>
        <v>ban-new-capacity.html</v>
      </c>
    </row>
    <row r="250" spans="1:18" s="4" customFormat="1" ht="16">
      <c r="A250" s="276" t="str">
        <f>IF(ISBLANK(INDEX('Policy Characteristics'!A:A,MATCH($C250,'Policy Characteristics'!$C:$C,0))),"",INDEX('Policy Characteristics'!A:A,MATCH($C250,'Policy Characteristics'!$C:$C,0)))</f>
        <v>Electricity Supply</v>
      </c>
      <c r="B250" s="285" t="str">
        <f>IF(ISBLANK(INDEX('Policy Characteristics'!B:B,MATCH($C250,'Policy Characteristics'!$C:$C,0))),"",INDEX('Policy Characteristics'!B:B,MATCH($C250,'Policy Characteristics'!$C:$C,0)))</f>
        <v>Ban New Power Plants</v>
      </c>
      <c r="C250" s="276" t="str">
        <f t="shared" si="17"/>
        <v>Boolean Ban New Power Plants</v>
      </c>
      <c r="D250" s="6" t="s">
        <v>2781</v>
      </c>
      <c r="E250" s="47"/>
      <c r="F250" s="6" t="s">
        <v>2619</v>
      </c>
      <c r="G250" s="47"/>
      <c r="H250" s="44">
        <v>617</v>
      </c>
      <c r="I250" s="347" t="s">
        <v>45</v>
      </c>
      <c r="J250" s="277" t="str">
        <f>IF(ISBLANK(INDEX('Policy Characteristics'!D:D,MATCH($C250,'Policy Characteristics'!$C:$C,0))),"",INDEX('Policy Characteristics'!D:D,MATCH($C250,'Policy Characteristics'!$C:$C,0)))</f>
        <v>Ban New Power Plants</v>
      </c>
      <c r="K250" s="276" t="str">
        <f>IF(ISBLANK(INDEX('Policy Characteristics'!E:E,MATCH($C250,'Policy Characteristics'!$C:$C,0))),"",INDEX('Policy Characteristics'!E:E,MATCH($C250,'Policy Characteristics'!$C:$C,0)))</f>
        <v>elec ban new power plants</v>
      </c>
      <c r="L250" s="276">
        <f>IF(ISBLANK(INDEX('Policy Characteristics'!F:F,MATCH($C250,'Policy Characteristics'!$C:$C,0))),"",INDEX('Policy Characteristics'!F:F,MATCH($C250,'Policy Characteristics'!$C:$C,0)))</f>
        <v>0</v>
      </c>
      <c r="M250" s="276">
        <f>IF(ISBLANK(INDEX('Policy Characteristics'!G:G,MATCH($C250,'Policy Characteristics'!$C:$C,0))),"",INDEX('Policy Characteristics'!G:G,MATCH($C250,'Policy Characteristics'!$C:$C,0)))</f>
        <v>1</v>
      </c>
      <c r="N250" s="276">
        <f>IF(ISBLANK(INDEX('Policy Characteristics'!H:H,MATCH($C250,'Policy Characteristics'!$C:$C,0))),"",INDEX('Policy Characteristics'!H:H,MATCH($C250,'Policy Characteristics'!$C:$C,0)))</f>
        <v>1</v>
      </c>
      <c r="O250" s="276" t="str">
        <f>IF(ISBLANK(INDEX('Policy Characteristics'!I:I,MATCH($C250,'Policy Characteristics'!$C:$C,0))),"",INDEX('Policy Characteristics'!I:I,MATCH($C250,'Policy Characteristics'!$C:$C,0)))</f>
        <v>on/off</v>
      </c>
      <c r="P250" s="276" t="str">
        <f>IF(ISBLANK(INDEX('Policy Characteristics'!J:J,MATCH($C250,'Policy Characteristics'!$C:$C,0))),"",INDEX('Policy Characteristics'!J:J,MATCH($C250,'Policy Characteristics'!$C:$C,0)))</f>
        <v>**Description:** This policy prevents new capacity of the selected type(s) from being built or deployed.</v>
      </c>
      <c r="Q250" s="276" t="str">
        <f>IF(ISBLANK(INDEX('Policy Characteristics'!K:K,MATCH($C250,'Policy Characteristics'!$C:$C,0))),"",INDEX('Policy Characteristics'!K:K,MATCH($C250,'Policy Characteristics'!$C:$C,0)))</f>
        <v>electricity-sector-main.html#ban</v>
      </c>
      <c r="R250" s="276" t="str">
        <f>IF(ISBLANK(INDEX('Policy Characteristics'!L:L,MATCH($C250,'Policy Characteristics'!$C:$C,0))),"",INDEX('Policy Characteristics'!L:L,MATCH($C250,'Policy Characteristics'!$C:$C,0)))</f>
        <v>ban-new-capacity.html</v>
      </c>
    </row>
    <row r="251" spans="1:18" s="4" customFormat="1" ht="16">
      <c r="A251" s="276" t="str">
        <f>IF(ISBLANK(INDEX('Policy Characteristics'!A:A,MATCH($C251,'Policy Characteristics'!$C:$C,0))),"",INDEX('Policy Characteristics'!A:A,MATCH($C251,'Policy Characteristics'!$C:$C,0)))</f>
        <v>Electricity Supply</v>
      </c>
      <c r="B251" s="285" t="str">
        <f>IF(ISBLANK(INDEX('Policy Characteristics'!B:B,MATCH($C251,'Policy Characteristics'!$C:$C,0))),"",INDEX('Policy Characteristics'!B:B,MATCH($C251,'Policy Characteristics'!$C:$C,0)))</f>
        <v>Ban New Power Plants</v>
      </c>
      <c r="C251" s="276" t="str">
        <f t="shared" si="17"/>
        <v>Boolean Ban New Power Plants</v>
      </c>
      <c r="D251" s="6" t="s">
        <v>2782</v>
      </c>
      <c r="E251" s="47"/>
      <c r="F251" s="6" t="s">
        <v>2496</v>
      </c>
      <c r="G251" s="47"/>
      <c r="H251" s="44">
        <v>618</v>
      </c>
      <c r="I251" s="347" t="s">
        <v>45</v>
      </c>
      <c r="J251" s="277" t="str">
        <f>IF(ISBLANK(INDEX('Policy Characteristics'!D:D,MATCH($C251,'Policy Characteristics'!$C:$C,0))),"",INDEX('Policy Characteristics'!D:D,MATCH($C251,'Policy Characteristics'!$C:$C,0)))</f>
        <v>Ban New Power Plants</v>
      </c>
      <c r="K251" s="276" t="str">
        <f>IF(ISBLANK(INDEX('Policy Characteristics'!E:E,MATCH($C251,'Policy Characteristics'!$C:$C,0))),"",INDEX('Policy Characteristics'!E:E,MATCH($C251,'Policy Characteristics'!$C:$C,0)))</f>
        <v>elec ban new power plants</v>
      </c>
      <c r="L251" s="276">
        <f>IF(ISBLANK(INDEX('Policy Characteristics'!F:F,MATCH($C251,'Policy Characteristics'!$C:$C,0))),"",INDEX('Policy Characteristics'!F:F,MATCH($C251,'Policy Characteristics'!$C:$C,0)))</f>
        <v>0</v>
      </c>
      <c r="M251" s="276">
        <f>IF(ISBLANK(INDEX('Policy Characteristics'!G:G,MATCH($C251,'Policy Characteristics'!$C:$C,0))),"",INDEX('Policy Characteristics'!G:G,MATCH($C251,'Policy Characteristics'!$C:$C,0)))</f>
        <v>1</v>
      </c>
      <c r="N251" s="276">
        <f>IF(ISBLANK(INDEX('Policy Characteristics'!H:H,MATCH($C251,'Policy Characteristics'!$C:$C,0))),"",INDEX('Policy Characteristics'!H:H,MATCH($C251,'Policy Characteristics'!$C:$C,0)))</f>
        <v>1</v>
      </c>
      <c r="O251" s="276" t="str">
        <f>IF(ISBLANK(INDEX('Policy Characteristics'!I:I,MATCH($C251,'Policy Characteristics'!$C:$C,0))),"",INDEX('Policy Characteristics'!I:I,MATCH($C251,'Policy Characteristics'!$C:$C,0)))</f>
        <v>on/off</v>
      </c>
      <c r="P251" s="276" t="str">
        <f>IF(ISBLANK(INDEX('Policy Characteristics'!J:J,MATCH($C251,'Policy Characteristics'!$C:$C,0))),"",INDEX('Policy Characteristics'!J:J,MATCH($C251,'Policy Characteristics'!$C:$C,0)))</f>
        <v>**Description:** This policy prevents new capacity of the selected type(s) from being built or deployed.</v>
      </c>
      <c r="Q251" s="276" t="str">
        <f>IF(ISBLANK(INDEX('Policy Characteristics'!K:K,MATCH($C251,'Policy Characteristics'!$C:$C,0))),"",INDEX('Policy Characteristics'!K:K,MATCH($C251,'Policy Characteristics'!$C:$C,0)))</f>
        <v>electricity-sector-main.html#ban</v>
      </c>
      <c r="R251" s="276" t="str">
        <f>IF(ISBLANK(INDEX('Policy Characteristics'!L:L,MATCH($C251,'Policy Characteristics'!$C:$C,0))),"",INDEX('Policy Characteristics'!L:L,MATCH($C251,'Policy Characteristics'!$C:$C,0)))</f>
        <v>ban-new-capacity.html</v>
      </c>
    </row>
    <row r="252" spans="1:18" s="4" customFormat="1" ht="16">
      <c r="A252" s="276" t="str">
        <f>IF(ISBLANK(INDEX('Policy Characteristics'!A:A,MATCH($C252,'Policy Characteristics'!$C:$C,0))),"",INDEX('Policy Characteristics'!A:A,MATCH($C252,'Policy Characteristics'!$C:$C,0)))</f>
        <v>Electricity Supply</v>
      </c>
      <c r="B252" s="285" t="str">
        <f>IF(ISBLANK(INDEX('Policy Characteristics'!B:B,MATCH($C252,'Policy Characteristics'!$C:$C,0))),"",INDEX('Policy Characteristics'!B:B,MATCH($C252,'Policy Characteristics'!$C:$C,0)))</f>
        <v>Ban New Power Plants</v>
      </c>
      <c r="C252" s="276" t="str">
        <f t="shared" si="17"/>
        <v>Boolean Ban New Power Plants</v>
      </c>
      <c r="D252" s="6" t="s">
        <v>3578</v>
      </c>
      <c r="E252" s="47"/>
      <c r="F252" s="6" t="s">
        <v>3586</v>
      </c>
      <c r="G252" s="47"/>
      <c r="H252" s="44">
        <v>1747</v>
      </c>
      <c r="I252" s="347" t="s">
        <v>44</v>
      </c>
      <c r="J252" s="277" t="str">
        <f>IF(ISBLANK(INDEX('Policy Characteristics'!D:D,MATCH($C252,'Policy Characteristics'!$C:$C,0))),"",INDEX('Policy Characteristics'!D:D,MATCH($C252,'Policy Characteristics'!$C:$C,0)))</f>
        <v>Ban New Power Plants</v>
      </c>
      <c r="K252" s="276" t="str">
        <f>IF(ISBLANK(INDEX('Policy Characteristics'!E:E,MATCH($C252,'Policy Characteristics'!$C:$C,0))),"",INDEX('Policy Characteristics'!E:E,MATCH($C252,'Policy Characteristics'!$C:$C,0)))</f>
        <v>elec ban new power plants</v>
      </c>
      <c r="L252" s="276">
        <f>IF(ISBLANK(INDEX('Policy Characteristics'!F:F,MATCH($C252,'Policy Characteristics'!$C:$C,0))),"",INDEX('Policy Characteristics'!F:F,MATCH($C252,'Policy Characteristics'!$C:$C,0)))</f>
        <v>0</v>
      </c>
      <c r="M252" s="276">
        <f>IF(ISBLANK(INDEX('Policy Characteristics'!G:G,MATCH($C252,'Policy Characteristics'!$C:$C,0))),"",INDEX('Policy Characteristics'!G:G,MATCH($C252,'Policy Characteristics'!$C:$C,0)))</f>
        <v>1</v>
      </c>
      <c r="N252" s="276">
        <f>IF(ISBLANK(INDEX('Policy Characteristics'!H:H,MATCH($C252,'Policy Characteristics'!$C:$C,0))),"",INDEX('Policy Characteristics'!H:H,MATCH($C252,'Policy Characteristics'!$C:$C,0)))</f>
        <v>1</v>
      </c>
      <c r="O252" s="276" t="str">
        <f>IF(ISBLANK(INDEX('Policy Characteristics'!I:I,MATCH($C252,'Policy Characteristics'!$C:$C,0))),"",INDEX('Policy Characteristics'!I:I,MATCH($C252,'Policy Characteristics'!$C:$C,0)))</f>
        <v>on/off</v>
      </c>
      <c r="P252" s="276" t="str">
        <f>IF(ISBLANK(INDEX('Policy Characteristics'!J:J,MATCH($C252,'Policy Characteristics'!$C:$C,0))),"",INDEX('Policy Characteristics'!J:J,MATCH($C252,'Policy Characteristics'!$C:$C,0)))</f>
        <v>**Description:** This policy prevents new capacity of the selected type(s) from being built or deployed.</v>
      </c>
      <c r="Q252" s="276" t="str">
        <f>IF(ISBLANK(INDEX('Policy Characteristics'!K:K,MATCH($C252,'Policy Characteristics'!$C:$C,0))),"",INDEX('Policy Characteristics'!K:K,MATCH($C252,'Policy Characteristics'!$C:$C,0)))</f>
        <v>electricity-sector-main.html#ban</v>
      </c>
      <c r="R252" s="276" t="str">
        <f>IF(ISBLANK(INDEX('Policy Characteristics'!L:L,MATCH($C252,'Policy Characteristics'!$C:$C,0))),"",INDEX('Policy Characteristics'!L:L,MATCH($C252,'Policy Characteristics'!$C:$C,0)))</f>
        <v>ban-new-capacity.html</v>
      </c>
    </row>
    <row r="253" spans="1:18" s="4" customFormat="1" ht="16">
      <c r="A253" s="276" t="str">
        <f>IF(ISBLANK(INDEX('Policy Characteristics'!A:A,MATCH($C253,'Policy Characteristics'!$C:$C,0))),"",INDEX('Policy Characteristics'!A:A,MATCH($C253,'Policy Characteristics'!$C:$C,0)))</f>
        <v>Electricity Supply</v>
      </c>
      <c r="B253" s="285" t="str">
        <f>IF(ISBLANK(INDEX('Policy Characteristics'!B:B,MATCH($C253,'Policy Characteristics'!$C:$C,0))),"",INDEX('Policy Characteristics'!B:B,MATCH($C253,'Policy Characteristics'!$C:$C,0)))</f>
        <v>Ban New Power Plants</v>
      </c>
      <c r="C253" s="276" t="str">
        <f t="shared" si="17"/>
        <v>Boolean Ban New Power Plants</v>
      </c>
      <c r="D253" s="6" t="s">
        <v>3581</v>
      </c>
      <c r="E253" s="47"/>
      <c r="F253" s="6" t="s">
        <v>3587</v>
      </c>
      <c r="G253" s="47"/>
      <c r="H253" s="44">
        <v>1748</v>
      </c>
      <c r="I253" s="347" t="s">
        <v>44</v>
      </c>
      <c r="J253" s="277" t="str">
        <f>IF(ISBLANK(INDEX('Policy Characteristics'!D:D,MATCH($C253,'Policy Characteristics'!$C:$C,0))),"",INDEX('Policy Characteristics'!D:D,MATCH($C253,'Policy Characteristics'!$C:$C,0)))</f>
        <v>Ban New Power Plants</v>
      </c>
      <c r="K253" s="276" t="str">
        <f>IF(ISBLANK(INDEX('Policy Characteristics'!E:E,MATCH($C253,'Policy Characteristics'!$C:$C,0))),"",INDEX('Policy Characteristics'!E:E,MATCH($C253,'Policy Characteristics'!$C:$C,0)))</f>
        <v>elec ban new power plants</v>
      </c>
      <c r="L253" s="276">
        <f>IF(ISBLANK(INDEX('Policy Characteristics'!F:F,MATCH($C253,'Policy Characteristics'!$C:$C,0))),"",INDEX('Policy Characteristics'!F:F,MATCH($C253,'Policy Characteristics'!$C:$C,0)))</f>
        <v>0</v>
      </c>
      <c r="M253" s="276">
        <f>IF(ISBLANK(INDEX('Policy Characteristics'!G:G,MATCH($C253,'Policy Characteristics'!$C:$C,0))),"",INDEX('Policy Characteristics'!G:G,MATCH($C253,'Policy Characteristics'!$C:$C,0)))</f>
        <v>1</v>
      </c>
      <c r="N253" s="276">
        <f>IF(ISBLANK(INDEX('Policy Characteristics'!H:H,MATCH($C253,'Policy Characteristics'!$C:$C,0))),"",INDEX('Policy Characteristics'!H:H,MATCH($C253,'Policy Characteristics'!$C:$C,0)))</f>
        <v>1</v>
      </c>
      <c r="O253" s="276" t="str">
        <f>IF(ISBLANK(INDEX('Policy Characteristics'!I:I,MATCH($C253,'Policy Characteristics'!$C:$C,0))),"",INDEX('Policy Characteristics'!I:I,MATCH($C253,'Policy Characteristics'!$C:$C,0)))</f>
        <v>on/off</v>
      </c>
      <c r="P253" s="276" t="str">
        <f>IF(ISBLANK(INDEX('Policy Characteristics'!J:J,MATCH($C253,'Policy Characteristics'!$C:$C,0))),"",INDEX('Policy Characteristics'!J:J,MATCH($C253,'Policy Characteristics'!$C:$C,0)))</f>
        <v>**Description:** This policy prevents new capacity of the selected type(s) from being built or deployed.</v>
      </c>
      <c r="Q253" s="276" t="str">
        <f>IF(ISBLANK(INDEX('Policy Characteristics'!K:K,MATCH($C253,'Policy Characteristics'!$C:$C,0))),"",INDEX('Policy Characteristics'!K:K,MATCH($C253,'Policy Characteristics'!$C:$C,0)))</f>
        <v>electricity-sector-main.html#ban</v>
      </c>
      <c r="R253" s="276" t="str">
        <f>IF(ISBLANK(INDEX('Policy Characteristics'!L:L,MATCH($C253,'Policy Characteristics'!$C:$C,0))),"",INDEX('Policy Characteristics'!L:L,MATCH($C253,'Policy Characteristics'!$C:$C,0)))</f>
        <v>ban-new-capacity.html</v>
      </c>
    </row>
    <row r="254" spans="1:18" s="4" customFormat="1" ht="16">
      <c r="A254" s="276" t="str">
        <f>IF(ISBLANK(INDEX('Policy Characteristics'!A:A,MATCH($C254,'Policy Characteristics'!$C:$C,0))),"",INDEX('Policy Characteristics'!A:A,MATCH($C254,'Policy Characteristics'!$C:$C,0)))</f>
        <v>Electricity Supply</v>
      </c>
      <c r="B254" s="285" t="str">
        <f>IF(ISBLANK(INDEX('Policy Characteristics'!B:B,MATCH($C254,'Policy Characteristics'!$C:$C,0))),"",INDEX('Policy Characteristics'!B:B,MATCH($C254,'Policy Characteristics'!$C:$C,0)))</f>
        <v>Ban New Power Plants</v>
      </c>
      <c r="C254" s="276" t="str">
        <f t="shared" si="17"/>
        <v>Boolean Ban New Power Plants</v>
      </c>
      <c r="D254" s="6" t="s">
        <v>3582</v>
      </c>
      <c r="E254" s="47"/>
      <c r="F254" s="6" t="s">
        <v>3588</v>
      </c>
      <c r="G254" s="47"/>
      <c r="H254" s="44">
        <v>1749</v>
      </c>
      <c r="I254" s="347" t="s">
        <v>44</v>
      </c>
      <c r="J254" s="277" t="str">
        <f>IF(ISBLANK(INDEX('Policy Characteristics'!D:D,MATCH($C254,'Policy Characteristics'!$C:$C,0))),"",INDEX('Policy Characteristics'!D:D,MATCH($C254,'Policy Characteristics'!$C:$C,0)))</f>
        <v>Ban New Power Plants</v>
      </c>
      <c r="K254" s="276" t="str">
        <f>IF(ISBLANK(INDEX('Policy Characteristics'!E:E,MATCH($C254,'Policy Characteristics'!$C:$C,0))),"",INDEX('Policy Characteristics'!E:E,MATCH($C254,'Policy Characteristics'!$C:$C,0)))</f>
        <v>elec ban new power plants</v>
      </c>
      <c r="L254" s="276">
        <f>IF(ISBLANK(INDEX('Policy Characteristics'!F:F,MATCH($C254,'Policy Characteristics'!$C:$C,0))),"",INDEX('Policy Characteristics'!F:F,MATCH($C254,'Policy Characteristics'!$C:$C,0)))</f>
        <v>0</v>
      </c>
      <c r="M254" s="276">
        <f>IF(ISBLANK(INDEX('Policy Characteristics'!G:G,MATCH($C254,'Policy Characteristics'!$C:$C,0))),"",INDEX('Policy Characteristics'!G:G,MATCH($C254,'Policy Characteristics'!$C:$C,0)))</f>
        <v>1</v>
      </c>
      <c r="N254" s="276">
        <f>IF(ISBLANK(INDEX('Policy Characteristics'!H:H,MATCH($C254,'Policy Characteristics'!$C:$C,0))),"",INDEX('Policy Characteristics'!H:H,MATCH($C254,'Policy Characteristics'!$C:$C,0)))</f>
        <v>1</v>
      </c>
      <c r="O254" s="276" t="str">
        <f>IF(ISBLANK(INDEX('Policy Characteristics'!I:I,MATCH($C254,'Policy Characteristics'!$C:$C,0))),"",INDEX('Policy Characteristics'!I:I,MATCH($C254,'Policy Characteristics'!$C:$C,0)))</f>
        <v>on/off</v>
      </c>
      <c r="P254" s="276" t="str">
        <f>IF(ISBLANK(INDEX('Policy Characteristics'!J:J,MATCH($C254,'Policy Characteristics'!$C:$C,0))),"",INDEX('Policy Characteristics'!J:J,MATCH($C254,'Policy Characteristics'!$C:$C,0)))</f>
        <v>**Description:** This policy prevents new capacity of the selected type(s) from being built or deployed.</v>
      </c>
      <c r="Q254" s="276" t="str">
        <f>IF(ISBLANK(INDEX('Policy Characteristics'!K:K,MATCH($C254,'Policy Characteristics'!$C:$C,0))),"",INDEX('Policy Characteristics'!K:K,MATCH($C254,'Policy Characteristics'!$C:$C,0)))</f>
        <v>electricity-sector-main.html#ban</v>
      </c>
      <c r="R254" s="276" t="str">
        <f>IF(ISBLANK(INDEX('Policy Characteristics'!L:L,MATCH($C254,'Policy Characteristics'!$C:$C,0))),"",INDEX('Policy Characteristics'!L:L,MATCH($C254,'Policy Characteristics'!$C:$C,0)))</f>
        <v>ban-new-capacity.html</v>
      </c>
    </row>
    <row r="255" spans="1:18" s="4" customFormat="1" ht="16">
      <c r="A255" s="276" t="str">
        <f>IF(ISBLANK(INDEX('Policy Characteristics'!A:A,MATCH($C255,'Policy Characteristics'!$C:$C,0))),"",INDEX('Policy Characteristics'!A:A,MATCH($C255,'Policy Characteristics'!$C:$C,0)))</f>
        <v>Electricity Supply</v>
      </c>
      <c r="B255" s="285" t="str">
        <f>IF(ISBLANK(INDEX('Policy Characteristics'!B:B,MATCH($C255,'Policy Characteristics'!$C:$C,0))),"",INDEX('Policy Characteristics'!B:B,MATCH($C255,'Policy Characteristics'!$C:$C,0)))</f>
        <v>Ban New Power Plants</v>
      </c>
      <c r="C255" s="276" t="str">
        <f t="shared" si="17"/>
        <v>Boolean Ban New Power Plants</v>
      </c>
      <c r="D255" s="6" t="s">
        <v>3583</v>
      </c>
      <c r="E255" s="47"/>
      <c r="F255" s="6" t="s">
        <v>3589</v>
      </c>
      <c r="G255" s="47"/>
      <c r="H255" s="44">
        <v>1750</v>
      </c>
      <c r="I255" s="347" t="s">
        <v>44</v>
      </c>
      <c r="J255" s="277" t="str">
        <f>IF(ISBLANK(INDEX('Policy Characteristics'!D:D,MATCH($C255,'Policy Characteristics'!$C:$C,0))),"",INDEX('Policy Characteristics'!D:D,MATCH($C255,'Policy Characteristics'!$C:$C,0)))</f>
        <v>Ban New Power Plants</v>
      </c>
      <c r="K255" s="276" t="str">
        <f>IF(ISBLANK(INDEX('Policy Characteristics'!E:E,MATCH($C255,'Policy Characteristics'!$C:$C,0))),"",INDEX('Policy Characteristics'!E:E,MATCH($C255,'Policy Characteristics'!$C:$C,0)))</f>
        <v>elec ban new power plants</v>
      </c>
      <c r="L255" s="276">
        <f>IF(ISBLANK(INDEX('Policy Characteristics'!F:F,MATCH($C255,'Policy Characteristics'!$C:$C,0))),"",INDEX('Policy Characteristics'!F:F,MATCH($C255,'Policy Characteristics'!$C:$C,0)))</f>
        <v>0</v>
      </c>
      <c r="M255" s="276">
        <f>IF(ISBLANK(INDEX('Policy Characteristics'!G:G,MATCH($C255,'Policy Characteristics'!$C:$C,0))),"",INDEX('Policy Characteristics'!G:G,MATCH($C255,'Policy Characteristics'!$C:$C,0)))</f>
        <v>1</v>
      </c>
      <c r="N255" s="276">
        <f>IF(ISBLANK(INDEX('Policy Characteristics'!H:H,MATCH($C255,'Policy Characteristics'!$C:$C,0))),"",INDEX('Policy Characteristics'!H:H,MATCH($C255,'Policy Characteristics'!$C:$C,0)))</f>
        <v>1</v>
      </c>
      <c r="O255" s="276" t="str">
        <f>IF(ISBLANK(INDEX('Policy Characteristics'!I:I,MATCH($C255,'Policy Characteristics'!$C:$C,0))),"",INDEX('Policy Characteristics'!I:I,MATCH($C255,'Policy Characteristics'!$C:$C,0)))</f>
        <v>on/off</v>
      </c>
      <c r="P255" s="276" t="str">
        <f>IF(ISBLANK(INDEX('Policy Characteristics'!J:J,MATCH($C255,'Policy Characteristics'!$C:$C,0))),"",INDEX('Policy Characteristics'!J:J,MATCH($C255,'Policy Characteristics'!$C:$C,0)))</f>
        <v>**Description:** This policy prevents new capacity of the selected type(s) from being built or deployed.</v>
      </c>
      <c r="Q255" s="276" t="str">
        <f>IF(ISBLANK(INDEX('Policy Characteristics'!K:K,MATCH($C255,'Policy Characteristics'!$C:$C,0))),"",INDEX('Policy Characteristics'!K:K,MATCH($C255,'Policy Characteristics'!$C:$C,0)))</f>
        <v>electricity-sector-main.html#ban</v>
      </c>
      <c r="R255" s="276" t="str">
        <f>IF(ISBLANK(INDEX('Policy Characteristics'!L:L,MATCH($C255,'Policy Characteristics'!$C:$C,0))),"",INDEX('Policy Characteristics'!L:L,MATCH($C255,'Policy Characteristics'!$C:$C,0)))</f>
        <v>ban-new-capacity.html</v>
      </c>
    </row>
    <row r="256" spans="1:18" s="4" customFormat="1" ht="16">
      <c r="A256" s="276" t="str">
        <f>IF(ISBLANK(INDEX('Policy Characteristics'!A:A,MATCH($C256,'Policy Characteristics'!$C:$C,0))),"",INDEX('Policy Characteristics'!A:A,MATCH($C256,'Policy Characteristics'!$C:$C,0)))</f>
        <v>Electricity Supply</v>
      </c>
      <c r="B256" s="285" t="str">
        <f>IF(ISBLANK(INDEX('Policy Characteristics'!B:B,MATCH($C256,'Policy Characteristics'!$C:$C,0))),"",INDEX('Policy Characteristics'!B:B,MATCH($C256,'Policy Characteristics'!$C:$C,0)))</f>
        <v>Ban New Power Plants</v>
      </c>
      <c r="C256" s="276" t="str">
        <f t="shared" si="17"/>
        <v>Boolean Ban New Power Plants</v>
      </c>
      <c r="D256" s="6" t="s">
        <v>3584</v>
      </c>
      <c r="E256" s="47"/>
      <c r="F256" s="6" t="s">
        <v>3590</v>
      </c>
      <c r="G256" s="47"/>
      <c r="H256" s="44">
        <v>1751</v>
      </c>
      <c r="I256" s="347" t="s">
        <v>44</v>
      </c>
      <c r="J256" s="277" t="str">
        <f>IF(ISBLANK(INDEX('Policy Characteristics'!D:D,MATCH($C256,'Policy Characteristics'!$C:$C,0))),"",INDEX('Policy Characteristics'!D:D,MATCH($C256,'Policy Characteristics'!$C:$C,0)))</f>
        <v>Ban New Power Plants</v>
      </c>
      <c r="K256" s="276" t="str">
        <f>IF(ISBLANK(INDEX('Policy Characteristics'!E:E,MATCH($C256,'Policy Characteristics'!$C:$C,0))),"",INDEX('Policy Characteristics'!E:E,MATCH($C256,'Policy Characteristics'!$C:$C,0)))</f>
        <v>elec ban new power plants</v>
      </c>
      <c r="L256" s="276">
        <f>IF(ISBLANK(INDEX('Policy Characteristics'!F:F,MATCH($C256,'Policy Characteristics'!$C:$C,0))),"",INDEX('Policy Characteristics'!F:F,MATCH($C256,'Policy Characteristics'!$C:$C,0)))</f>
        <v>0</v>
      </c>
      <c r="M256" s="276">
        <f>IF(ISBLANK(INDEX('Policy Characteristics'!G:G,MATCH($C256,'Policy Characteristics'!$C:$C,0))),"",INDEX('Policy Characteristics'!G:G,MATCH($C256,'Policy Characteristics'!$C:$C,0)))</f>
        <v>1</v>
      </c>
      <c r="N256" s="276">
        <f>IF(ISBLANK(INDEX('Policy Characteristics'!H:H,MATCH($C256,'Policy Characteristics'!$C:$C,0))),"",INDEX('Policy Characteristics'!H:H,MATCH($C256,'Policy Characteristics'!$C:$C,0)))</f>
        <v>1</v>
      </c>
      <c r="O256" s="276" t="str">
        <f>IF(ISBLANK(INDEX('Policy Characteristics'!I:I,MATCH($C256,'Policy Characteristics'!$C:$C,0))),"",INDEX('Policy Characteristics'!I:I,MATCH($C256,'Policy Characteristics'!$C:$C,0)))</f>
        <v>on/off</v>
      </c>
      <c r="P256" s="276" t="str">
        <f>IF(ISBLANK(INDEX('Policy Characteristics'!J:J,MATCH($C256,'Policy Characteristics'!$C:$C,0))),"",INDEX('Policy Characteristics'!J:J,MATCH($C256,'Policy Characteristics'!$C:$C,0)))</f>
        <v>**Description:** This policy prevents new capacity of the selected type(s) from being built or deployed.</v>
      </c>
      <c r="Q256" s="276" t="str">
        <f>IF(ISBLANK(INDEX('Policy Characteristics'!K:K,MATCH($C256,'Policy Characteristics'!$C:$C,0))),"",INDEX('Policy Characteristics'!K:K,MATCH($C256,'Policy Characteristics'!$C:$C,0)))</f>
        <v>electricity-sector-main.html#ban</v>
      </c>
      <c r="R256" s="276" t="str">
        <f>IF(ISBLANK(INDEX('Policy Characteristics'!L:L,MATCH($C256,'Policy Characteristics'!$C:$C,0))),"",INDEX('Policy Characteristics'!L:L,MATCH($C256,'Policy Characteristics'!$C:$C,0)))</f>
        <v>ban-new-capacity.html</v>
      </c>
    </row>
    <row r="257" spans="1:18" s="4" customFormat="1" ht="16">
      <c r="A257" s="276" t="str">
        <f>IF(ISBLANK(INDEX('Policy Characteristics'!A:A,MATCH($C257,'Policy Characteristics'!$C:$C,0))),"",INDEX('Policy Characteristics'!A:A,MATCH($C257,'Policy Characteristics'!$C:$C,0)))</f>
        <v>Electricity Supply</v>
      </c>
      <c r="B257" s="285" t="str">
        <f>IF(ISBLANK(INDEX('Policy Characteristics'!B:B,MATCH($C257,'Policy Characteristics'!$C:$C,0))),"",INDEX('Policy Characteristics'!B:B,MATCH($C257,'Policy Characteristics'!$C:$C,0)))</f>
        <v>Ban New Power Plants</v>
      </c>
      <c r="C257" s="276" t="str">
        <f t="shared" si="17"/>
        <v>Boolean Ban New Power Plants</v>
      </c>
      <c r="D257" s="6" t="s">
        <v>3585</v>
      </c>
      <c r="E257" s="47"/>
      <c r="F257" s="6" t="s">
        <v>2497</v>
      </c>
      <c r="G257" s="47"/>
      <c r="H257" s="44">
        <v>1752</v>
      </c>
      <c r="I257" s="347" t="s">
        <v>44</v>
      </c>
      <c r="J257" s="277" t="str">
        <f>IF(ISBLANK(INDEX('Policy Characteristics'!D:D,MATCH($C257,'Policy Characteristics'!$C:$C,0))),"",INDEX('Policy Characteristics'!D:D,MATCH($C257,'Policy Characteristics'!$C:$C,0)))</f>
        <v>Ban New Power Plants</v>
      </c>
      <c r="K257" s="276" t="str">
        <f>IF(ISBLANK(INDEX('Policy Characteristics'!E:E,MATCH($C257,'Policy Characteristics'!$C:$C,0))),"",INDEX('Policy Characteristics'!E:E,MATCH($C257,'Policy Characteristics'!$C:$C,0)))</f>
        <v>elec ban new power plants</v>
      </c>
      <c r="L257" s="276">
        <f>IF(ISBLANK(INDEX('Policy Characteristics'!F:F,MATCH($C257,'Policy Characteristics'!$C:$C,0))),"",INDEX('Policy Characteristics'!F:F,MATCH($C257,'Policy Characteristics'!$C:$C,0)))</f>
        <v>0</v>
      </c>
      <c r="M257" s="276">
        <f>IF(ISBLANK(INDEX('Policy Characteristics'!G:G,MATCH($C257,'Policy Characteristics'!$C:$C,0))),"",INDEX('Policy Characteristics'!G:G,MATCH($C257,'Policy Characteristics'!$C:$C,0)))</f>
        <v>1</v>
      </c>
      <c r="N257" s="276">
        <f>IF(ISBLANK(INDEX('Policy Characteristics'!H:H,MATCH($C257,'Policy Characteristics'!$C:$C,0))),"",INDEX('Policy Characteristics'!H:H,MATCH($C257,'Policy Characteristics'!$C:$C,0)))</f>
        <v>1</v>
      </c>
      <c r="O257" s="276" t="str">
        <f>IF(ISBLANK(INDEX('Policy Characteristics'!I:I,MATCH($C257,'Policy Characteristics'!$C:$C,0))),"",INDEX('Policy Characteristics'!I:I,MATCH($C257,'Policy Characteristics'!$C:$C,0)))</f>
        <v>on/off</v>
      </c>
      <c r="P257" s="276" t="str">
        <f>IF(ISBLANK(INDEX('Policy Characteristics'!J:J,MATCH($C257,'Policy Characteristics'!$C:$C,0))),"",INDEX('Policy Characteristics'!J:J,MATCH($C257,'Policy Characteristics'!$C:$C,0)))</f>
        <v>**Description:** This policy prevents new capacity of the selected type(s) from being built or deployed.</v>
      </c>
      <c r="Q257" s="276" t="str">
        <f>IF(ISBLANK(INDEX('Policy Characteristics'!K:K,MATCH($C257,'Policy Characteristics'!$C:$C,0))),"",INDEX('Policy Characteristics'!K:K,MATCH($C257,'Policy Characteristics'!$C:$C,0)))</f>
        <v>electricity-sector-main.html#ban</v>
      </c>
      <c r="R257" s="276" t="str">
        <f>IF(ISBLANK(INDEX('Policy Characteristics'!L:L,MATCH($C257,'Policy Characteristics'!$C:$C,0))),"",INDEX('Policy Characteristics'!L:L,MATCH($C257,'Policy Characteristics'!$C:$C,0)))</f>
        <v>ban-new-capacity.html</v>
      </c>
    </row>
    <row r="258" spans="1:18" s="4" customFormat="1" ht="16">
      <c r="A258" s="276" t="str">
        <f>IF(ISBLANK(INDEX('Policy Characteristics'!A:A,MATCH($C258,'Policy Characteristics'!$C:$C,0))),"",INDEX('Policy Characteristics'!A:A,MATCH($C258,'Policy Characteristics'!$C:$C,0)))</f>
        <v>Electricity Supply</v>
      </c>
      <c r="B258" s="285" t="str">
        <f>IF(ISBLANK(INDEX('Policy Characteristics'!B:B,MATCH($C258,'Policy Characteristics'!$C:$C,0))),"",INDEX('Policy Characteristics'!B:B,MATCH($C258,'Policy Characteristics'!$C:$C,0)))</f>
        <v>Clean Electricity Standard</v>
      </c>
      <c r="C258" t="s">
        <v>2772</v>
      </c>
      <c r="D258" s="47"/>
      <c r="E258" s="47"/>
      <c r="F258" s="47"/>
      <c r="G258" s="47"/>
      <c r="H258" s="44">
        <v>508</v>
      </c>
      <c r="I258" s="347" t="s">
        <v>44</v>
      </c>
      <c r="J258" s="277" t="str">
        <f>IF(ISBLANK(INDEX('Policy Characteristics'!D:D,MATCH($C258,'Policy Characteristics'!$C:$C,0))),"",INDEX('Policy Characteristics'!D:D,MATCH($C258,'Policy Characteristics'!$C:$C,0)))</f>
        <v>Clean Electricity Standard</v>
      </c>
      <c r="K258" s="276" t="str">
        <f>IF(ISBLANK(INDEX('Policy Characteristics'!E:E,MATCH($C258,'Policy Characteristics'!$C:$C,0))),"",INDEX('Policy Characteristics'!E:E,MATCH($C258,'Policy Characteristics'!$C:$C,0)))</f>
        <v>elec renewable portfolio standards</v>
      </c>
      <c r="L258" s="284">
        <f>IF(ISBLANK(INDEX('Policy Characteristics'!F:F,MATCH($C258,'Policy Characteristics'!$C:$C,0))),"",INDEX('Policy Characteristics'!F:F,MATCH($C258,'Policy Characteristics'!$C:$C,0)))</f>
        <v>0</v>
      </c>
      <c r="M258" s="284">
        <f>IF(ISBLANK(INDEX('Policy Characteristics'!G:G,MATCH($C258,'Policy Characteristics'!$C:$C,0))),"",INDEX('Policy Characteristics'!G:G,MATCH($C258,'Policy Characteristics'!$C:$C,0)))</f>
        <v>1</v>
      </c>
      <c r="N258" s="284">
        <f>IF(ISBLANK(INDEX('Policy Characteristics'!H:H,MATCH($C258,'Policy Characteristics'!$C:$C,0))),"",INDEX('Policy Characteristics'!H:H,MATCH($C258,'Policy Characteristics'!$C:$C,0)))</f>
        <v>0.01</v>
      </c>
      <c r="O258" s="276" t="str">
        <f>IF(ISBLANK(INDEX('Policy Characteristics'!I:I,MATCH($C258,'Policy Characteristics'!$C:$C,0))),"",INDEX('Policy Characteristics'!I:I,MATCH($C258,'Policy Characteristics'!$C:$C,0)))</f>
        <v>% of electricity generation</v>
      </c>
      <c r="P258" s="276" t="str">
        <f>IF(ISBLANK(INDEX('Policy Characteristics'!J:J,MATCH($C258,'Policy Characteristics'!$C:$C,0))),"",INDEX('Policy Characteristics'!J:J,MATCH($C258,'Policy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58" s="276" t="str">
        <f>IF(ISBLANK(INDEX('Policy Characteristics'!K:K,MATCH($C258,'Policy Characteristics'!$C:$C,0))),"",INDEX('Policy Characteristics'!K:K,MATCH($C258,'Policy Characteristics'!$C:$C,0)))</f>
        <v>electricity-sector-main.html#ces</v>
      </c>
      <c r="R258" s="276" t="str">
        <f>IF(ISBLANK(INDEX('Policy Characteristics'!L:L,MATCH($C258,'Policy Characteristics'!$C:$C,0))),"",INDEX('Policy Characteristics'!L:L,MATCH($C258,'Policy Characteristics'!$C:$C,0)))</f>
        <v>clean-energy-standard.html</v>
      </c>
    </row>
    <row r="259" spans="1:18" s="4" customFormat="1" ht="16">
      <c r="A259" s="276" t="str">
        <f>IF(ISBLANK(INDEX('Policy Characteristics'!A:A,MATCH($C259,'Policy Characteristics'!$C:$C,0))),"",INDEX('Policy Characteristics'!A:A,MATCH($C259,'Policy Characteristics'!$C:$C,0)))</f>
        <v>Electricity Supply</v>
      </c>
      <c r="B259" s="285" t="str">
        <f>IF(ISBLANK(INDEX('Policy Characteristics'!B:B,MATCH($C259,'Policy Characteristics'!$C:$C,0))),"",INDEX('Policy Characteristics'!B:B,MATCH($C259,'Policy Characteristics'!$C:$C,0)))</f>
        <v>Clean Electricity Standard Foresight</v>
      </c>
      <c r="C259" s="1" t="s">
        <v>3657</v>
      </c>
      <c r="D259" s="47"/>
      <c r="E259" s="47"/>
      <c r="F259" s="47"/>
      <c r="G259" s="47"/>
      <c r="H259" s="44">
        <v>2234</v>
      </c>
      <c r="I259" s="347" t="s">
        <v>44</v>
      </c>
      <c r="J259" s="277" t="str">
        <f>IF(ISBLANK(INDEX('Policy Characteristics'!D:D,MATCH($C259,'Policy Characteristics'!$C:$C,0))),"",INDEX('Policy Characteristics'!D:D,MATCH($C259,'Policy Characteristics'!$C:$C,0)))</f>
        <v/>
      </c>
      <c r="K259" s="276" t="str">
        <f>IF(ISBLANK(INDEX('Policy Characteristics'!E:E,MATCH($C259,'Policy Characteristics'!$C:$C,0))),"",INDEX('Policy Characteristics'!E:E,MATCH($C259,'Policy Characteristics'!$C:$C,0)))</f>
        <v/>
      </c>
      <c r="L259" s="382">
        <f>IF(ISBLANK(INDEX('Policy Characteristics'!F:F,MATCH($C259,'Policy Characteristics'!$C:$C,0))),"",INDEX('Policy Characteristics'!F:F,MATCH($C259,'Policy Characteristics'!$C:$C,0)))</f>
        <v>0</v>
      </c>
      <c r="M259" s="382">
        <f>IF(ISBLANK(INDEX('Policy Characteristics'!G:G,MATCH($C259,'Policy Characteristics'!$C:$C,0))),"",INDEX('Policy Characteristics'!G:G,MATCH($C259,'Policy Characteristics'!$C:$C,0)))</f>
        <v>1</v>
      </c>
      <c r="N259" s="382">
        <f>IF(ISBLANK(INDEX('Policy Characteristics'!H:H,MATCH($C259,'Policy Characteristics'!$C:$C,0))),"",INDEX('Policy Characteristics'!H:H,MATCH($C259,'Policy Characteristics'!$C:$C,0)))</f>
        <v>1</v>
      </c>
      <c r="O259" s="276" t="str">
        <f>IF(ISBLANK(INDEX('Policy Characteristics'!I:I,MATCH($C259,'Policy Characteristics'!$C:$C,0))),"",INDEX('Policy Characteristics'!I:I,MATCH($C259,'Policy Characteristics'!$C:$C,0)))</f>
        <v>on/off</v>
      </c>
      <c r="P259" s="276" t="str">
        <f>IF(ISBLANK(INDEX('Policy Characteristics'!J:J,MATCH($C259,'Policy Characteristics'!$C:$C,0))),"",INDEX('Policy Characteristics'!J:J,MATCH($C259,'Policy Characteristics'!$C:$C,0)))</f>
        <v>**Description:**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v>
      </c>
      <c r="Q259" s="276" t="str">
        <f>IF(ISBLANK(INDEX('Policy Characteristics'!K:K,MATCH($C259,'Policy Characteristics'!$C:$C,0))),"",INDEX('Policy Characteristics'!K:K,MATCH($C259,'Policy Characteristics'!$C:$C,0)))</f>
        <v/>
      </c>
      <c r="R259" s="276" t="str">
        <f>IF(ISBLANK(INDEX('Policy Characteristics'!L:L,MATCH($C259,'Policy Characteristics'!$C:$C,0))),"",INDEX('Policy Characteristics'!L:L,MATCH($C259,'Policy Characteristics'!$C:$C,0)))</f>
        <v/>
      </c>
    </row>
    <row r="260" spans="1:18" s="2" customFormat="1" ht="16">
      <c r="A260" s="276" t="str">
        <f>IF(ISBLANK(INDEX('Policy Characteristics'!A:A,MATCH($C260,'Policy Characteristics'!$C:$C,0))),"",INDEX('Policy Characteristics'!A:A,MATCH($C260,'Policy Characteristics'!$C:$C,0)))</f>
        <v>Electricity Supply</v>
      </c>
      <c r="B260" s="285" t="str">
        <f>IF(ISBLANK(INDEX('Policy Characteristics'!B:B,MATCH($C260,'Policy Characteristics'!$C:$C,0))),"",INDEX('Policy Characteristics'!B:B,MATCH($C260,'Policy Characteristics'!$C:$C,0)))</f>
        <v>Change Electricity Exports</v>
      </c>
      <c r="C260" s="340" t="s">
        <v>283</v>
      </c>
      <c r="D260" s="6"/>
      <c r="E260" s="6"/>
      <c r="F260" s="6"/>
      <c r="G260" s="6"/>
      <c r="H260" s="49">
        <v>148</v>
      </c>
      <c r="I260" s="347" t="s">
        <v>44</v>
      </c>
      <c r="J260" s="277" t="str">
        <f>IF(ISBLANK(INDEX('Policy Characteristics'!D:D,MATCH($C260,'Policy Characteristics'!$C:$C,0))),"",INDEX('Policy Characteristics'!D:D,MATCH($C260,'Policy Characteristics'!$C:$C,0)))</f>
        <v>Electricity Imports and Exports</v>
      </c>
      <c r="K260" s="276" t="str">
        <f>IF(ISBLANK(INDEX('Policy Characteristics'!E:E,MATCH($C260,'Policy Characteristics'!$C:$C,0))),"",INDEX('Policy Characteristics'!E:E,MATCH($C260,'Policy Characteristics'!$C:$C,0)))</f>
        <v>elec change exports</v>
      </c>
      <c r="L260" s="284">
        <f>IF(ISBLANK(INDEX('Policy Characteristics'!F:F,MATCH($C260,'Policy Characteristics'!$C:$C,0))),"",INDEX('Policy Characteristics'!F:F,MATCH($C260,'Policy Characteristics'!$C:$C,0)))</f>
        <v>-0.5</v>
      </c>
      <c r="M260" s="284">
        <f>IF(ISBLANK(INDEX('Policy Characteristics'!G:G,MATCH($C260,'Policy Characteristics'!$C:$C,0))),"",INDEX('Policy Characteristics'!G:G,MATCH($C260,'Policy Characteristics'!$C:$C,0)))</f>
        <v>1</v>
      </c>
      <c r="N260" s="284">
        <f>IF(ISBLANK(INDEX('Policy Characteristics'!H:H,MATCH($C260,'Policy Characteristics'!$C:$C,0))),"",INDEX('Policy Characteristics'!H:H,MATCH($C260,'Policy Characteristics'!$C:$C,0)))</f>
        <v>0.02</v>
      </c>
      <c r="O260" s="276" t="str">
        <f>IF(ISBLANK(INDEX('Policy Characteristics'!I:I,MATCH($C260,'Policy Characteristics'!$C:$C,0))),"",INDEX('Policy Characteristics'!I:I,MATCH($C260,'Policy Characteristics'!$C:$C,0)))</f>
        <v>% change in exports</v>
      </c>
      <c r="P260" s="276" t="str">
        <f>IF(ISBLANK(INDEX('Policy Characteristics'!J:J,MATCH($C260,'Policy Characteristics'!$C:$C,0))),"",INDEX('Policy Characteristics'!J:J,MATCH($C260,'Policy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v>
      </c>
      <c r="Q260" s="276" t="str">
        <f>IF(ISBLANK(INDEX('Policy Characteristics'!K:K,MATCH($C260,'Policy Characteristics'!$C:$C,0))),"",INDEX('Policy Characteristics'!K:K,MATCH($C260,'Policy Characteristics'!$C:$C,0)))</f>
        <v>electricity-sector-main.html#elec-exports</v>
      </c>
      <c r="R260" s="276" t="str">
        <f>IF(ISBLANK(INDEX('Policy Characteristics'!L:L,MATCH($C260,'Policy Characteristics'!$C:$C,0))),"",INDEX('Policy Characteristics'!L:L,MATCH($C260,'Policy Characteristics'!$C:$C,0)))</f>
        <v>electricity-imports-exports.html</v>
      </c>
    </row>
    <row r="261" spans="1:18" s="2" customFormat="1" ht="16">
      <c r="A261" s="276" t="str">
        <f>IF(ISBLANK(INDEX('Policy Characteristics'!A:A,MATCH($C261,'Policy Characteristics'!$C:$C,0))),"",INDEX('Policy Characteristics'!A:A,MATCH($C261,'Policy Characteristics'!$C:$C,0)))</f>
        <v>Electricity Supply</v>
      </c>
      <c r="B261" s="285" t="str">
        <f>IF(ISBLANK(INDEX('Policy Characteristics'!B:B,MATCH($C261,'Policy Characteristics'!$C:$C,0))),"",INDEX('Policy Characteristics'!B:B,MATCH($C261,'Policy Characteristics'!$C:$C,0)))</f>
        <v>Change Electricity Imports</v>
      </c>
      <c r="C261" s="340" t="s">
        <v>282</v>
      </c>
      <c r="D261" s="47" t="s">
        <v>462</v>
      </c>
      <c r="E261" s="47"/>
      <c r="F261" s="47" t="s">
        <v>461</v>
      </c>
      <c r="G261" s="6"/>
      <c r="H261" s="49">
        <v>149</v>
      </c>
      <c r="I261" s="347" t="s">
        <v>44</v>
      </c>
      <c r="J261" s="277" t="str">
        <f>IF(ISBLANK(INDEX('Policy Characteristics'!D:D,MATCH($C261,'Policy Characteristics'!$C:$C,0))),"",INDEX('Policy Characteristics'!D:D,MATCH($C261,'Policy Characteristics'!$C:$C,0)))</f>
        <v>Electricity Imports and Exports</v>
      </c>
      <c r="K261" s="276" t="str">
        <f>IF(ISBLANK(INDEX('Policy Characteristics'!E:E,MATCH($C261,'Policy Characteristics'!$C:$C,0))),"",INDEX('Policy Characteristics'!E:E,MATCH($C261,'Policy Characteristics'!$C:$C,0)))</f>
        <v>elec change imports</v>
      </c>
      <c r="L261" s="284">
        <f>IF(ISBLANK(INDEX('Policy Characteristics'!F:F,MATCH($C261,'Policy Characteristics'!$C:$C,0))),"",INDEX('Policy Characteristics'!F:F,MATCH($C261,'Policy Characteristics'!$C:$C,0)))</f>
        <v>-0.5</v>
      </c>
      <c r="M261" s="284">
        <f>IF(ISBLANK(INDEX('Policy Characteristics'!G:G,MATCH($C261,'Policy Characteristics'!$C:$C,0))),"",INDEX('Policy Characteristics'!G:G,MATCH($C261,'Policy Characteristics'!$C:$C,0)))</f>
        <v>1</v>
      </c>
      <c r="N261" s="284">
        <f>IF(ISBLANK(INDEX('Policy Characteristics'!H:H,MATCH($C261,'Policy Characteristics'!$C:$C,0))),"",INDEX('Policy Characteristics'!H:H,MATCH($C261,'Policy Characteristics'!$C:$C,0)))</f>
        <v>0.02</v>
      </c>
      <c r="O261" s="276" t="str">
        <f>IF(ISBLANK(INDEX('Policy Characteristics'!I:I,MATCH($C261,'Policy Characteristics'!$C:$C,0))),"",INDEX('Policy Characteristics'!I:I,MATCH($C261,'Policy Characteristics'!$C:$C,0)))</f>
        <v>% change in imports</v>
      </c>
      <c r="P261" s="276" t="str">
        <f>IF(ISBLANK(INDEX('Policy Characteristics'!J:J,MATCH($C261,'Policy Characteristics'!$C:$C,0))),"",INDEX('Policy Characteristics'!J:J,MATCH($C261,'Policy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1" s="276" t="str">
        <f>IF(ISBLANK(INDEX('Policy Characteristics'!K:K,MATCH($C261,'Policy Characteristics'!$C:$C,0))),"",INDEX('Policy Characteristics'!K:K,MATCH($C261,'Policy Characteristics'!$C:$C,0)))</f>
        <v>electricity-sector-main.html#elec-imports</v>
      </c>
      <c r="R261" s="276" t="str">
        <f>IF(ISBLANK(INDEX('Policy Characteristics'!L:L,MATCH($C261,'Policy Characteristics'!$C:$C,0))),"",INDEX('Policy Characteristics'!L:L,MATCH($C261,'Policy Characteristics'!$C:$C,0)))</f>
        <v>electricity-imports-exports.html</v>
      </c>
    </row>
    <row r="262" spans="1:18" s="2" customFormat="1" ht="16">
      <c r="A262" s="276" t="str">
        <f>IF(ISBLANK(INDEX('Policy Characteristics'!A:A,MATCH($C262,'Policy Characteristics'!$C:$C,0))),"",INDEX('Policy Characteristics'!A:A,MATCH($C262,'Policy Characteristics'!$C:$C,0)))</f>
        <v>Electricity Supply</v>
      </c>
      <c r="B262" s="285" t="str">
        <f>IF(ISBLANK(INDEX('Policy Characteristics'!B:B,MATCH($C262,'Policy Characteristics'!$C:$C,0))),"",INDEX('Policy Characteristics'!B:B,MATCH($C262,'Policy Characteristics'!$C:$C,0)))</f>
        <v>Change Electricity Imports</v>
      </c>
      <c r="C262" s="276" t="str">
        <f t="shared" ref="C262:C283" si="18">C$261</f>
        <v>Percent Change in Electricity Imports</v>
      </c>
      <c r="D262" s="6" t="s">
        <v>3579</v>
      </c>
      <c r="E262" s="47"/>
      <c r="F262" s="6" t="s">
        <v>3508</v>
      </c>
      <c r="G262" s="6"/>
      <c r="H262" s="49">
        <v>526</v>
      </c>
      <c r="I262" s="347" t="s">
        <v>44</v>
      </c>
      <c r="J262" s="277" t="str">
        <f>IF(ISBLANK(INDEX('Policy Characteristics'!D:D,MATCH($C262,'Policy Characteristics'!$C:$C,0))),"",INDEX('Policy Characteristics'!D:D,MATCH($C262,'Policy Characteristics'!$C:$C,0)))</f>
        <v>Electricity Imports and Exports</v>
      </c>
      <c r="K262" s="276" t="str">
        <f>IF(ISBLANK(INDEX('Policy Characteristics'!E:E,MATCH($C262,'Policy Characteristics'!$C:$C,0))),"",INDEX('Policy Characteristics'!E:E,MATCH($C262,'Policy Characteristics'!$C:$C,0)))</f>
        <v>elec change imports</v>
      </c>
      <c r="L262" s="284">
        <f>IF(ISBLANK(INDEX('Policy Characteristics'!F:F,MATCH($C262,'Policy Characteristics'!$C:$C,0))),"",INDEX('Policy Characteristics'!F:F,MATCH($C262,'Policy Characteristics'!$C:$C,0)))</f>
        <v>-0.5</v>
      </c>
      <c r="M262" s="284">
        <f>IF(ISBLANK(INDEX('Policy Characteristics'!G:G,MATCH($C262,'Policy Characteristics'!$C:$C,0))),"",INDEX('Policy Characteristics'!G:G,MATCH($C262,'Policy Characteristics'!$C:$C,0)))</f>
        <v>1</v>
      </c>
      <c r="N262" s="284">
        <f>IF(ISBLANK(INDEX('Policy Characteristics'!H:H,MATCH($C262,'Policy Characteristics'!$C:$C,0))),"",INDEX('Policy Characteristics'!H:H,MATCH($C262,'Policy Characteristics'!$C:$C,0)))</f>
        <v>0.02</v>
      </c>
      <c r="O262" s="276" t="str">
        <f>IF(ISBLANK(INDEX('Policy Characteristics'!I:I,MATCH($C262,'Policy Characteristics'!$C:$C,0))),"",INDEX('Policy Characteristics'!I:I,MATCH($C262,'Policy Characteristics'!$C:$C,0)))</f>
        <v>% change in imports</v>
      </c>
      <c r="P262" s="276" t="str">
        <f>IF(ISBLANK(INDEX('Policy Characteristics'!J:J,MATCH($C262,'Policy Characteristics'!$C:$C,0))),"",INDEX('Policy Characteristics'!J:J,MATCH($C262,'Policy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2" s="276" t="str">
        <f>IF(ISBLANK(INDEX('Policy Characteristics'!K:K,MATCH($C262,'Policy Characteristics'!$C:$C,0))),"",INDEX('Policy Characteristics'!K:K,MATCH($C262,'Policy Characteristics'!$C:$C,0)))</f>
        <v>electricity-sector-main.html#elec-imports</v>
      </c>
      <c r="R262" s="276" t="str">
        <f>IF(ISBLANK(INDEX('Policy Characteristics'!L:L,MATCH($C262,'Policy Characteristics'!$C:$C,0))),"",INDEX('Policy Characteristics'!L:L,MATCH($C262,'Policy Characteristics'!$C:$C,0)))</f>
        <v>electricity-imports-exports.html</v>
      </c>
    </row>
    <row r="263" spans="1:18" s="2" customFormat="1" ht="16">
      <c r="A263" s="276" t="str">
        <f>IF(ISBLANK(INDEX('Policy Characteristics'!A:A,MATCH($C263,'Policy Characteristics'!$C:$C,0))),"",INDEX('Policy Characteristics'!A:A,MATCH($C263,'Policy Characteristics'!$C:$C,0)))</f>
        <v>Electricity Supply</v>
      </c>
      <c r="B263" s="285" t="str">
        <f>IF(ISBLANK(INDEX('Policy Characteristics'!B:B,MATCH($C263,'Policy Characteristics'!$C:$C,0))),"",INDEX('Policy Characteristics'!B:B,MATCH($C263,'Policy Characteristics'!$C:$C,0)))</f>
        <v>Change Electricity Imports</v>
      </c>
      <c r="C263" s="276" t="str">
        <f t="shared" si="18"/>
        <v>Percent Change in Electricity Imports</v>
      </c>
      <c r="D263" s="6" t="s">
        <v>3580</v>
      </c>
      <c r="E263" s="47"/>
      <c r="F263" s="6" t="s">
        <v>3509</v>
      </c>
      <c r="G263" s="6"/>
      <c r="H263" s="49">
        <v>1753</v>
      </c>
      <c r="I263" s="347" t="s">
        <v>44</v>
      </c>
      <c r="J263" s="277" t="str">
        <f>IF(ISBLANK(INDEX('Policy Characteristics'!D:D,MATCH($C263,'Policy Characteristics'!$C:$C,0))),"",INDEX('Policy Characteristics'!D:D,MATCH($C263,'Policy Characteristics'!$C:$C,0)))</f>
        <v>Electricity Imports and Exports</v>
      </c>
      <c r="K263" s="276" t="str">
        <f>IF(ISBLANK(INDEX('Policy Characteristics'!E:E,MATCH($C263,'Policy Characteristics'!$C:$C,0))),"",INDEX('Policy Characteristics'!E:E,MATCH($C263,'Policy Characteristics'!$C:$C,0)))</f>
        <v>elec change imports</v>
      </c>
      <c r="L263" s="284">
        <f>IF(ISBLANK(INDEX('Policy Characteristics'!F:F,MATCH($C263,'Policy Characteristics'!$C:$C,0))),"",INDEX('Policy Characteristics'!F:F,MATCH($C263,'Policy Characteristics'!$C:$C,0)))</f>
        <v>-0.5</v>
      </c>
      <c r="M263" s="284">
        <f>IF(ISBLANK(INDEX('Policy Characteristics'!G:G,MATCH($C263,'Policy Characteristics'!$C:$C,0))),"",INDEX('Policy Characteristics'!G:G,MATCH($C263,'Policy Characteristics'!$C:$C,0)))</f>
        <v>1</v>
      </c>
      <c r="N263" s="284">
        <f>IF(ISBLANK(INDEX('Policy Characteristics'!H:H,MATCH($C263,'Policy Characteristics'!$C:$C,0))),"",INDEX('Policy Characteristics'!H:H,MATCH($C263,'Policy Characteristics'!$C:$C,0)))</f>
        <v>0.02</v>
      </c>
      <c r="O263" s="276" t="str">
        <f>IF(ISBLANK(INDEX('Policy Characteristics'!I:I,MATCH($C263,'Policy Characteristics'!$C:$C,0))),"",INDEX('Policy Characteristics'!I:I,MATCH($C263,'Policy Characteristics'!$C:$C,0)))</f>
        <v>% change in imports</v>
      </c>
      <c r="P263" s="276" t="str">
        <f>IF(ISBLANK(INDEX('Policy Characteristics'!J:J,MATCH($C263,'Policy Characteristics'!$C:$C,0))),"",INDEX('Policy Characteristics'!J:J,MATCH($C263,'Policy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3" s="276" t="str">
        <f>IF(ISBLANK(INDEX('Policy Characteristics'!K:K,MATCH($C263,'Policy Characteristics'!$C:$C,0))),"",INDEX('Policy Characteristics'!K:K,MATCH($C263,'Policy Characteristics'!$C:$C,0)))</f>
        <v>electricity-sector-main.html#elec-imports</v>
      </c>
      <c r="R263" s="276" t="str">
        <f>IF(ISBLANK(INDEX('Policy Characteristics'!L:L,MATCH($C263,'Policy Characteristics'!$C:$C,0))),"",INDEX('Policy Characteristics'!L:L,MATCH($C263,'Policy Characteristics'!$C:$C,0)))</f>
        <v>electricity-imports-exports.html</v>
      </c>
    </row>
    <row r="264" spans="1:18" s="2" customFormat="1" ht="16">
      <c r="A264" s="276" t="str">
        <f>IF(ISBLANK(INDEX('Policy Characteristics'!A:A,MATCH($C264,'Policy Characteristics'!$C:$C,0))),"",INDEX('Policy Characteristics'!A:A,MATCH($C264,'Policy Characteristics'!$C:$C,0)))</f>
        <v>Electricity Supply</v>
      </c>
      <c r="B264" s="285" t="str">
        <f>IF(ISBLANK(INDEX('Policy Characteristics'!B:B,MATCH($C264,'Policy Characteristics'!$C:$C,0))),"",INDEX('Policy Characteristics'!B:B,MATCH($C264,'Policy Characteristics'!$C:$C,0)))</f>
        <v>Change Electricity Imports</v>
      </c>
      <c r="C264" s="276" t="str">
        <f t="shared" si="18"/>
        <v>Percent Change in Electricity Imports</v>
      </c>
      <c r="D264" s="6" t="s">
        <v>77</v>
      </c>
      <c r="E264" s="47"/>
      <c r="F264" s="6" t="s">
        <v>3591</v>
      </c>
      <c r="G264" s="6"/>
      <c r="H264" s="49">
        <v>527</v>
      </c>
      <c r="I264" s="347" t="s">
        <v>44</v>
      </c>
      <c r="J264" s="277" t="str">
        <f>IF(ISBLANK(INDEX('Policy Characteristics'!D:D,MATCH($C264,'Policy Characteristics'!$C:$C,0))),"",INDEX('Policy Characteristics'!D:D,MATCH($C264,'Policy Characteristics'!$C:$C,0)))</f>
        <v>Electricity Imports and Exports</v>
      </c>
      <c r="K264" s="276" t="str">
        <f>IF(ISBLANK(INDEX('Policy Characteristics'!E:E,MATCH($C264,'Policy Characteristics'!$C:$C,0))),"",INDEX('Policy Characteristics'!E:E,MATCH($C264,'Policy Characteristics'!$C:$C,0)))</f>
        <v>elec change imports</v>
      </c>
      <c r="L264" s="284">
        <f>IF(ISBLANK(INDEX('Policy Characteristics'!F:F,MATCH($C264,'Policy Characteristics'!$C:$C,0))),"",INDEX('Policy Characteristics'!F:F,MATCH($C264,'Policy Characteristics'!$C:$C,0)))</f>
        <v>-0.5</v>
      </c>
      <c r="M264" s="284">
        <f>IF(ISBLANK(INDEX('Policy Characteristics'!G:G,MATCH($C264,'Policy Characteristics'!$C:$C,0))),"",INDEX('Policy Characteristics'!G:G,MATCH($C264,'Policy Characteristics'!$C:$C,0)))</f>
        <v>1</v>
      </c>
      <c r="N264" s="284">
        <f>IF(ISBLANK(INDEX('Policy Characteristics'!H:H,MATCH($C264,'Policy Characteristics'!$C:$C,0))),"",INDEX('Policy Characteristics'!H:H,MATCH($C264,'Policy Characteristics'!$C:$C,0)))</f>
        <v>0.02</v>
      </c>
      <c r="O264" s="276" t="str">
        <f>IF(ISBLANK(INDEX('Policy Characteristics'!I:I,MATCH($C264,'Policy Characteristics'!$C:$C,0))),"",INDEX('Policy Characteristics'!I:I,MATCH($C264,'Policy Characteristics'!$C:$C,0)))</f>
        <v>% change in imports</v>
      </c>
      <c r="P264" s="276" t="str">
        <f>IF(ISBLANK(INDEX('Policy Characteristics'!J:J,MATCH($C264,'Policy Characteristics'!$C:$C,0))),"",INDEX('Policy Characteristics'!J:J,MATCH($C264,'Policy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4" s="276" t="str">
        <f>IF(ISBLANK(INDEX('Policy Characteristics'!K:K,MATCH($C264,'Policy Characteristics'!$C:$C,0))),"",INDEX('Policy Characteristics'!K:K,MATCH($C264,'Policy Characteristics'!$C:$C,0)))</f>
        <v>electricity-sector-main.html#elec-imports</v>
      </c>
      <c r="R264" s="276" t="str">
        <f>IF(ISBLANK(INDEX('Policy Characteristics'!L:L,MATCH($C264,'Policy Characteristics'!$C:$C,0))),"",INDEX('Policy Characteristics'!L:L,MATCH($C264,'Policy Characteristics'!$C:$C,0)))</f>
        <v>electricity-imports-exports.html</v>
      </c>
    </row>
    <row r="265" spans="1:18" s="2" customFormat="1" ht="16">
      <c r="A265" s="276" t="str">
        <f>IF(ISBLANK(INDEX('Policy Characteristics'!A:A,MATCH($C265,'Policy Characteristics'!$C:$C,0))),"",INDEX('Policy Characteristics'!A:A,MATCH($C265,'Policy Characteristics'!$C:$C,0)))</f>
        <v>Electricity Supply</v>
      </c>
      <c r="B265" s="285" t="str">
        <f>IF(ISBLANK(INDEX('Policy Characteristics'!B:B,MATCH($C265,'Policy Characteristics'!$C:$C,0))),"",INDEX('Policy Characteristics'!B:B,MATCH($C265,'Policy Characteristics'!$C:$C,0)))</f>
        <v>Change Electricity Imports</v>
      </c>
      <c r="C265" s="276" t="str">
        <f t="shared" si="18"/>
        <v>Percent Change in Electricity Imports</v>
      </c>
      <c r="D265" s="6" t="s">
        <v>78</v>
      </c>
      <c r="E265" s="47"/>
      <c r="F265" s="6" t="s">
        <v>90</v>
      </c>
      <c r="G265" s="6"/>
      <c r="H265" s="49">
        <v>528</v>
      </c>
      <c r="I265" s="347" t="s">
        <v>44</v>
      </c>
      <c r="J265" s="277" t="str">
        <f>IF(ISBLANK(INDEX('Policy Characteristics'!D:D,MATCH($C265,'Policy Characteristics'!$C:$C,0))),"",INDEX('Policy Characteristics'!D:D,MATCH($C265,'Policy Characteristics'!$C:$C,0)))</f>
        <v>Electricity Imports and Exports</v>
      </c>
      <c r="K265" s="276" t="str">
        <f>IF(ISBLANK(INDEX('Policy Characteristics'!E:E,MATCH($C265,'Policy Characteristics'!$C:$C,0))),"",INDEX('Policy Characteristics'!E:E,MATCH($C265,'Policy Characteristics'!$C:$C,0)))</f>
        <v>elec change imports</v>
      </c>
      <c r="L265" s="284">
        <f>IF(ISBLANK(INDEX('Policy Characteristics'!F:F,MATCH($C265,'Policy Characteristics'!$C:$C,0))),"",INDEX('Policy Characteristics'!F:F,MATCH($C265,'Policy Characteristics'!$C:$C,0)))</f>
        <v>-0.5</v>
      </c>
      <c r="M265" s="284">
        <f>IF(ISBLANK(INDEX('Policy Characteristics'!G:G,MATCH($C265,'Policy Characteristics'!$C:$C,0))),"",INDEX('Policy Characteristics'!G:G,MATCH($C265,'Policy Characteristics'!$C:$C,0)))</f>
        <v>1</v>
      </c>
      <c r="N265" s="284">
        <f>IF(ISBLANK(INDEX('Policy Characteristics'!H:H,MATCH($C265,'Policy Characteristics'!$C:$C,0))),"",INDEX('Policy Characteristics'!H:H,MATCH($C265,'Policy Characteristics'!$C:$C,0)))</f>
        <v>0.02</v>
      </c>
      <c r="O265" s="276" t="str">
        <f>IF(ISBLANK(INDEX('Policy Characteristics'!I:I,MATCH($C265,'Policy Characteristics'!$C:$C,0))),"",INDEX('Policy Characteristics'!I:I,MATCH($C265,'Policy Characteristics'!$C:$C,0)))</f>
        <v>% change in imports</v>
      </c>
      <c r="P265" s="276" t="str">
        <f>IF(ISBLANK(INDEX('Policy Characteristics'!J:J,MATCH($C265,'Policy Characteristics'!$C:$C,0))),"",INDEX('Policy Characteristics'!J:J,MATCH($C265,'Policy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5" s="276" t="str">
        <f>IF(ISBLANK(INDEX('Policy Characteristics'!K:K,MATCH($C265,'Policy Characteristics'!$C:$C,0))),"",INDEX('Policy Characteristics'!K:K,MATCH($C265,'Policy Characteristics'!$C:$C,0)))</f>
        <v>electricity-sector-main.html#elec-imports</v>
      </c>
      <c r="R265" s="276" t="str">
        <f>IF(ISBLANK(INDEX('Policy Characteristics'!L:L,MATCH($C265,'Policy Characteristics'!$C:$C,0))),"",INDEX('Policy Characteristics'!L:L,MATCH($C265,'Policy Characteristics'!$C:$C,0)))</f>
        <v>electricity-imports-exports.html</v>
      </c>
    </row>
    <row r="266" spans="1:18" s="2" customFormat="1" ht="16">
      <c r="A266" s="276" t="str">
        <f>IF(ISBLANK(INDEX('Policy Characteristics'!A:A,MATCH($C266,'Policy Characteristics'!$C:$C,0))),"",INDEX('Policy Characteristics'!A:A,MATCH($C266,'Policy Characteristics'!$C:$C,0)))</f>
        <v>Electricity Supply</v>
      </c>
      <c r="B266" s="285" t="str">
        <f>IF(ISBLANK(INDEX('Policy Characteristics'!B:B,MATCH($C266,'Policy Characteristics'!$C:$C,0))),"",INDEX('Policy Characteristics'!B:B,MATCH($C266,'Policy Characteristics'!$C:$C,0)))</f>
        <v>Change Electricity Imports</v>
      </c>
      <c r="C266" s="276" t="str">
        <f t="shared" si="18"/>
        <v>Percent Change in Electricity Imports</v>
      </c>
      <c r="D266" s="6" t="s">
        <v>463</v>
      </c>
      <c r="E266" s="47"/>
      <c r="F266" s="6" t="s">
        <v>466</v>
      </c>
      <c r="G266" s="6"/>
      <c r="H266" s="49">
        <v>529</v>
      </c>
      <c r="I266" s="347" t="s">
        <v>44</v>
      </c>
      <c r="J266" s="277" t="str">
        <f>IF(ISBLANK(INDEX('Policy Characteristics'!D:D,MATCH($C266,'Policy Characteristics'!$C:$C,0))),"",INDEX('Policy Characteristics'!D:D,MATCH($C266,'Policy Characteristics'!$C:$C,0)))</f>
        <v>Electricity Imports and Exports</v>
      </c>
      <c r="K266" s="276" t="str">
        <f>IF(ISBLANK(INDEX('Policy Characteristics'!E:E,MATCH($C266,'Policy Characteristics'!$C:$C,0))),"",INDEX('Policy Characteristics'!E:E,MATCH($C266,'Policy Characteristics'!$C:$C,0)))</f>
        <v>elec change imports</v>
      </c>
      <c r="L266" s="284">
        <f>IF(ISBLANK(INDEX('Policy Characteristics'!F:F,MATCH($C266,'Policy Characteristics'!$C:$C,0))),"",INDEX('Policy Characteristics'!F:F,MATCH($C266,'Policy Characteristics'!$C:$C,0)))</f>
        <v>-0.5</v>
      </c>
      <c r="M266" s="284">
        <f>IF(ISBLANK(INDEX('Policy Characteristics'!G:G,MATCH($C266,'Policy Characteristics'!$C:$C,0))),"",INDEX('Policy Characteristics'!G:G,MATCH($C266,'Policy Characteristics'!$C:$C,0)))</f>
        <v>1</v>
      </c>
      <c r="N266" s="284">
        <f>IF(ISBLANK(INDEX('Policy Characteristics'!H:H,MATCH($C266,'Policy Characteristics'!$C:$C,0))),"",INDEX('Policy Characteristics'!H:H,MATCH($C266,'Policy Characteristics'!$C:$C,0)))</f>
        <v>0.02</v>
      </c>
      <c r="O266" s="276" t="str">
        <f>IF(ISBLANK(INDEX('Policy Characteristics'!I:I,MATCH($C266,'Policy Characteristics'!$C:$C,0))),"",INDEX('Policy Characteristics'!I:I,MATCH($C266,'Policy Characteristics'!$C:$C,0)))</f>
        <v>% change in imports</v>
      </c>
      <c r="P266" s="276" t="str">
        <f>IF(ISBLANK(INDEX('Policy Characteristics'!J:J,MATCH($C266,'Policy Characteristics'!$C:$C,0))),"",INDEX('Policy Characteristics'!J:J,MATCH($C266,'Policy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6" s="276" t="str">
        <f>IF(ISBLANK(INDEX('Policy Characteristics'!K:K,MATCH($C266,'Policy Characteristics'!$C:$C,0))),"",INDEX('Policy Characteristics'!K:K,MATCH($C266,'Policy Characteristics'!$C:$C,0)))</f>
        <v>electricity-sector-main.html#elec-imports</v>
      </c>
      <c r="R266" s="276" t="str">
        <f>IF(ISBLANK(INDEX('Policy Characteristics'!L:L,MATCH($C266,'Policy Characteristics'!$C:$C,0))),"",INDEX('Policy Characteristics'!L:L,MATCH($C266,'Policy Characteristics'!$C:$C,0)))</f>
        <v>electricity-imports-exports.html</v>
      </c>
    </row>
    <row r="267" spans="1:18" s="2" customFormat="1" ht="16">
      <c r="A267" s="276" t="str">
        <f>IF(ISBLANK(INDEX('Policy Characteristics'!A:A,MATCH($C267,'Policy Characteristics'!$C:$C,0))),"",INDEX('Policy Characteristics'!A:A,MATCH($C267,'Policy Characteristics'!$C:$C,0)))</f>
        <v>Electricity Supply</v>
      </c>
      <c r="B267" s="285" t="str">
        <f>IF(ISBLANK(INDEX('Policy Characteristics'!B:B,MATCH($C267,'Policy Characteristics'!$C:$C,0))),"",INDEX('Policy Characteristics'!B:B,MATCH($C267,'Policy Characteristics'!$C:$C,0)))</f>
        <v>Change Electricity Imports</v>
      </c>
      <c r="C267" s="276" t="str">
        <f t="shared" si="18"/>
        <v>Percent Change in Electricity Imports</v>
      </c>
      <c r="D267" s="6" t="s">
        <v>79</v>
      </c>
      <c r="E267" s="47"/>
      <c r="F267" s="6" t="s">
        <v>91</v>
      </c>
      <c r="G267" s="6"/>
      <c r="H267" s="49">
        <v>530</v>
      </c>
      <c r="I267" s="347" t="s">
        <v>44</v>
      </c>
      <c r="J267" s="277" t="str">
        <f>IF(ISBLANK(INDEX('Policy Characteristics'!D:D,MATCH($C267,'Policy Characteristics'!$C:$C,0))),"",INDEX('Policy Characteristics'!D:D,MATCH($C267,'Policy Characteristics'!$C:$C,0)))</f>
        <v>Electricity Imports and Exports</v>
      </c>
      <c r="K267" s="276" t="str">
        <f>IF(ISBLANK(INDEX('Policy Characteristics'!E:E,MATCH($C267,'Policy Characteristics'!$C:$C,0))),"",INDEX('Policy Characteristics'!E:E,MATCH($C267,'Policy Characteristics'!$C:$C,0)))</f>
        <v>elec change imports</v>
      </c>
      <c r="L267" s="284">
        <f>IF(ISBLANK(INDEX('Policy Characteristics'!F:F,MATCH($C267,'Policy Characteristics'!$C:$C,0))),"",INDEX('Policy Characteristics'!F:F,MATCH($C267,'Policy Characteristics'!$C:$C,0)))</f>
        <v>-0.5</v>
      </c>
      <c r="M267" s="284">
        <f>IF(ISBLANK(INDEX('Policy Characteristics'!G:G,MATCH($C267,'Policy Characteristics'!$C:$C,0))),"",INDEX('Policy Characteristics'!G:G,MATCH($C267,'Policy Characteristics'!$C:$C,0)))</f>
        <v>1</v>
      </c>
      <c r="N267" s="284">
        <f>IF(ISBLANK(INDEX('Policy Characteristics'!H:H,MATCH($C267,'Policy Characteristics'!$C:$C,0))),"",INDEX('Policy Characteristics'!H:H,MATCH($C267,'Policy Characteristics'!$C:$C,0)))</f>
        <v>0.02</v>
      </c>
      <c r="O267" s="276" t="str">
        <f>IF(ISBLANK(INDEX('Policy Characteristics'!I:I,MATCH($C267,'Policy Characteristics'!$C:$C,0))),"",INDEX('Policy Characteristics'!I:I,MATCH($C267,'Policy Characteristics'!$C:$C,0)))</f>
        <v>% change in imports</v>
      </c>
      <c r="P267" s="276" t="str">
        <f>IF(ISBLANK(INDEX('Policy Characteristics'!J:J,MATCH($C267,'Policy Characteristics'!$C:$C,0))),"",INDEX('Policy Characteristics'!J:J,MATCH($C267,'Policy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7" s="276" t="str">
        <f>IF(ISBLANK(INDEX('Policy Characteristics'!K:K,MATCH($C267,'Policy Characteristics'!$C:$C,0))),"",INDEX('Policy Characteristics'!K:K,MATCH($C267,'Policy Characteristics'!$C:$C,0)))</f>
        <v>electricity-sector-main.html#elec-imports</v>
      </c>
      <c r="R267" s="276" t="str">
        <f>IF(ISBLANK(INDEX('Policy Characteristics'!L:L,MATCH($C267,'Policy Characteristics'!$C:$C,0))),"",INDEX('Policy Characteristics'!L:L,MATCH($C267,'Policy Characteristics'!$C:$C,0)))</f>
        <v>electricity-imports-exports.html</v>
      </c>
    </row>
    <row r="268" spans="1:18" s="2" customFormat="1" ht="16">
      <c r="A268" s="276" t="str">
        <f>IF(ISBLANK(INDEX('Policy Characteristics'!A:A,MATCH($C268,'Policy Characteristics'!$C:$C,0))),"",INDEX('Policy Characteristics'!A:A,MATCH($C268,'Policy Characteristics'!$C:$C,0)))</f>
        <v>Electricity Supply</v>
      </c>
      <c r="B268" s="285" t="str">
        <f>IF(ISBLANK(INDEX('Policy Characteristics'!B:B,MATCH($C268,'Policy Characteristics'!$C:$C,0))),"",INDEX('Policy Characteristics'!B:B,MATCH($C268,'Policy Characteristics'!$C:$C,0)))</f>
        <v>Change Electricity Imports</v>
      </c>
      <c r="C268" s="276" t="str">
        <f t="shared" si="18"/>
        <v>Percent Change in Electricity Imports</v>
      </c>
      <c r="D268" s="6" t="s">
        <v>80</v>
      </c>
      <c r="E268" s="47"/>
      <c r="F268" s="6" t="s">
        <v>92</v>
      </c>
      <c r="G268" s="6"/>
      <c r="H268" s="49">
        <v>531</v>
      </c>
      <c r="I268" s="347" t="s">
        <v>45</v>
      </c>
      <c r="J268" s="277" t="str">
        <f>IF(ISBLANK(INDEX('Policy Characteristics'!D:D,MATCH($C268,'Policy Characteristics'!$C:$C,0))),"",INDEX('Policy Characteristics'!D:D,MATCH($C268,'Policy Characteristics'!$C:$C,0)))</f>
        <v>Electricity Imports and Exports</v>
      </c>
      <c r="K268" s="276" t="str">
        <f>IF(ISBLANK(INDEX('Policy Characteristics'!E:E,MATCH($C268,'Policy Characteristics'!$C:$C,0))),"",INDEX('Policy Characteristics'!E:E,MATCH($C268,'Policy Characteristics'!$C:$C,0)))</f>
        <v>elec change imports</v>
      </c>
      <c r="L268" s="284">
        <f>IF(ISBLANK(INDEX('Policy Characteristics'!F:F,MATCH($C268,'Policy Characteristics'!$C:$C,0))),"",INDEX('Policy Characteristics'!F:F,MATCH($C268,'Policy Characteristics'!$C:$C,0)))</f>
        <v>-0.5</v>
      </c>
      <c r="M268" s="284">
        <f>IF(ISBLANK(INDEX('Policy Characteristics'!G:G,MATCH($C268,'Policy Characteristics'!$C:$C,0))),"",INDEX('Policy Characteristics'!G:G,MATCH($C268,'Policy Characteristics'!$C:$C,0)))</f>
        <v>1</v>
      </c>
      <c r="N268" s="284">
        <f>IF(ISBLANK(INDEX('Policy Characteristics'!H:H,MATCH($C268,'Policy Characteristics'!$C:$C,0))),"",INDEX('Policy Characteristics'!H:H,MATCH($C268,'Policy Characteristics'!$C:$C,0)))</f>
        <v>0.02</v>
      </c>
      <c r="O268" s="276" t="str">
        <f>IF(ISBLANK(INDEX('Policy Characteristics'!I:I,MATCH($C268,'Policy Characteristics'!$C:$C,0))),"",INDEX('Policy Characteristics'!I:I,MATCH($C268,'Policy Characteristics'!$C:$C,0)))</f>
        <v>% change in imports</v>
      </c>
      <c r="P268" s="276" t="str">
        <f>IF(ISBLANK(INDEX('Policy Characteristics'!J:J,MATCH($C268,'Policy Characteristics'!$C:$C,0))),"",INDEX('Policy Characteristics'!J:J,MATCH($C268,'Policy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8" s="276" t="str">
        <f>IF(ISBLANK(INDEX('Policy Characteristics'!K:K,MATCH($C268,'Policy Characteristics'!$C:$C,0))),"",INDEX('Policy Characteristics'!K:K,MATCH($C268,'Policy Characteristics'!$C:$C,0)))</f>
        <v>electricity-sector-main.html#elec-imports</v>
      </c>
      <c r="R268" s="276" t="str">
        <f>IF(ISBLANK(INDEX('Policy Characteristics'!L:L,MATCH($C268,'Policy Characteristics'!$C:$C,0))),"",INDEX('Policy Characteristics'!L:L,MATCH($C268,'Policy Characteristics'!$C:$C,0)))</f>
        <v>electricity-imports-exports.html</v>
      </c>
    </row>
    <row r="269" spans="1:18" s="2" customFormat="1" ht="16">
      <c r="A269" s="276" t="str">
        <f>IF(ISBLANK(INDEX('Policy Characteristics'!A:A,MATCH($C269,'Policy Characteristics'!$C:$C,0))),"",INDEX('Policy Characteristics'!A:A,MATCH($C269,'Policy Characteristics'!$C:$C,0)))</f>
        <v>Electricity Supply</v>
      </c>
      <c r="B269" s="285" t="str">
        <f>IF(ISBLANK(INDEX('Policy Characteristics'!B:B,MATCH($C269,'Policy Characteristics'!$C:$C,0))),"",INDEX('Policy Characteristics'!B:B,MATCH($C269,'Policy Characteristics'!$C:$C,0)))</f>
        <v>Change Electricity Imports</v>
      </c>
      <c r="C269" s="276" t="str">
        <f t="shared" si="18"/>
        <v>Percent Change in Electricity Imports</v>
      </c>
      <c r="D269" s="6" t="s">
        <v>81</v>
      </c>
      <c r="E269" s="47"/>
      <c r="F269" s="6" t="s">
        <v>93</v>
      </c>
      <c r="G269" s="6"/>
      <c r="H269" s="49">
        <v>532</v>
      </c>
      <c r="I269" s="347" t="s">
        <v>44</v>
      </c>
      <c r="J269" s="277" t="str">
        <f>IF(ISBLANK(INDEX('Policy Characteristics'!D:D,MATCH($C269,'Policy Characteristics'!$C:$C,0))),"",INDEX('Policy Characteristics'!D:D,MATCH($C269,'Policy Characteristics'!$C:$C,0)))</f>
        <v>Electricity Imports and Exports</v>
      </c>
      <c r="K269" s="276" t="str">
        <f>IF(ISBLANK(INDEX('Policy Characteristics'!E:E,MATCH($C269,'Policy Characteristics'!$C:$C,0))),"",INDEX('Policy Characteristics'!E:E,MATCH($C269,'Policy Characteristics'!$C:$C,0)))</f>
        <v>elec change imports</v>
      </c>
      <c r="L269" s="284">
        <f>IF(ISBLANK(INDEX('Policy Characteristics'!F:F,MATCH($C269,'Policy Characteristics'!$C:$C,0))),"",INDEX('Policy Characteristics'!F:F,MATCH($C269,'Policy Characteristics'!$C:$C,0)))</f>
        <v>-0.5</v>
      </c>
      <c r="M269" s="284">
        <f>IF(ISBLANK(INDEX('Policy Characteristics'!G:G,MATCH($C269,'Policy Characteristics'!$C:$C,0))),"",INDEX('Policy Characteristics'!G:G,MATCH($C269,'Policy Characteristics'!$C:$C,0)))</f>
        <v>1</v>
      </c>
      <c r="N269" s="284">
        <f>IF(ISBLANK(INDEX('Policy Characteristics'!H:H,MATCH($C269,'Policy Characteristics'!$C:$C,0))),"",INDEX('Policy Characteristics'!H:H,MATCH($C269,'Policy Characteristics'!$C:$C,0)))</f>
        <v>0.02</v>
      </c>
      <c r="O269" s="276" t="str">
        <f>IF(ISBLANK(INDEX('Policy Characteristics'!I:I,MATCH($C269,'Policy Characteristics'!$C:$C,0))),"",INDEX('Policy Characteristics'!I:I,MATCH($C269,'Policy Characteristics'!$C:$C,0)))</f>
        <v>% change in imports</v>
      </c>
      <c r="P269" s="276" t="str">
        <f>IF(ISBLANK(INDEX('Policy Characteristics'!J:J,MATCH($C269,'Policy Characteristics'!$C:$C,0))),"",INDEX('Policy Characteristics'!J:J,MATCH($C269,'Policy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9" s="276" t="str">
        <f>IF(ISBLANK(INDEX('Policy Characteristics'!K:K,MATCH($C269,'Policy Characteristics'!$C:$C,0))),"",INDEX('Policy Characteristics'!K:K,MATCH($C269,'Policy Characteristics'!$C:$C,0)))</f>
        <v>electricity-sector-main.html#elec-imports</v>
      </c>
      <c r="R269" s="276" t="str">
        <f>IF(ISBLANK(INDEX('Policy Characteristics'!L:L,MATCH($C269,'Policy Characteristics'!$C:$C,0))),"",INDEX('Policy Characteristics'!L:L,MATCH($C269,'Policy Characteristics'!$C:$C,0)))</f>
        <v>electricity-imports-exports.html</v>
      </c>
    </row>
    <row r="270" spans="1:18" s="2" customFormat="1" ht="16">
      <c r="A270" s="276" t="str">
        <f>IF(ISBLANK(INDEX('Policy Characteristics'!A:A,MATCH($C270,'Policy Characteristics'!$C:$C,0))),"",INDEX('Policy Characteristics'!A:A,MATCH($C270,'Policy Characteristics'!$C:$C,0)))</f>
        <v>Electricity Supply</v>
      </c>
      <c r="B270" s="285" t="str">
        <f>IF(ISBLANK(INDEX('Policy Characteristics'!B:B,MATCH($C270,'Policy Characteristics'!$C:$C,0))),"",INDEX('Policy Characteristics'!B:B,MATCH($C270,'Policy Characteristics'!$C:$C,0)))</f>
        <v>Change Electricity Imports</v>
      </c>
      <c r="C270" s="276" t="str">
        <f t="shared" si="18"/>
        <v>Percent Change in Electricity Imports</v>
      </c>
      <c r="D270" s="6" t="s">
        <v>2450</v>
      </c>
      <c r="E270" s="47"/>
      <c r="F270" s="6" t="s">
        <v>451</v>
      </c>
      <c r="G270" s="6"/>
      <c r="H270" s="49">
        <v>533</v>
      </c>
      <c r="I270" s="347" t="s">
        <v>45</v>
      </c>
      <c r="J270" s="277" t="str">
        <f>IF(ISBLANK(INDEX('Policy Characteristics'!D:D,MATCH($C270,'Policy Characteristics'!$C:$C,0))),"",INDEX('Policy Characteristics'!D:D,MATCH($C270,'Policy Characteristics'!$C:$C,0)))</f>
        <v>Electricity Imports and Exports</v>
      </c>
      <c r="K270" s="276" t="str">
        <f>IF(ISBLANK(INDEX('Policy Characteristics'!E:E,MATCH($C270,'Policy Characteristics'!$C:$C,0))),"",INDEX('Policy Characteristics'!E:E,MATCH($C270,'Policy Characteristics'!$C:$C,0)))</f>
        <v>elec change imports</v>
      </c>
      <c r="L270" s="284">
        <f>IF(ISBLANK(INDEX('Policy Characteristics'!F:F,MATCH($C270,'Policy Characteristics'!$C:$C,0))),"",INDEX('Policy Characteristics'!F:F,MATCH($C270,'Policy Characteristics'!$C:$C,0)))</f>
        <v>-0.5</v>
      </c>
      <c r="M270" s="284">
        <f>IF(ISBLANK(INDEX('Policy Characteristics'!G:G,MATCH($C270,'Policy Characteristics'!$C:$C,0))),"",INDEX('Policy Characteristics'!G:G,MATCH($C270,'Policy Characteristics'!$C:$C,0)))</f>
        <v>1</v>
      </c>
      <c r="N270" s="284">
        <f>IF(ISBLANK(INDEX('Policy Characteristics'!H:H,MATCH($C270,'Policy Characteristics'!$C:$C,0))),"",INDEX('Policy Characteristics'!H:H,MATCH($C270,'Policy Characteristics'!$C:$C,0)))</f>
        <v>0.02</v>
      </c>
      <c r="O270" s="276" t="str">
        <f>IF(ISBLANK(INDEX('Policy Characteristics'!I:I,MATCH($C270,'Policy Characteristics'!$C:$C,0))),"",INDEX('Policy Characteristics'!I:I,MATCH($C270,'Policy Characteristics'!$C:$C,0)))</f>
        <v>% change in imports</v>
      </c>
      <c r="P270" s="276" t="str">
        <f>IF(ISBLANK(INDEX('Policy Characteristics'!J:J,MATCH($C270,'Policy Characteristics'!$C:$C,0))),"",INDEX('Policy Characteristics'!J:J,MATCH($C270,'Policy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0" s="276" t="str">
        <f>IF(ISBLANK(INDEX('Policy Characteristics'!K:K,MATCH($C270,'Policy Characteristics'!$C:$C,0))),"",INDEX('Policy Characteristics'!K:K,MATCH($C270,'Policy Characteristics'!$C:$C,0)))</f>
        <v>electricity-sector-main.html#elec-imports</v>
      </c>
      <c r="R270" s="276" t="str">
        <f>IF(ISBLANK(INDEX('Policy Characteristics'!L:L,MATCH($C270,'Policy Characteristics'!$C:$C,0))),"",INDEX('Policy Characteristics'!L:L,MATCH($C270,'Policy Characteristics'!$C:$C,0)))</f>
        <v>electricity-imports-exports.html</v>
      </c>
    </row>
    <row r="271" spans="1:18" s="2" customFormat="1" ht="16">
      <c r="A271" s="276" t="str">
        <f>IF(ISBLANK(INDEX('Policy Characteristics'!A:A,MATCH($C271,'Policy Characteristics'!$C:$C,0))),"",INDEX('Policy Characteristics'!A:A,MATCH($C271,'Policy Characteristics'!$C:$C,0)))</f>
        <v>Electricity Supply</v>
      </c>
      <c r="B271" s="285" t="str">
        <f>IF(ISBLANK(INDEX('Policy Characteristics'!B:B,MATCH($C271,'Policy Characteristics'!$C:$C,0))),"",INDEX('Policy Characteristics'!B:B,MATCH($C271,'Policy Characteristics'!$C:$C,0)))</f>
        <v>Change Electricity Imports</v>
      </c>
      <c r="C271" s="276" t="str">
        <f t="shared" si="18"/>
        <v>Percent Change in Electricity Imports</v>
      </c>
      <c r="D271" s="6" t="s">
        <v>322</v>
      </c>
      <c r="E271" s="47"/>
      <c r="F271" s="6" t="s">
        <v>324</v>
      </c>
      <c r="G271" s="6"/>
      <c r="H271" s="49">
        <v>534</v>
      </c>
      <c r="I271" s="347" t="s">
        <v>44</v>
      </c>
      <c r="J271" s="277" t="str">
        <f>IF(ISBLANK(INDEX('Policy Characteristics'!D:D,MATCH($C271,'Policy Characteristics'!$C:$C,0))),"",INDEX('Policy Characteristics'!D:D,MATCH($C271,'Policy Characteristics'!$C:$C,0)))</f>
        <v>Electricity Imports and Exports</v>
      </c>
      <c r="K271" s="276" t="str">
        <f>IF(ISBLANK(INDEX('Policy Characteristics'!E:E,MATCH($C271,'Policy Characteristics'!$C:$C,0))),"",INDEX('Policy Characteristics'!E:E,MATCH($C271,'Policy Characteristics'!$C:$C,0)))</f>
        <v>elec change imports</v>
      </c>
      <c r="L271" s="284">
        <f>IF(ISBLANK(INDEX('Policy Characteristics'!F:F,MATCH($C271,'Policy Characteristics'!$C:$C,0))),"",INDEX('Policy Characteristics'!F:F,MATCH($C271,'Policy Characteristics'!$C:$C,0)))</f>
        <v>-0.5</v>
      </c>
      <c r="M271" s="284">
        <f>IF(ISBLANK(INDEX('Policy Characteristics'!G:G,MATCH($C271,'Policy Characteristics'!$C:$C,0))),"",INDEX('Policy Characteristics'!G:G,MATCH($C271,'Policy Characteristics'!$C:$C,0)))</f>
        <v>1</v>
      </c>
      <c r="N271" s="284">
        <f>IF(ISBLANK(INDEX('Policy Characteristics'!H:H,MATCH($C271,'Policy Characteristics'!$C:$C,0))),"",INDEX('Policy Characteristics'!H:H,MATCH($C271,'Policy Characteristics'!$C:$C,0)))</f>
        <v>0.02</v>
      </c>
      <c r="O271" s="276" t="str">
        <f>IF(ISBLANK(INDEX('Policy Characteristics'!I:I,MATCH($C271,'Policy Characteristics'!$C:$C,0))),"",INDEX('Policy Characteristics'!I:I,MATCH($C271,'Policy Characteristics'!$C:$C,0)))</f>
        <v>% change in imports</v>
      </c>
      <c r="P271" s="276" t="str">
        <f>IF(ISBLANK(INDEX('Policy Characteristics'!J:J,MATCH($C271,'Policy Characteristics'!$C:$C,0))),"",INDEX('Policy Characteristics'!J:J,MATCH($C271,'Policy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1" s="276" t="str">
        <f>IF(ISBLANK(INDEX('Policy Characteristics'!K:K,MATCH($C271,'Policy Characteristics'!$C:$C,0))),"",INDEX('Policy Characteristics'!K:K,MATCH($C271,'Policy Characteristics'!$C:$C,0)))</f>
        <v>electricity-sector-main.html#elec-imports</v>
      </c>
      <c r="R271" s="276" t="str">
        <f>IF(ISBLANK(INDEX('Policy Characteristics'!L:L,MATCH($C271,'Policy Characteristics'!$C:$C,0))),"",INDEX('Policy Characteristics'!L:L,MATCH($C271,'Policy Characteristics'!$C:$C,0)))</f>
        <v>electricity-imports-exports.html</v>
      </c>
    </row>
    <row r="272" spans="1:18" s="2" customFormat="1" ht="16">
      <c r="A272" s="276" t="str">
        <f>IF(ISBLANK(INDEX('Policy Characteristics'!A:A,MATCH($C272,'Policy Characteristics'!$C:$C,0))),"",INDEX('Policy Characteristics'!A:A,MATCH($C272,'Policy Characteristics'!$C:$C,0)))</f>
        <v>Electricity Supply</v>
      </c>
      <c r="B272" s="285" t="str">
        <f>IF(ISBLANK(INDEX('Policy Characteristics'!B:B,MATCH($C272,'Policy Characteristics'!$C:$C,0))),"",INDEX('Policy Characteristics'!B:B,MATCH($C272,'Policy Characteristics'!$C:$C,0)))</f>
        <v>Change Electricity Imports</v>
      </c>
      <c r="C272" s="276" t="str">
        <f t="shared" si="18"/>
        <v>Percent Change in Electricity Imports</v>
      </c>
      <c r="D272" s="6" t="s">
        <v>323</v>
      </c>
      <c r="E272" s="47"/>
      <c r="F272" s="6" t="s">
        <v>325</v>
      </c>
      <c r="G272" s="6"/>
      <c r="H272" s="49">
        <v>535</v>
      </c>
      <c r="I272" s="347" t="s">
        <v>45</v>
      </c>
      <c r="J272" s="277" t="str">
        <f>IF(ISBLANK(INDEX('Policy Characteristics'!D:D,MATCH($C272,'Policy Characteristics'!$C:$C,0))),"",INDEX('Policy Characteristics'!D:D,MATCH($C272,'Policy Characteristics'!$C:$C,0)))</f>
        <v>Electricity Imports and Exports</v>
      </c>
      <c r="K272" s="276" t="str">
        <f>IF(ISBLANK(INDEX('Policy Characteristics'!E:E,MATCH($C272,'Policy Characteristics'!$C:$C,0))),"",INDEX('Policy Characteristics'!E:E,MATCH($C272,'Policy Characteristics'!$C:$C,0)))</f>
        <v>elec change imports</v>
      </c>
      <c r="L272" s="284">
        <f>IF(ISBLANK(INDEX('Policy Characteristics'!F:F,MATCH($C272,'Policy Characteristics'!$C:$C,0))),"",INDEX('Policy Characteristics'!F:F,MATCH($C272,'Policy Characteristics'!$C:$C,0)))</f>
        <v>-0.5</v>
      </c>
      <c r="M272" s="284">
        <f>IF(ISBLANK(INDEX('Policy Characteristics'!G:G,MATCH($C272,'Policy Characteristics'!$C:$C,0))),"",INDEX('Policy Characteristics'!G:G,MATCH($C272,'Policy Characteristics'!$C:$C,0)))</f>
        <v>1</v>
      </c>
      <c r="N272" s="284">
        <f>IF(ISBLANK(INDEX('Policy Characteristics'!H:H,MATCH($C272,'Policy Characteristics'!$C:$C,0))),"",INDEX('Policy Characteristics'!H:H,MATCH($C272,'Policy Characteristics'!$C:$C,0)))</f>
        <v>0.02</v>
      </c>
      <c r="O272" s="276" t="str">
        <f>IF(ISBLANK(INDEX('Policy Characteristics'!I:I,MATCH($C272,'Policy Characteristics'!$C:$C,0))),"",INDEX('Policy Characteristics'!I:I,MATCH($C272,'Policy Characteristics'!$C:$C,0)))</f>
        <v>% change in imports</v>
      </c>
      <c r="P272" s="276" t="str">
        <f>IF(ISBLANK(INDEX('Policy Characteristics'!J:J,MATCH($C272,'Policy Characteristics'!$C:$C,0))),"",INDEX('Policy Characteristics'!J:J,MATCH($C272,'Policy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2" s="276" t="str">
        <f>IF(ISBLANK(INDEX('Policy Characteristics'!K:K,MATCH($C272,'Policy Characteristics'!$C:$C,0))),"",INDEX('Policy Characteristics'!K:K,MATCH($C272,'Policy Characteristics'!$C:$C,0)))</f>
        <v>electricity-sector-main.html#elec-imports</v>
      </c>
      <c r="R272" s="276" t="str">
        <f>IF(ISBLANK(INDEX('Policy Characteristics'!L:L,MATCH($C272,'Policy Characteristics'!$C:$C,0))),"",INDEX('Policy Characteristics'!L:L,MATCH($C272,'Policy Characteristics'!$C:$C,0)))</f>
        <v>electricity-imports-exports.html</v>
      </c>
    </row>
    <row r="273" spans="1:18" s="2" customFormat="1" ht="16">
      <c r="A273" s="276" t="str">
        <f>IF(ISBLANK(INDEX('Policy Characteristics'!A:A,MATCH($C273,'Policy Characteristics'!$C:$C,0))),"",INDEX('Policy Characteristics'!A:A,MATCH($C273,'Policy Characteristics'!$C:$C,0)))</f>
        <v>Electricity Supply</v>
      </c>
      <c r="B273" s="285" t="str">
        <f>IF(ISBLANK(INDEX('Policy Characteristics'!B:B,MATCH($C273,'Policy Characteristics'!$C:$C,0))),"",INDEX('Policy Characteristics'!B:B,MATCH($C273,'Policy Characteristics'!$C:$C,0)))</f>
        <v>Change Electricity Imports</v>
      </c>
      <c r="C273" s="276" t="str">
        <f t="shared" si="18"/>
        <v>Percent Change in Electricity Imports</v>
      </c>
      <c r="D273" s="6" t="s">
        <v>459</v>
      </c>
      <c r="E273" s="47"/>
      <c r="F273" s="6" t="s">
        <v>458</v>
      </c>
      <c r="G273" s="6"/>
      <c r="H273" s="49">
        <v>536</v>
      </c>
      <c r="I273" s="347" t="s">
        <v>45</v>
      </c>
      <c r="J273" s="277" t="str">
        <f>IF(ISBLANK(INDEX('Policy Characteristics'!D:D,MATCH($C273,'Policy Characteristics'!$C:$C,0))),"",INDEX('Policy Characteristics'!D:D,MATCH($C273,'Policy Characteristics'!$C:$C,0)))</f>
        <v>Electricity Imports and Exports</v>
      </c>
      <c r="K273" s="276" t="str">
        <f>IF(ISBLANK(INDEX('Policy Characteristics'!E:E,MATCH($C273,'Policy Characteristics'!$C:$C,0))),"",INDEX('Policy Characteristics'!E:E,MATCH($C273,'Policy Characteristics'!$C:$C,0)))</f>
        <v>elec change imports</v>
      </c>
      <c r="L273" s="284">
        <f>IF(ISBLANK(INDEX('Policy Characteristics'!F:F,MATCH($C273,'Policy Characteristics'!$C:$C,0))),"",INDEX('Policy Characteristics'!F:F,MATCH($C273,'Policy Characteristics'!$C:$C,0)))</f>
        <v>-0.5</v>
      </c>
      <c r="M273" s="284">
        <f>IF(ISBLANK(INDEX('Policy Characteristics'!G:G,MATCH($C273,'Policy Characteristics'!$C:$C,0))),"",INDEX('Policy Characteristics'!G:G,MATCH($C273,'Policy Characteristics'!$C:$C,0)))</f>
        <v>1</v>
      </c>
      <c r="N273" s="284">
        <f>IF(ISBLANK(INDEX('Policy Characteristics'!H:H,MATCH($C273,'Policy Characteristics'!$C:$C,0))),"",INDEX('Policy Characteristics'!H:H,MATCH($C273,'Policy Characteristics'!$C:$C,0)))</f>
        <v>0.02</v>
      </c>
      <c r="O273" s="276" t="str">
        <f>IF(ISBLANK(INDEX('Policy Characteristics'!I:I,MATCH($C273,'Policy Characteristics'!$C:$C,0))),"",INDEX('Policy Characteristics'!I:I,MATCH($C273,'Policy Characteristics'!$C:$C,0)))</f>
        <v>% change in imports</v>
      </c>
      <c r="P273" s="276" t="str">
        <f>IF(ISBLANK(INDEX('Policy Characteristics'!J:J,MATCH($C273,'Policy Characteristics'!$C:$C,0))),"",INDEX('Policy Characteristics'!J:J,MATCH($C273,'Policy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3" s="276" t="str">
        <f>IF(ISBLANK(INDEX('Policy Characteristics'!K:K,MATCH($C273,'Policy Characteristics'!$C:$C,0))),"",INDEX('Policy Characteristics'!K:K,MATCH($C273,'Policy Characteristics'!$C:$C,0)))</f>
        <v>electricity-sector-main.html#elec-imports</v>
      </c>
      <c r="R273" s="276" t="str">
        <f>IF(ISBLANK(INDEX('Policy Characteristics'!L:L,MATCH($C273,'Policy Characteristics'!$C:$C,0))),"",INDEX('Policy Characteristics'!L:L,MATCH($C273,'Policy Characteristics'!$C:$C,0)))</f>
        <v>electricity-imports-exports.html</v>
      </c>
    </row>
    <row r="274" spans="1:18" s="2" customFormat="1" ht="16">
      <c r="A274" s="276" t="str">
        <f>IF(ISBLANK(INDEX('Policy Characteristics'!A:A,MATCH($C274,'Policy Characteristics'!$C:$C,0))),"",INDEX('Policy Characteristics'!A:A,MATCH($C274,'Policy Characteristics'!$C:$C,0)))</f>
        <v>Electricity Supply</v>
      </c>
      <c r="B274" s="285" t="str">
        <f>IF(ISBLANK(INDEX('Policy Characteristics'!B:B,MATCH($C274,'Policy Characteristics'!$C:$C,0))),"",INDEX('Policy Characteristics'!B:B,MATCH($C274,'Policy Characteristics'!$C:$C,0)))</f>
        <v>Change Electricity Imports</v>
      </c>
      <c r="C274" s="276" t="str">
        <f t="shared" si="18"/>
        <v>Percent Change in Electricity Imports</v>
      </c>
      <c r="D274" s="6" t="s">
        <v>468</v>
      </c>
      <c r="E274" s="47"/>
      <c r="F274" s="6" t="s">
        <v>469</v>
      </c>
      <c r="G274" s="6"/>
      <c r="H274" s="49">
        <v>537</v>
      </c>
      <c r="I274" s="347" t="s">
        <v>45</v>
      </c>
      <c r="J274" s="277" t="str">
        <f>IF(ISBLANK(INDEX('Policy Characteristics'!D:D,MATCH($C274,'Policy Characteristics'!$C:$C,0))),"",INDEX('Policy Characteristics'!D:D,MATCH($C274,'Policy Characteristics'!$C:$C,0)))</f>
        <v>Electricity Imports and Exports</v>
      </c>
      <c r="K274" s="276" t="str">
        <f>IF(ISBLANK(INDEX('Policy Characteristics'!E:E,MATCH($C274,'Policy Characteristics'!$C:$C,0))),"",INDEX('Policy Characteristics'!E:E,MATCH($C274,'Policy Characteristics'!$C:$C,0)))</f>
        <v>elec change imports</v>
      </c>
      <c r="L274" s="284">
        <f>IF(ISBLANK(INDEX('Policy Characteristics'!F:F,MATCH($C274,'Policy Characteristics'!$C:$C,0))),"",INDEX('Policy Characteristics'!F:F,MATCH($C274,'Policy Characteristics'!$C:$C,0)))</f>
        <v>-0.5</v>
      </c>
      <c r="M274" s="284">
        <f>IF(ISBLANK(INDEX('Policy Characteristics'!G:G,MATCH($C274,'Policy Characteristics'!$C:$C,0))),"",INDEX('Policy Characteristics'!G:G,MATCH($C274,'Policy Characteristics'!$C:$C,0)))</f>
        <v>1</v>
      </c>
      <c r="N274" s="284">
        <f>IF(ISBLANK(INDEX('Policy Characteristics'!H:H,MATCH($C274,'Policy Characteristics'!$C:$C,0))),"",INDEX('Policy Characteristics'!H:H,MATCH($C274,'Policy Characteristics'!$C:$C,0)))</f>
        <v>0.02</v>
      </c>
      <c r="O274" s="276" t="str">
        <f>IF(ISBLANK(INDEX('Policy Characteristics'!I:I,MATCH($C274,'Policy Characteristics'!$C:$C,0))),"",INDEX('Policy Characteristics'!I:I,MATCH($C274,'Policy Characteristics'!$C:$C,0)))</f>
        <v>% change in imports</v>
      </c>
      <c r="P274" s="276" t="str">
        <f>IF(ISBLANK(INDEX('Policy Characteristics'!J:J,MATCH($C274,'Policy Characteristics'!$C:$C,0))),"",INDEX('Policy Characteristics'!J:J,MATCH($C274,'Policy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4" s="276" t="str">
        <f>IF(ISBLANK(INDEX('Policy Characteristics'!K:K,MATCH($C274,'Policy Characteristics'!$C:$C,0))),"",INDEX('Policy Characteristics'!K:K,MATCH($C274,'Policy Characteristics'!$C:$C,0)))</f>
        <v>electricity-sector-main.html#elec-imports</v>
      </c>
      <c r="R274" s="276" t="str">
        <f>IF(ISBLANK(INDEX('Policy Characteristics'!L:L,MATCH($C274,'Policy Characteristics'!$C:$C,0))),"",INDEX('Policy Characteristics'!L:L,MATCH($C274,'Policy Characteristics'!$C:$C,0)))</f>
        <v>electricity-imports-exports.html</v>
      </c>
    </row>
    <row r="275" spans="1:18" s="2" customFormat="1" ht="16">
      <c r="A275" s="276" t="str">
        <f>IF(ISBLANK(INDEX('Policy Characteristics'!A:A,MATCH($C275,'Policy Characteristics'!$C:$C,0))),"",INDEX('Policy Characteristics'!A:A,MATCH($C275,'Policy Characteristics'!$C:$C,0)))</f>
        <v>Electricity Supply</v>
      </c>
      <c r="B275" s="285" t="str">
        <f>IF(ISBLANK(INDEX('Policy Characteristics'!B:B,MATCH($C275,'Policy Characteristics'!$C:$C,0))),"",INDEX('Policy Characteristics'!B:B,MATCH($C275,'Policy Characteristics'!$C:$C,0)))</f>
        <v>Change Electricity Imports</v>
      </c>
      <c r="C275" s="276" t="str">
        <f t="shared" si="18"/>
        <v>Percent Change in Electricity Imports</v>
      </c>
      <c r="D275" s="6" t="s">
        <v>2780</v>
      </c>
      <c r="E275" s="47"/>
      <c r="F275" s="6" t="s">
        <v>2494</v>
      </c>
      <c r="G275" s="6"/>
      <c r="H275" s="49">
        <v>538</v>
      </c>
      <c r="I275" s="347" t="s">
        <v>45</v>
      </c>
      <c r="J275" s="277" t="str">
        <f>IF(ISBLANK(INDEX('Policy Characteristics'!D:D,MATCH($C275,'Policy Characteristics'!$C:$C,0))),"",INDEX('Policy Characteristics'!D:D,MATCH($C275,'Policy Characteristics'!$C:$C,0)))</f>
        <v>Electricity Imports and Exports</v>
      </c>
      <c r="K275" s="276" t="str">
        <f>IF(ISBLANK(INDEX('Policy Characteristics'!E:E,MATCH($C275,'Policy Characteristics'!$C:$C,0))),"",INDEX('Policy Characteristics'!E:E,MATCH($C275,'Policy Characteristics'!$C:$C,0)))</f>
        <v>elec change imports</v>
      </c>
      <c r="L275" s="284">
        <f>IF(ISBLANK(INDEX('Policy Characteristics'!F:F,MATCH($C275,'Policy Characteristics'!$C:$C,0))),"",INDEX('Policy Characteristics'!F:F,MATCH($C275,'Policy Characteristics'!$C:$C,0)))</f>
        <v>-0.5</v>
      </c>
      <c r="M275" s="284">
        <f>IF(ISBLANK(INDEX('Policy Characteristics'!G:G,MATCH($C275,'Policy Characteristics'!$C:$C,0))),"",INDEX('Policy Characteristics'!G:G,MATCH($C275,'Policy Characteristics'!$C:$C,0)))</f>
        <v>1</v>
      </c>
      <c r="N275" s="284">
        <f>IF(ISBLANK(INDEX('Policy Characteristics'!H:H,MATCH($C275,'Policy Characteristics'!$C:$C,0))),"",INDEX('Policy Characteristics'!H:H,MATCH($C275,'Policy Characteristics'!$C:$C,0)))</f>
        <v>0.02</v>
      </c>
      <c r="O275" s="276" t="str">
        <f>IF(ISBLANK(INDEX('Policy Characteristics'!I:I,MATCH($C275,'Policy Characteristics'!$C:$C,0))),"",INDEX('Policy Characteristics'!I:I,MATCH($C275,'Policy Characteristics'!$C:$C,0)))</f>
        <v>% change in imports</v>
      </c>
      <c r="P275" s="276" t="str">
        <f>IF(ISBLANK(INDEX('Policy Characteristics'!J:J,MATCH($C275,'Policy Characteristics'!$C:$C,0))),"",INDEX('Policy Characteristics'!J:J,MATCH($C275,'Policy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5" s="276" t="str">
        <f>IF(ISBLANK(INDEX('Policy Characteristics'!K:K,MATCH($C275,'Policy Characteristics'!$C:$C,0))),"",INDEX('Policy Characteristics'!K:K,MATCH($C275,'Policy Characteristics'!$C:$C,0)))</f>
        <v>electricity-sector-main.html#elec-imports</v>
      </c>
      <c r="R275" s="276" t="str">
        <f>IF(ISBLANK(INDEX('Policy Characteristics'!L:L,MATCH($C275,'Policy Characteristics'!$C:$C,0))),"",INDEX('Policy Characteristics'!L:L,MATCH($C275,'Policy Characteristics'!$C:$C,0)))</f>
        <v>electricity-imports-exports.html</v>
      </c>
    </row>
    <row r="276" spans="1:18" s="2" customFormat="1" ht="16">
      <c r="A276" s="276" t="str">
        <f>IF(ISBLANK(INDEX('Policy Characteristics'!A:A,MATCH($C276,'Policy Characteristics'!$C:$C,0))),"",INDEX('Policy Characteristics'!A:A,MATCH($C276,'Policy Characteristics'!$C:$C,0)))</f>
        <v>Electricity Supply</v>
      </c>
      <c r="B276" s="285" t="str">
        <f>IF(ISBLANK(INDEX('Policy Characteristics'!B:B,MATCH($C276,'Policy Characteristics'!$C:$C,0))),"",INDEX('Policy Characteristics'!B:B,MATCH($C276,'Policy Characteristics'!$C:$C,0)))</f>
        <v>Change Electricity Imports</v>
      </c>
      <c r="C276" s="276" t="str">
        <f t="shared" si="18"/>
        <v>Percent Change in Electricity Imports</v>
      </c>
      <c r="D276" s="6" t="s">
        <v>2781</v>
      </c>
      <c r="E276" s="47"/>
      <c r="F276" s="6" t="s">
        <v>2619</v>
      </c>
      <c r="G276" s="6"/>
      <c r="H276" s="49">
        <v>539</v>
      </c>
      <c r="I276" s="347" t="s">
        <v>45</v>
      </c>
      <c r="J276" s="277" t="str">
        <f>IF(ISBLANK(INDEX('Policy Characteristics'!D:D,MATCH($C276,'Policy Characteristics'!$C:$C,0))),"",INDEX('Policy Characteristics'!D:D,MATCH($C276,'Policy Characteristics'!$C:$C,0)))</f>
        <v>Electricity Imports and Exports</v>
      </c>
      <c r="K276" s="276" t="str">
        <f>IF(ISBLANK(INDEX('Policy Characteristics'!E:E,MATCH($C276,'Policy Characteristics'!$C:$C,0))),"",INDEX('Policy Characteristics'!E:E,MATCH($C276,'Policy Characteristics'!$C:$C,0)))</f>
        <v>elec change imports</v>
      </c>
      <c r="L276" s="284">
        <f>IF(ISBLANK(INDEX('Policy Characteristics'!F:F,MATCH($C276,'Policy Characteristics'!$C:$C,0))),"",INDEX('Policy Characteristics'!F:F,MATCH($C276,'Policy Characteristics'!$C:$C,0)))</f>
        <v>-0.5</v>
      </c>
      <c r="M276" s="284">
        <f>IF(ISBLANK(INDEX('Policy Characteristics'!G:G,MATCH($C276,'Policy Characteristics'!$C:$C,0))),"",INDEX('Policy Characteristics'!G:G,MATCH($C276,'Policy Characteristics'!$C:$C,0)))</f>
        <v>1</v>
      </c>
      <c r="N276" s="284">
        <f>IF(ISBLANK(INDEX('Policy Characteristics'!H:H,MATCH($C276,'Policy Characteristics'!$C:$C,0))),"",INDEX('Policy Characteristics'!H:H,MATCH($C276,'Policy Characteristics'!$C:$C,0)))</f>
        <v>0.02</v>
      </c>
      <c r="O276" s="276" t="str">
        <f>IF(ISBLANK(INDEX('Policy Characteristics'!I:I,MATCH($C276,'Policy Characteristics'!$C:$C,0))),"",INDEX('Policy Characteristics'!I:I,MATCH($C276,'Policy Characteristics'!$C:$C,0)))</f>
        <v>% change in imports</v>
      </c>
      <c r="P276" s="276" t="str">
        <f>IF(ISBLANK(INDEX('Policy Characteristics'!J:J,MATCH($C276,'Policy Characteristics'!$C:$C,0))),"",INDEX('Policy Characteristics'!J:J,MATCH($C276,'Policy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6" s="276" t="str">
        <f>IF(ISBLANK(INDEX('Policy Characteristics'!K:K,MATCH($C276,'Policy Characteristics'!$C:$C,0))),"",INDEX('Policy Characteristics'!K:K,MATCH($C276,'Policy Characteristics'!$C:$C,0)))</f>
        <v>electricity-sector-main.html#elec-imports</v>
      </c>
      <c r="R276" s="276" t="str">
        <f>IF(ISBLANK(INDEX('Policy Characteristics'!L:L,MATCH($C276,'Policy Characteristics'!$C:$C,0))),"",INDEX('Policy Characteristics'!L:L,MATCH($C276,'Policy Characteristics'!$C:$C,0)))</f>
        <v>electricity-imports-exports.html</v>
      </c>
    </row>
    <row r="277" spans="1:18" s="2" customFormat="1" ht="16">
      <c r="A277" s="276" t="str">
        <f>IF(ISBLANK(INDEX('Policy Characteristics'!A:A,MATCH($C277,'Policy Characteristics'!$C:$C,0))),"",INDEX('Policy Characteristics'!A:A,MATCH($C277,'Policy Characteristics'!$C:$C,0)))</f>
        <v>Electricity Supply</v>
      </c>
      <c r="B277" s="285" t="str">
        <f>IF(ISBLANK(INDEX('Policy Characteristics'!B:B,MATCH($C277,'Policy Characteristics'!$C:$C,0))),"",INDEX('Policy Characteristics'!B:B,MATCH($C277,'Policy Characteristics'!$C:$C,0)))</f>
        <v>Change Electricity Imports</v>
      </c>
      <c r="C277" s="276" t="str">
        <f t="shared" si="18"/>
        <v>Percent Change in Electricity Imports</v>
      </c>
      <c r="D277" s="6" t="s">
        <v>2782</v>
      </c>
      <c r="E277" s="47"/>
      <c r="F277" s="6" t="s">
        <v>2496</v>
      </c>
      <c r="G277" s="6"/>
      <c r="H277" s="49">
        <v>540</v>
      </c>
      <c r="I277" s="347" t="s">
        <v>45</v>
      </c>
      <c r="J277" s="277" t="str">
        <f>IF(ISBLANK(INDEX('Policy Characteristics'!D:D,MATCH($C277,'Policy Characteristics'!$C:$C,0))),"",INDEX('Policy Characteristics'!D:D,MATCH($C277,'Policy Characteristics'!$C:$C,0)))</f>
        <v>Electricity Imports and Exports</v>
      </c>
      <c r="K277" s="276" t="str">
        <f>IF(ISBLANK(INDEX('Policy Characteristics'!E:E,MATCH($C277,'Policy Characteristics'!$C:$C,0))),"",INDEX('Policy Characteristics'!E:E,MATCH($C277,'Policy Characteristics'!$C:$C,0)))</f>
        <v>elec change imports</v>
      </c>
      <c r="L277" s="284">
        <f>IF(ISBLANK(INDEX('Policy Characteristics'!F:F,MATCH($C277,'Policy Characteristics'!$C:$C,0))),"",INDEX('Policy Characteristics'!F:F,MATCH($C277,'Policy Characteristics'!$C:$C,0)))</f>
        <v>-0.5</v>
      </c>
      <c r="M277" s="284">
        <f>IF(ISBLANK(INDEX('Policy Characteristics'!G:G,MATCH($C277,'Policy Characteristics'!$C:$C,0))),"",INDEX('Policy Characteristics'!G:G,MATCH($C277,'Policy Characteristics'!$C:$C,0)))</f>
        <v>1</v>
      </c>
      <c r="N277" s="284">
        <f>IF(ISBLANK(INDEX('Policy Characteristics'!H:H,MATCH($C277,'Policy Characteristics'!$C:$C,0))),"",INDEX('Policy Characteristics'!H:H,MATCH($C277,'Policy Characteristics'!$C:$C,0)))</f>
        <v>0.02</v>
      </c>
      <c r="O277" s="276" t="str">
        <f>IF(ISBLANK(INDEX('Policy Characteristics'!I:I,MATCH($C277,'Policy Characteristics'!$C:$C,0))),"",INDEX('Policy Characteristics'!I:I,MATCH($C277,'Policy Characteristics'!$C:$C,0)))</f>
        <v>% change in imports</v>
      </c>
      <c r="P277" s="276" t="str">
        <f>IF(ISBLANK(INDEX('Policy Characteristics'!J:J,MATCH($C277,'Policy Characteristics'!$C:$C,0))),"",INDEX('Policy Characteristics'!J:J,MATCH($C277,'Policy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7" s="276" t="str">
        <f>IF(ISBLANK(INDEX('Policy Characteristics'!K:K,MATCH($C277,'Policy Characteristics'!$C:$C,0))),"",INDEX('Policy Characteristics'!K:K,MATCH($C277,'Policy Characteristics'!$C:$C,0)))</f>
        <v>electricity-sector-main.html#elec-imports</v>
      </c>
      <c r="R277" s="276" t="str">
        <f>IF(ISBLANK(INDEX('Policy Characteristics'!L:L,MATCH($C277,'Policy Characteristics'!$C:$C,0))),"",INDEX('Policy Characteristics'!L:L,MATCH($C277,'Policy Characteristics'!$C:$C,0)))</f>
        <v>electricity-imports-exports.html</v>
      </c>
    </row>
    <row r="278" spans="1:18" s="2" customFormat="1" ht="16">
      <c r="A278" s="276" t="str">
        <f>IF(ISBLANK(INDEX('Policy Characteristics'!A:A,MATCH($C278,'Policy Characteristics'!$C:$C,0))),"",INDEX('Policy Characteristics'!A:A,MATCH($C278,'Policy Characteristics'!$C:$C,0)))</f>
        <v>Electricity Supply</v>
      </c>
      <c r="B278" s="285" t="str">
        <f>IF(ISBLANK(INDEX('Policy Characteristics'!B:B,MATCH($C278,'Policy Characteristics'!$C:$C,0))),"",INDEX('Policy Characteristics'!B:B,MATCH($C278,'Policy Characteristics'!$C:$C,0)))</f>
        <v>Change Electricity Imports</v>
      </c>
      <c r="C278" s="276" t="str">
        <f t="shared" si="18"/>
        <v>Percent Change in Electricity Imports</v>
      </c>
      <c r="D278" s="6" t="s">
        <v>3578</v>
      </c>
      <c r="E278" s="47"/>
      <c r="F278" s="6" t="s">
        <v>3586</v>
      </c>
      <c r="G278" s="6"/>
      <c r="H278" s="49">
        <v>1754</v>
      </c>
      <c r="I278" s="347" t="s">
        <v>45</v>
      </c>
      <c r="J278" s="277" t="str">
        <f>IF(ISBLANK(INDEX('Policy Characteristics'!D:D,MATCH($C278,'Policy Characteristics'!$C:$C,0))),"",INDEX('Policy Characteristics'!D:D,MATCH($C278,'Policy Characteristics'!$C:$C,0)))</f>
        <v>Electricity Imports and Exports</v>
      </c>
      <c r="K278" s="276" t="str">
        <f>IF(ISBLANK(INDEX('Policy Characteristics'!E:E,MATCH($C278,'Policy Characteristics'!$C:$C,0))),"",INDEX('Policy Characteristics'!E:E,MATCH($C278,'Policy Characteristics'!$C:$C,0)))</f>
        <v>elec change imports</v>
      </c>
      <c r="L278" s="284">
        <f>IF(ISBLANK(INDEX('Policy Characteristics'!F:F,MATCH($C278,'Policy Characteristics'!$C:$C,0))),"",INDEX('Policy Characteristics'!F:F,MATCH($C278,'Policy Characteristics'!$C:$C,0)))</f>
        <v>-0.5</v>
      </c>
      <c r="M278" s="284">
        <f>IF(ISBLANK(INDEX('Policy Characteristics'!G:G,MATCH($C278,'Policy Characteristics'!$C:$C,0))),"",INDEX('Policy Characteristics'!G:G,MATCH($C278,'Policy Characteristics'!$C:$C,0)))</f>
        <v>1</v>
      </c>
      <c r="N278" s="284">
        <f>IF(ISBLANK(INDEX('Policy Characteristics'!H:H,MATCH($C278,'Policy Characteristics'!$C:$C,0))),"",INDEX('Policy Characteristics'!H:H,MATCH($C278,'Policy Characteristics'!$C:$C,0)))</f>
        <v>0.02</v>
      </c>
      <c r="O278" s="276" t="str">
        <f>IF(ISBLANK(INDEX('Policy Characteristics'!I:I,MATCH($C278,'Policy Characteristics'!$C:$C,0))),"",INDEX('Policy Characteristics'!I:I,MATCH($C278,'Policy Characteristics'!$C:$C,0)))</f>
        <v>% change in imports</v>
      </c>
      <c r="P278" s="276" t="str">
        <f>IF(ISBLANK(INDEX('Policy Characteristics'!J:J,MATCH($C278,'Policy Characteristics'!$C:$C,0))),"",INDEX('Policy Characteristics'!J:J,MATCH($C278,'Policy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8" s="276" t="str">
        <f>IF(ISBLANK(INDEX('Policy Characteristics'!K:K,MATCH($C278,'Policy Characteristics'!$C:$C,0))),"",INDEX('Policy Characteristics'!K:K,MATCH($C278,'Policy Characteristics'!$C:$C,0)))</f>
        <v>electricity-sector-main.html#elec-imports</v>
      </c>
      <c r="R278" s="276" t="str">
        <f>IF(ISBLANK(INDEX('Policy Characteristics'!L:L,MATCH($C278,'Policy Characteristics'!$C:$C,0))),"",INDEX('Policy Characteristics'!L:L,MATCH($C278,'Policy Characteristics'!$C:$C,0)))</f>
        <v>electricity-imports-exports.html</v>
      </c>
    </row>
    <row r="279" spans="1:18" s="2" customFormat="1" ht="16">
      <c r="A279" s="276" t="str">
        <f>IF(ISBLANK(INDEX('Policy Characteristics'!A:A,MATCH($C279,'Policy Characteristics'!$C:$C,0))),"",INDEX('Policy Characteristics'!A:A,MATCH($C279,'Policy Characteristics'!$C:$C,0)))</f>
        <v>Electricity Supply</v>
      </c>
      <c r="B279" s="285" t="str">
        <f>IF(ISBLANK(INDEX('Policy Characteristics'!B:B,MATCH($C279,'Policy Characteristics'!$C:$C,0))),"",INDEX('Policy Characteristics'!B:B,MATCH($C279,'Policy Characteristics'!$C:$C,0)))</f>
        <v>Change Electricity Imports</v>
      </c>
      <c r="C279" s="276" t="str">
        <f t="shared" si="18"/>
        <v>Percent Change in Electricity Imports</v>
      </c>
      <c r="D279" s="6" t="s">
        <v>3581</v>
      </c>
      <c r="E279" s="47"/>
      <c r="F279" s="6" t="s">
        <v>3587</v>
      </c>
      <c r="G279" s="6"/>
      <c r="H279" s="49">
        <v>1755</v>
      </c>
      <c r="I279" s="347" t="s">
        <v>45</v>
      </c>
      <c r="J279" s="277" t="str">
        <f>IF(ISBLANK(INDEX('Policy Characteristics'!D:D,MATCH($C279,'Policy Characteristics'!$C:$C,0))),"",INDEX('Policy Characteristics'!D:D,MATCH($C279,'Policy Characteristics'!$C:$C,0)))</f>
        <v>Electricity Imports and Exports</v>
      </c>
      <c r="K279" s="276" t="str">
        <f>IF(ISBLANK(INDEX('Policy Characteristics'!E:E,MATCH($C279,'Policy Characteristics'!$C:$C,0))),"",INDEX('Policy Characteristics'!E:E,MATCH($C279,'Policy Characteristics'!$C:$C,0)))</f>
        <v>elec change imports</v>
      </c>
      <c r="L279" s="284">
        <f>IF(ISBLANK(INDEX('Policy Characteristics'!F:F,MATCH($C279,'Policy Characteristics'!$C:$C,0))),"",INDEX('Policy Characteristics'!F:F,MATCH($C279,'Policy Characteristics'!$C:$C,0)))</f>
        <v>-0.5</v>
      </c>
      <c r="M279" s="284">
        <f>IF(ISBLANK(INDEX('Policy Characteristics'!G:G,MATCH($C279,'Policy Characteristics'!$C:$C,0))),"",INDEX('Policy Characteristics'!G:G,MATCH($C279,'Policy Characteristics'!$C:$C,0)))</f>
        <v>1</v>
      </c>
      <c r="N279" s="284">
        <f>IF(ISBLANK(INDEX('Policy Characteristics'!H:H,MATCH($C279,'Policy Characteristics'!$C:$C,0))),"",INDEX('Policy Characteristics'!H:H,MATCH($C279,'Policy Characteristics'!$C:$C,0)))</f>
        <v>0.02</v>
      </c>
      <c r="O279" s="276" t="str">
        <f>IF(ISBLANK(INDEX('Policy Characteristics'!I:I,MATCH($C279,'Policy Characteristics'!$C:$C,0))),"",INDEX('Policy Characteristics'!I:I,MATCH($C279,'Policy Characteristics'!$C:$C,0)))</f>
        <v>% change in imports</v>
      </c>
      <c r="P279" s="276" t="str">
        <f>IF(ISBLANK(INDEX('Policy Characteristics'!J:J,MATCH($C279,'Policy Characteristics'!$C:$C,0))),"",INDEX('Policy Characteristics'!J:J,MATCH($C279,'Policy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9" s="276" t="str">
        <f>IF(ISBLANK(INDEX('Policy Characteristics'!K:K,MATCH($C279,'Policy Characteristics'!$C:$C,0))),"",INDEX('Policy Characteristics'!K:K,MATCH($C279,'Policy Characteristics'!$C:$C,0)))</f>
        <v>electricity-sector-main.html#elec-imports</v>
      </c>
      <c r="R279" s="276" t="str">
        <f>IF(ISBLANK(INDEX('Policy Characteristics'!L:L,MATCH($C279,'Policy Characteristics'!$C:$C,0))),"",INDEX('Policy Characteristics'!L:L,MATCH($C279,'Policy Characteristics'!$C:$C,0)))</f>
        <v>electricity-imports-exports.html</v>
      </c>
    </row>
    <row r="280" spans="1:18" s="2" customFormat="1" ht="16">
      <c r="A280" s="276" t="str">
        <f>IF(ISBLANK(INDEX('Policy Characteristics'!A:A,MATCH($C280,'Policy Characteristics'!$C:$C,0))),"",INDEX('Policy Characteristics'!A:A,MATCH($C280,'Policy Characteristics'!$C:$C,0)))</f>
        <v>Electricity Supply</v>
      </c>
      <c r="B280" s="285" t="str">
        <f>IF(ISBLANK(INDEX('Policy Characteristics'!B:B,MATCH($C280,'Policy Characteristics'!$C:$C,0))),"",INDEX('Policy Characteristics'!B:B,MATCH($C280,'Policy Characteristics'!$C:$C,0)))</f>
        <v>Change Electricity Imports</v>
      </c>
      <c r="C280" s="276" t="str">
        <f t="shared" si="18"/>
        <v>Percent Change in Electricity Imports</v>
      </c>
      <c r="D280" s="6" t="s">
        <v>3582</v>
      </c>
      <c r="E280" s="47"/>
      <c r="F280" s="6" t="s">
        <v>3588</v>
      </c>
      <c r="G280" s="6"/>
      <c r="H280" s="49">
        <v>1756</v>
      </c>
      <c r="I280" s="347" t="s">
        <v>45</v>
      </c>
      <c r="J280" s="277" t="str">
        <f>IF(ISBLANK(INDEX('Policy Characteristics'!D:D,MATCH($C280,'Policy Characteristics'!$C:$C,0))),"",INDEX('Policy Characteristics'!D:D,MATCH($C280,'Policy Characteristics'!$C:$C,0)))</f>
        <v>Electricity Imports and Exports</v>
      </c>
      <c r="K280" s="276" t="str">
        <f>IF(ISBLANK(INDEX('Policy Characteristics'!E:E,MATCH($C280,'Policy Characteristics'!$C:$C,0))),"",INDEX('Policy Characteristics'!E:E,MATCH($C280,'Policy Characteristics'!$C:$C,0)))</f>
        <v>elec change imports</v>
      </c>
      <c r="L280" s="284">
        <f>IF(ISBLANK(INDEX('Policy Characteristics'!F:F,MATCH($C280,'Policy Characteristics'!$C:$C,0))),"",INDEX('Policy Characteristics'!F:F,MATCH($C280,'Policy Characteristics'!$C:$C,0)))</f>
        <v>-0.5</v>
      </c>
      <c r="M280" s="284">
        <f>IF(ISBLANK(INDEX('Policy Characteristics'!G:G,MATCH($C280,'Policy Characteristics'!$C:$C,0))),"",INDEX('Policy Characteristics'!G:G,MATCH($C280,'Policy Characteristics'!$C:$C,0)))</f>
        <v>1</v>
      </c>
      <c r="N280" s="284">
        <f>IF(ISBLANK(INDEX('Policy Characteristics'!H:H,MATCH($C280,'Policy Characteristics'!$C:$C,0))),"",INDEX('Policy Characteristics'!H:H,MATCH($C280,'Policy Characteristics'!$C:$C,0)))</f>
        <v>0.02</v>
      </c>
      <c r="O280" s="276" t="str">
        <f>IF(ISBLANK(INDEX('Policy Characteristics'!I:I,MATCH($C280,'Policy Characteristics'!$C:$C,0))),"",INDEX('Policy Characteristics'!I:I,MATCH($C280,'Policy Characteristics'!$C:$C,0)))</f>
        <v>% change in imports</v>
      </c>
      <c r="P280" s="276" t="str">
        <f>IF(ISBLANK(INDEX('Policy Characteristics'!J:J,MATCH($C280,'Policy Characteristics'!$C:$C,0))),"",INDEX('Policy Characteristics'!J:J,MATCH($C280,'Policy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0" s="276" t="str">
        <f>IF(ISBLANK(INDEX('Policy Characteristics'!K:K,MATCH($C280,'Policy Characteristics'!$C:$C,0))),"",INDEX('Policy Characteristics'!K:K,MATCH($C280,'Policy Characteristics'!$C:$C,0)))</f>
        <v>electricity-sector-main.html#elec-imports</v>
      </c>
      <c r="R280" s="276" t="str">
        <f>IF(ISBLANK(INDEX('Policy Characteristics'!L:L,MATCH($C280,'Policy Characteristics'!$C:$C,0))),"",INDEX('Policy Characteristics'!L:L,MATCH($C280,'Policy Characteristics'!$C:$C,0)))</f>
        <v>electricity-imports-exports.html</v>
      </c>
    </row>
    <row r="281" spans="1:18" s="2" customFormat="1" ht="16">
      <c r="A281" s="276" t="str">
        <f>IF(ISBLANK(INDEX('Policy Characteristics'!A:A,MATCH($C281,'Policy Characteristics'!$C:$C,0))),"",INDEX('Policy Characteristics'!A:A,MATCH($C281,'Policy Characteristics'!$C:$C,0)))</f>
        <v>Electricity Supply</v>
      </c>
      <c r="B281" s="285" t="str">
        <f>IF(ISBLANK(INDEX('Policy Characteristics'!B:B,MATCH($C281,'Policy Characteristics'!$C:$C,0))),"",INDEX('Policy Characteristics'!B:B,MATCH($C281,'Policy Characteristics'!$C:$C,0)))</f>
        <v>Change Electricity Imports</v>
      </c>
      <c r="C281" s="276" t="str">
        <f t="shared" si="18"/>
        <v>Percent Change in Electricity Imports</v>
      </c>
      <c r="D281" s="6" t="s">
        <v>3583</v>
      </c>
      <c r="E281" s="47"/>
      <c r="F281" s="6" t="s">
        <v>3589</v>
      </c>
      <c r="G281" s="6"/>
      <c r="H281" s="49">
        <v>1757</v>
      </c>
      <c r="I281" s="347" t="s">
        <v>45</v>
      </c>
      <c r="J281" s="277" t="str">
        <f>IF(ISBLANK(INDEX('Policy Characteristics'!D:D,MATCH($C281,'Policy Characteristics'!$C:$C,0))),"",INDEX('Policy Characteristics'!D:D,MATCH($C281,'Policy Characteristics'!$C:$C,0)))</f>
        <v>Electricity Imports and Exports</v>
      </c>
      <c r="K281" s="276" t="str">
        <f>IF(ISBLANK(INDEX('Policy Characteristics'!E:E,MATCH($C281,'Policy Characteristics'!$C:$C,0))),"",INDEX('Policy Characteristics'!E:E,MATCH($C281,'Policy Characteristics'!$C:$C,0)))</f>
        <v>elec change imports</v>
      </c>
      <c r="L281" s="284">
        <f>IF(ISBLANK(INDEX('Policy Characteristics'!F:F,MATCH($C281,'Policy Characteristics'!$C:$C,0))),"",INDEX('Policy Characteristics'!F:F,MATCH($C281,'Policy Characteristics'!$C:$C,0)))</f>
        <v>-0.5</v>
      </c>
      <c r="M281" s="284">
        <f>IF(ISBLANK(INDEX('Policy Characteristics'!G:G,MATCH($C281,'Policy Characteristics'!$C:$C,0))),"",INDEX('Policy Characteristics'!G:G,MATCH($C281,'Policy Characteristics'!$C:$C,0)))</f>
        <v>1</v>
      </c>
      <c r="N281" s="284">
        <f>IF(ISBLANK(INDEX('Policy Characteristics'!H:H,MATCH($C281,'Policy Characteristics'!$C:$C,0))),"",INDEX('Policy Characteristics'!H:H,MATCH($C281,'Policy Characteristics'!$C:$C,0)))</f>
        <v>0.02</v>
      </c>
      <c r="O281" s="276" t="str">
        <f>IF(ISBLANK(INDEX('Policy Characteristics'!I:I,MATCH($C281,'Policy Characteristics'!$C:$C,0))),"",INDEX('Policy Characteristics'!I:I,MATCH($C281,'Policy Characteristics'!$C:$C,0)))</f>
        <v>% change in imports</v>
      </c>
      <c r="P281" s="276" t="str">
        <f>IF(ISBLANK(INDEX('Policy Characteristics'!J:J,MATCH($C281,'Policy Characteristics'!$C:$C,0))),"",INDEX('Policy Characteristics'!J:J,MATCH($C281,'Policy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1" s="276" t="str">
        <f>IF(ISBLANK(INDEX('Policy Characteristics'!K:K,MATCH($C281,'Policy Characteristics'!$C:$C,0))),"",INDEX('Policy Characteristics'!K:K,MATCH($C281,'Policy Characteristics'!$C:$C,0)))</f>
        <v>electricity-sector-main.html#elec-imports</v>
      </c>
      <c r="R281" s="276" t="str">
        <f>IF(ISBLANK(INDEX('Policy Characteristics'!L:L,MATCH($C281,'Policy Characteristics'!$C:$C,0))),"",INDEX('Policy Characteristics'!L:L,MATCH($C281,'Policy Characteristics'!$C:$C,0)))</f>
        <v>electricity-imports-exports.html</v>
      </c>
    </row>
    <row r="282" spans="1:18" s="2" customFormat="1" ht="16">
      <c r="A282" s="276" t="str">
        <f>IF(ISBLANK(INDEX('Policy Characteristics'!A:A,MATCH($C282,'Policy Characteristics'!$C:$C,0))),"",INDEX('Policy Characteristics'!A:A,MATCH($C282,'Policy Characteristics'!$C:$C,0)))</f>
        <v>Electricity Supply</v>
      </c>
      <c r="B282" s="285" t="str">
        <f>IF(ISBLANK(INDEX('Policy Characteristics'!B:B,MATCH($C282,'Policy Characteristics'!$C:$C,0))),"",INDEX('Policy Characteristics'!B:B,MATCH($C282,'Policy Characteristics'!$C:$C,0)))</f>
        <v>Change Electricity Imports</v>
      </c>
      <c r="C282" s="276" t="str">
        <f t="shared" si="18"/>
        <v>Percent Change in Electricity Imports</v>
      </c>
      <c r="D282" s="6" t="s">
        <v>3584</v>
      </c>
      <c r="E282" s="47"/>
      <c r="F282" s="6" t="s">
        <v>3590</v>
      </c>
      <c r="G282" s="6"/>
      <c r="H282" s="49">
        <v>1758</v>
      </c>
      <c r="I282" s="347" t="s">
        <v>45</v>
      </c>
      <c r="J282" s="277" t="str">
        <f>IF(ISBLANK(INDEX('Policy Characteristics'!D:D,MATCH($C282,'Policy Characteristics'!$C:$C,0))),"",INDEX('Policy Characteristics'!D:D,MATCH($C282,'Policy Characteristics'!$C:$C,0)))</f>
        <v>Electricity Imports and Exports</v>
      </c>
      <c r="K282" s="276" t="str">
        <f>IF(ISBLANK(INDEX('Policy Characteristics'!E:E,MATCH($C282,'Policy Characteristics'!$C:$C,0))),"",INDEX('Policy Characteristics'!E:E,MATCH($C282,'Policy Characteristics'!$C:$C,0)))</f>
        <v>elec change imports</v>
      </c>
      <c r="L282" s="284">
        <f>IF(ISBLANK(INDEX('Policy Characteristics'!F:F,MATCH($C282,'Policy Characteristics'!$C:$C,0))),"",INDEX('Policy Characteristics'!F:F,MATCH($C282,'Policy Characteristics'!$C:$C,0)))</f>
        <v>-0.5</v>
      </c>
      <c r="M282" s="284">
        <f>IF(ISBLANK(INDEX('Policy Characteristics'!G:G,MATCH($C282,'Policy Characteristics'!$C:$C,0))),"",INDEX('Policy Characteristics'!G:G,MATCH($C282,'Policy Characteristics'!$C:$C,0)))</f>
        <v>1</v>
      </c>
      <c r="N282" s="284">
        <f>IF(ISBLANK(INDEX('Policy Characteristics'!H:H,MATCH($C282,'Policy Characteristics'!$C:$C,0))),"",INDEX('Policy Characteristics'!H:H,MATCH($C282,'Policy Characteristics'!$C:$C,0)))</f>
        <v>0.02</v>
      </c>
      <c r="O282" s="276" t="str">
        <f>IF(ISBLANK(INDEX('Policy Characteristics'!I:I,MATCH($C282,'Policy Characteristics'!$C:$C,0))),"",INDEX('Policy Characteristics'!I:I,MATCH($C282,'Policy Characteristics'!$C:$C,0)))</f>
        <v>% change in imports</v>
      </c>
      <c r="P282" s="276" t="str">
        <f>IF(ISBLANK(INDEX('Policy Characteristics'!J:J,MATCH($C282,'Policy Characteristics'!$C:$C,0))),"",INDEX('Policy Characteristics'!J:J,MATCH($C282,'Policy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2" s="276" t="str">
        <f>IF(ISBLANK(INDEX('Policy Characteristics'!K:K,MATCH($C282,'Policy Characteristics'!$C:$C,0))),"",INDEX('Policy Characteristics'!K:K,MATCH($C282,'Policy Characteristics'!$C:$C,0)))</f>
        <v>electricity-sector-main.html#elec-imports</v>
      </c>
      <c r="R282" s="276" t="str">
        <f>IF(ISBLANK(INDEX('Policy Characteristics'!L:L,MATCH($C282,'Policy Characteristics'!$C:$C,0))),"",INDEX('Policy Characteristics'!L:L,MATCH($C282,'Policy Characteristics'!$C:$C,0)))</f>
        <v>electricity-imports-exports.html</v>
      </c>
    </row>
    <row r="283" spans="1:18" s="2" customFormat="1" ht="16">
      <c r="A283" s="276" t="str">
        <f>IF(ISBLANK(INDEX('Policy Characteristics'!A:A,MATCH($C283,'Policy Characteristics'!$C:$C,0))),"",INDEX('Policy Characteristics'!A:A,MATCH($C283,'Policy Characteristics'!$C:$C,0)))</f>
        <v>Electricity Supply</v>
      </c>
      <c r="B283" s="285" t="str">
        <f>IF(ISBLANK(INDEX('Policy Characteristics'!B:B,MATCH($C283,'Policy Characteristics'!$C:$C,0))),"",INDEX('Policy Characteristics'!B:B,MATCH($C283,'Policy Characteristics'!$C:$C,0)))</f>
        <v>Change Electricity Imports</v>
      </c>
      <c r="C283" s="276" t="str">
        <f t="shared" si="18"/>
        <v>Percent Change in Electricity Imports</v>
      </c>
      <c r="D283" s="6" t="s">
        <v>3585</v>
      </c>
      <c r="E283" s="47"/>
      <c r="F283" s="6" t="s">
        <v>2497</v>
      </c>
      <c r="G283" s="6"/>
      <c r="H283" s="49">
        <v>1759</v>
      </c>
      <c r="I283" s="347" t="s">
        <v>45</v>
      </c>
      <c r="J283" s="277" t="str">
        <f>IF(ISBLANK(INDEX('Policy Characteristics'!D:D,MATCH($C283,'Policy Characteristics'!$C:$C,0))),"",INDEX('Policy Characteristics'!D:D,MATCH($C283,'Policy Characteristics'!$C:$C,0)))</f>
        <v>Electricity Imports and Exports</v>
      </c>
      <c r="K283" s="276" t="str">
        <f>IF(ISBLANK(INDEX('Policy Characteristics'!E:E,MATCH($C283,'Policy Characteristics'!$C:$C,0))),"",INDEX('Policy Characteristics'!E:E,MATCH($C283,'Policy Characteristics'!$C:$C,0)))</f>
        <v>elec change imports</v>
      </c>
      <c r="L283" s="284">
        <f>IF(ISBLANK(INDEX('Policy Characteristics'!F:F,MATCH($C283,'Policy Characteristics'!$C:$C,0))),"",INDEX('Policy Characteristics'!F:F,MATCH($C283,'Policy Characteristics'!$C:$C,0)))</f>
        <v>-0.5</v>
      </c>
      <c r="M283" s="284">
        <f>IF(ISBLANK(INDEX('Policy Characteristics'!G:G,MATCH($C283,'Policy Characteristics'!$C:$C,0))),"",INDEX('Policy Characteristics'!G:G,MATCH($C283,'Policy Characteristics'!$C:$C,0)))</f>
        <v>1</v>
      </c>
      <c r="N283" s="284">
        <f>IF(ISBLANK(INDEX('Policy Characteristics'!H:H,MATCH($C283,'Policy Characteristics'!$C:$C,0))),"",INDEX('Policy Characteristics'!H:H,MATCH($C283,'Policy Characteristics'!$C:$C,0)))</f>
        <v>0.02</v>
      </c>
      <c r="O283" s="276" t="str">
        <f>IF(ISBLANK(INDEX('Policy Characteristics'!I:I,MATCH($C283,'Policy Characteristics'!$C:$C,0))),"",INDEX('Policy Characteristics'!I:I,MATCH($C283,'Policy Characteristics'!$C:$C,0)))</f>
        <v>% change in imports</v>
      </c>
      <c r="P283" s="276" t="str">
        <f>IF(ISBLANK(INDEX('Policy Characteristics'!J:J,MATCH($C283,'Policy Characteristics'!$C:$C,0))),"",INDEX('Policy Characteristics'!J:J,MATCH($C283,'Policy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3" s="276" t="str">
        <f>IF(ISBLANK(INDEX('Policy Characteristics'!K:K,MATCH($C283,'Policy Characteristics'!$C:$C,0))),"",INDEX('Policy Characteristics'!K:K,MATCH($C283,'Policy Characteristics'!$C:$C,0)))</f>
        <v>electricity-sector-main.html#elec-imports</v>
      </c>
      <c r="R283" s="276" t="str">
        <f>IF(ISBLANK(INDEX('Policy Characteristics'!L:L,MATCH($C283,'Policy Characteristics'!$C:$C,0))),"",INDEX('Policy Characteristics'!L:L,MATCH($C283,'Policy Characteristics'!$C:$C,0)))</f>
        <v>electricity-imports-exports.html</v>
      </c>
    </row>
    <row r="284" spans="1:18" ht="16">
      <c r="A284" s="276" t="str">
        <f>IF(ISBLANK(INDEX('Policy Characteristics'!A:A,MATCH($C284,'Policy Characteristics'!$C:$C,0))),"",INDEX('Policy Characteristics'!A:A,MATCH($C284,'Policy Characteristics'!$C:$C,0)))</f>
        <v>Electricity Supply</v>
      </c>
      <c r="B284" s="285" t="str">
        <f>IF(ISBLANK(INDEX('Policy Characteristics'!B:B,MATCH($C284,'Policy Characteristics'!$C:$C,0))),"",INDEX('Policy Characteristics'!B:B,MATCH($C284,'Policy Characteristics'!$C:$C,0)))</f>
        <v>Non BAU Guaranteed Dispatch</v>
      </c>
      <c r="C284" t="s">
        <v>315</v>
      </c>
      <c r="D284" s="47"/>
      <c r="E284" s="47"/>
      <c r="F284" s="47"/>
      <c r="G284" s="47"/>
      <c r="H284" s="44">
        <v>619</v>
      </c>
      <c r="I284" s="347" t="s">
        <v>45</v>
      </c>
      <c r="J284" s="277" t="str">
        <f>IF(ISBLANK(INDEX('Policy Characteristics'!D:D,MATCH($C284,'Policy Characteristics'!$C:$C,0))),"",INDEX('Policy Characteristics'!D:D,MATCH($C284,'Policy Characteristics'!$C:$C,0)))</f>
        <v>Non BAU Guaranteed Dispatch</v>
      </c>
      <c r="K284" s="276" t="str">
        <f>IF(ISBLANK(INDEX('Policy Characteristics'!E:E,MATCH($C284,'Policy Characteristics'!$C:$C,0))),"",INDEX('Policy Characteristics'!E:E,MATCH($C284,'Policy Characteristics'!$C:$C,0)))</f>
        <v>elec non BAU guaranteed dispatch</v>
      </c>
      <c r="L284" s="284">
        <f>IF(ISBLANK(INDEX('Policy Characteristics'!F:F,MATCH($C284,'Policy Characteristics'!$C:$C,0))),"",INDEX('Policy Characteristics'!F:F,MATCH($C284,'Policy Characteristics'!$C:$C,0)))</f>
        <v>0</v>
      </c>
      <c r="M284" s="284">
        <f>IF(ISBLANK(INDEX('Policy Characteristics'!G:G,MATCH($C284,'Policy Characteristics'!$C:$C,0))),"",INDEX('Policy Characteristics'!G:G,MATCH($C284,'Policy Characteristics'!$C:$C,0)))</f>
        <v>1</v>
      </c>
      <c r="N284" s="284">
        <f>IF(ISBLANK(INDEX('Policy Characteristics'!H:H,MATCH($C284,'Policy Characteristics'!$C:$C,0))),"",INDEX('Policy Characteristics'!H:H,MATCH($C284,'Policy Characteristics'!$C:$C,0)))</f>
        <v>1</v>
      </c>
      <c r="O284" s="276" t="str">
        <f>IF(ISBLANK(INDEX('Policy Characteristics'!I:I,MATCH($C284,'Policy Characteristics'!$C:$C,0))),"",INDEX('Policy Characteristics'!I:I,MATCH($C284,'Policy Characteristics'!$C:$C,0)))</f>
        <v>on/off</v>
      </c>
      <c r="P284" s="276" t="str">
        <f>IF(ISBLANK(INDEX('Policy Characteristics'!J:J,MATCH($C284,'Policy Characteristics'!$C:$C,0))),"",INDEX('Policy Characteristics'!J:J,MATCH($C284,'Policy Characteristics'!$C:$C,0)))</f>
        <v/>
      </c>
      <c r="Q284" s="276" t="str">
        <f>IF(ISBLANK(INDEX('Policy Characteristics'!K:K,MATCH($C284,'Policy Characteristics'!$C:$C,0))),"",INDEX('Policy Characteristics'!K:K,MATCH($C284,'Policy Characteristics'!$C:$C,0)))</f>
        <v/>
      </c>
      <c r="R284" s="276" t="str">
        <f>IF(ISBLANK(INDEX('Policy Characteristics'!L:L,MATCH($C284,'Policy Characteristics'!$C:$C,0))),"",INDEX('Policy Characteristics'!L:L,MATCH($C284,'Policy Characteristics'!$C:$C,0)))</f>
        <v/>
      </c>
    </row>
    <row r="285" spans="1:18" ht="16">
      <c r="A285" s="276" t="str">
        <f>IF(ISBLANK(INDEX('Policy Characteristics'!A:A,MATCH($C285,'Policy Characteristics'!$C:$C,0))),"",INDEX('Policy Characteristics'!A:A,MATCH($C285,'Policy Characteristics'!$C:$C,0)))</f>
        <v>Electricity Supply</v>
      </c>
      <c r="B285" s="285" t="str">
        <f>IF(ISBLANK(INDEX('Policy Characteristics'!B:B,MATCH($C285,'Policy Characteristics'!$C:$C,0))),"",INDEX('Policy Characteristics'!B:B,MATCH($C285,'Policy Characteristics'!$C:$C,0)))</f>
        <v>Demand Response</v>
      </c>
      <c r="C285" t="s">
        <v>28</v>
      </c>
      <c r="D285" s="47"/>
      <c r="E285" s="47"/>
      <c r="F285" s="47"/>
      <c r="G285" s="47"/>
      <c r="H285" s="44">
        <v>30</v>
      </c>
      <c r="I285" s="347" t="s">
        <v>44</v>
      </c>
      <c r="J285" s="277" t="str">
        <f>IF(ISBLANK(INDEX('Policy Characteristics'!D:D,MATCH($C285,'Policy Characteristics'!$C:$C,0))),"",INDEX('Policy Characteristics'!D:D,MATCH($C285,'Policy Characteristics'!$C:$C,0)))</f>
        <v>Demand Response</v>
      </c>
      <c r="K285" s="276" t="str">
        <f>IF(ISBLANK(INDEX('Policy Characteristics'!E:E,MATCH($C285,'Policy Characteristics'!$C:$C,0))),"",INDEX('Policy Characteristics'!E:E,MATCH($C285,'Policy Characteristics'!$C:$C,0)))</f>
        <v>elec demand response</v>
      </c>
      <c r="L285" s="284">
        <f>IF(ISBLANK(INDEX('Policy Characteristics'!F:F,MATCH($C285,'Policy Characteristics'!$C:$C,0))),"",INDEX('Policy Characteristics'!F:F,MATCH($C285,'Policy Characteristics'!$C:$C,0)))</f>
        <v>0</v>
      </c>
      <c r="M285" s="284">
        <f>IF(ISBLANK(INDEX('Policy Characteristics'!G:G,MATCH($C285,'Policy Characteristics'!$C:$C,0))),"",INDEX('Policy Characteristics'!G:G,MATCH($C285,'Policy Characteristics'!$C:$C,0)))</f>
        <v>1</v>
      </c>
      <c r="N285" s="284">
        <f>IF(ISBLANK(INDEX('Policy Characteristics'!H:H,MATCH($C285,'Policy Characteristics'!$C:$C,0))),"",INDEX('Policy Characteristics'!H:H,MATCH($C285,'Policy Characteristics'!$C:$C,0)))</f>
        <v>0.01</v>
      </c>
      <c r="O285" s="276" t="str">
        <f>IF(ISBLANK(INDEX('Policy Characteristics'!I:I,MATCH($C285,'Policy Characteristics'!$C:$C,0))),"",INDEX('Policy Characteristics'!I:I,MATCH($C285,'Policy Characteristics'!$C:$C,0)))</f>
        <v>% of potential achieved</v>
      </c>
      <c r="P285" s="276" t="str">
        <f>IF(ISBLANK(INDEX('Policy Characteristics'!J:J,MATCH($C285,'Policy Characteristics'!$C:$C,0))),"",INDEX('Policy Characteristics'!J:J,MATCH($C285,'Policy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v>
      </c>
      <c r="Q285" s="276" t="str">
        <f>IF(ISBLANK(INDEX('Policy Characteristics'!K:K,MATCH($C285,'Policy Characteristics'!$C:$C,0))),"",INDEX('Policy Characteristics'!K:K,MATCH($C285,'Policy Characteristics'!$C:$C,0)))</f>
        <v>electricity-sector-main.html#dr</v>
      </c>
      <c r="R285" s="276" t="str">
        <f>IF(ISBLANK(INDEX('Policy Characteristics'!L:L,MATCH($C285,'Policy Characteristics'!$C:$C,0))),"",INDEX('Policy Characteristics'!L:L,MATCH($C285,'Policy Characteristics'!$C:$C,0)))</f>
        <v>demand-response.html</v>
      </c>
    </row>
    <row r="286" spans="1:18" ht="16">
      <c r="A286" s="276" t="str">
        <f>IF(ISBLANK(INDEX('Policy Characteristics'!A:A,MATCH($C286,'Policy Characteristics'!$C:$C,0))),"",INDEX('Policy Characteristics'!A:A,MATCH($C286,'Policy Characteristics'!$C:$C,0)))</f>
        <v>Electricity Supply</v>
      </c>
      <c r="B286" s="285" t="str">
        <f>IF(ISBLANK(INDEX('Policy Characteristics'!B:B,MATCH($C286,'Policy Characteristics'!$C:$C,0))),"",INDEX('Policy Characteristics'!B:B,MATCH($C286,'Policy Characteristics'!$C:$C,0)))</f>
        <v>Early Retirement of Power Plants</v>
      </c>
      <c r="C286" t="s">
        <v>129</v>
      </c>
      <c r="D286" s="47" t="s">
        <v>462</v>
      </c>
      <c r="E286" s="47"/>
      <c r="F286" s="47" t="s">
        <v>461</v>
      </c>
      <c r="G286" s="47"/>
      <c r="H286" s="44">
        <v>31</v>
      </c>
      <c r="I286" s="347" t="s">
        <v>44</v>
      </c>
      <c r="J286" s="277" t="str">
        <f>IF(ISBLANK(INDEX('Policy Characteristics'!D:D,MATCH($C286,'Policy Characteristics'!$C:$C,0))),"",INDEX('Policy Characteristics'!D:D,MATCH($C286,'Policy Characteristics'!$C:$C,0)))</f>
        <v>Early Retirement of Power Plants</v>
      </c>
      <c r="K286" s="276" t="str">
        <f>IF(ISBLANK(INDEX('Policy Characteristics'!E:E,MATCH($C286,'Policy Characteristics'!$C:$C,0))),"",INDEX('Policy Characteristics'!E:E,MATCH($C286,'Policy Characteristics'!$C:$C,0)))</f>
        <v>elec early retirement</v>
      </c>
      <c r="L286" s="276">
        <f>IF(ISBLANK(INDEX('Policy Characteristics'!F:F,MATCH($C286,'Policy Characteristics'!$C:$C,0))),"",INDEX('Policy Characteristics'!F:F,MATCH($C286,'Policy Characteristics'!$C:$C,0)))</f>
        <v>0</v>
      </c>
      <c r="M286" s="276">
        <f>IF(ISBLANK(INDEX('Policy Characteristics'!G:G,MATCH($C286,'Policy Characteristics'!$C:$C,0))),"",INDEX('Policy Characteristics'!G:G,MATCH($C286,'Policy Characteristics'!$C:$C,0)))</f>
        <v>25000</v>
      </c>
      <c r="N286" s="276">
        <f>IF(ISBLANK(INDEX('Policy Characteristics'!H:H,MATCH($C286,'Policy Characteristics'!$C:$C,0))),"",INDEX('Policy Characteristics'!H:H,MATCH($C286,'Policy Characteristics'!$C:$C,0)))</f>
        <v>500</v>
      </c>
      <c r="O286" s="276" t="str">
        <f>IF(ISBLANK(INDEX('Policy Characteristics'!I:I,MATCH($C286,'Policy Characteristics'!$C:$C,0))),"",INDEX('Policy Characteristics'!I:I,MATCH($C286,'Policy Characteristics'!$C:$C,0)))</f>
        <v>MW/year</v>
      </c>
      <c r="P286" s="276" t="str">
        <f>IF(ISBLANK(INDEX('Policy Characteristics'!J:J,MATCH($C286,'Policy Characteristics'!$C:$C,0))),"",INDEX('Policy Characteristics'!J:J,MATCH($C286,'Policy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86" s="276" t="str">
        <f>IF(ISBLANK(INDEX('Policy Characteristics'!K:K,MATCH($C286,'Policy Characteristics'!$C:$C,0))),"",INDEX('Policy Characteristics'!K:K,MATCH($C286,'Policy Characteristics'!$C:$C,0)))</f>
        <v>electricity-sector-main.html#early-ret</v>
      </c>
      <c r="R286" s="276" t="str">
        <f>IF(ISBLANK(INDEX('Policy Characteristics'!L:L,MATCH($C286,'Policy Characteristics'!$C:$C,0))),"",INDEX('Policy Characteristics'!L:L,MATCH($C286,'Policy Characteristics'!$C:$C,0)))</f>
        <v>early-retirement-of-power-plants.html</v>
      </c>
    </row>
    <row r="287" spans="1:18" ht="16">
      <c r="A287" s="276" t="str">
        <f>IF(ISBLANK(INDEX('Policy Characteristics'!A:A,MATCH($C287,'Policy Characteristics'!$C:$C,0))),"",INDEX('Policy Characteristics'!A:A,MATCH($C287,'Policy Characteristics'!$C:$C,0)))</f>
        <v>Electricity Supply</v>
      </c>
      <c r="B287" s="285" t="str">
        <f>IF(ISBLANK(INDEX('Policy Characteristics'!B:B,MATCH($C287,'Policy Characteristics'!$C:$C,0))),"",INDEX('Policy Characteristics'!B:B,MATCH($C287,'Policy Characteristics'!$C:$C,0)))</f>
        <v>Early Retirement of Power Plants</v>
      </c>
      <c r="C287" t="s">
        <v>129</v>
      </c>
      <c r="D287" s="6" t="s">
        <v>3579</v>
      </c>
      <c r="E287" s="47"/>
      <c r="F287" s="6" t="s">
        <v>3508</v>
      </c>
      <c r="G287" s="47"/>
      <c r="H287" s="44">
        <v>1760</v>
      </c>
      <c r="I287" s="347" t="s">
        <v>44</v>
      </c>
      <c r="J287" s="277" t="str">
        <f>IF(ISBLANK(INDEX('Policy Characteristics'!D:D,MATCH($C287,'Policy Characteristics'!$C:$C,0))),"",INDEX('Policy Characteristics'!D:D,MATCH($C287,'Policy Characteristics'!$C:$C,0)))</f>
        <v>Early Retirement of Power Plants</v>
      </c>
      <c r="K287" s="276" t="str">
        <f>IF(ISBLANK(INDEX('Policy Characteristics'!E:E,MATCH($C287,'Policy Characteristics'!$C:$C,0))),"",INDEX('Policy Characteristics'!E:E,MATCH($C287,'Policy Characteristics'!$C:$C,0)))</f>
        <v>elec early retirement</v>
      </c>
      <c r="L287" s="276">
        <f>IF(ISBLANK(INDEX('Policy Characteristics'!F:F,MATCH($C287,'Policy Characteristics'!$C:$C,0))),"",INDEX('Policy Characteristics'!F:F,MATCH($C287,'Policy Characteristics'!$C:$C,0)))</f>
        <v>0</v>
      </c>
      <c r="M287" s="276">
        <f>IF(ISBLANK(INDEX('Policy Characteristics'!G:G,MATCH($C287,'Policy Characteristics'!$C:$C,0))),"",INDEX('Policy Characteristics'!G:G,MATCH($C287,'Policy Characteristics'!$C:$C,0)))</f>
        <v>25000</v>
      </c>
      <c r="N287" s="276">
        <f>IF(ISBLANK(INDEX('Policy Characteristics'!H:H,MATCH($C287,'Policy Characteristics'!$C:$C,0))),"",INDEX('Policy Characteristics'!H:H,MATCH($C287,'Policy Characteristics'!$C:$C,0)))</f>
        <v>500</v>
      </c>
      <c r="O287" s="276" t="str">
        <f>IF(ISBLANK(INDEX('Policy Characteristics'!I:I,MATCH($C287,'Policy Characteristics'!$C:$C,0))),"",INDEX('Policy Characteristics'!I:I,MATCH($C287,'Policy Characteristics'!$C:$C,0)))</f>
        <v>MW/year</v>
      </c>
      <c r="P287" s="276" t="str">
        <f>IF(ISBLANK(INDEX('Policy Characteristics'!J:J,MATCH($C287,'Policy Characteristics'!$C:$C,0))),"",INDEX('Policy Characteristics'!J:J,MATCH($C287,'Policy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87" s="276" t="str">
        <f>IF(ISBLANK(INDEX('Policy Characteristics'!K:K,MATCH($C287,'Policy Characteristics'!$C:$C,0))),"",INDEX('Policy Characteristics'!K:K,MATCH($C287,'Policy Characteristics'!$C:$C,0)))</f>
        <v>electricity-sector-main.html#early-ret</v>
      </c>
      <c r="R287" s="276" t="str">
        <f>IF(ISBLANK(INDEX('Policy Characteristics'!L:L,MATCH($C287,'Policy Characteristics'!$C:$C,0))),"",INDEX('Policy Characteristics'!L:L,MATCH($C287,'Policy Characteristics'!$C:$C,0)))</f>
        <v>early-retirement-of-power-plants.html</v>
      </c>
    </row>
    <row r="288" spans="1:18" ht="16">
      <c r="A288" s="276" t="str">
        <f>IF(ISBLANK(INDEX('Policy Characteristics'!A:A,MATCH($C288,'Policy Characteristics'!$C:$C,0))),"",INDEX('Policy Characteristics'!A:A,MATCH($C288,'Policy Characteristics'!$C:$C,0)))</f>
        <v>Electricity Supply</v>
      </c>
      <c r="B288" s="285" t="str">
        <f>IF(ISBLANK(INDEX('Policy Characteristics'!B:B,MATCH($C288,'Policy Characteristics'!$C:$C,0))),"",INDEX('Policy Characteristics'!B:B,MATCH($C288,'Policy Characteristics'!$C:$C,0)))</f>
        <v>Early Retirement of Power Plants</v>
      </c>
      <c r="C288" s="276" t="str">
        <f t="shared" ref="C288:C308" si="19">C$286</f>
        <v>Annual Additional Capacity Retired due to Early Retirement Policy</v>
      </c>
      <c r="D288" s="6" t="s">
        <v>3580</v>
      </c>
      <c r="E288" s="47"/>
      <c r="F288" s="6" t="s">
        <v>3509</v>
      </c>
      <c r="G288" s="47"/>
      <c r="H288" s="44">
        <v>620</v>
      </c>
      <c r="I288" s="347" t="s">
        <v>44</v>
      </c>
      <c r="J288" s="277" t="str">
        <f>IF(ISBLANK(INDEX('Policy Characteristics'!D:D,MATCH($C288,'Policy Characteristics'!$C:$C,0))),"",INDEX('Policy Characteristics'!D:D,MATCH($C288,'Policy Characteristics'!$C:$C,0)))</f>
        <v>Early Retirement of Power Plants</v>
      </c>
      <c r="K288" s="276" t="str">
        <f>IF(ISBLANK(INDEX('Policy Characteristics'!E:E,MATCH($C288,'Policy Characteristics'!$C:$C,0))),"",INDEX('Policy Characteristics'!E:E,MATCH($C288,'Policy Characteristics'!$C:$C,0)))</f>
        <v>elec early retirement</v>
      </c>
      <c r="L288" s="276">
        <f>IF(ISBLANK(INDEX('Policy Characteristics'!F:F,MATCH($C288,'Policy Characteristics'!$C:$C,0))),"",INDEX('Policy Characteristics'!F:F,MATCH($C288,'Policy Characteristics'!$C:$C,0)))</f>
        <v>0</v>
      </c>
      <c r="M288" s="276">
        <f>IF(ISBLANK(INDEX('Policy Characteristics'!G:G,MATCH($C288,'Policy Characteristics'!$C:$C,0))),"",INDEX('Policy Characteristics'!G:G,MATCH($C288,'Policy Characteristics'!$C:$C,0)))</f>
        <v>25000</v>
      </c>
      <c r="N288" s="276">
        <f>IF(ISBLANK(INDEX('Policy Characteristics'!H:H,MATCH($C288,'Policy Characteristics'!$C:$C,0))),"",INDEX('Policy Characteristics'!H:H,MATCH($C288,'Policy Characteristics'!$C:$C,0)))</f>
        <v>500</v>
      </c>
      <c r="O288" s="276" t="str">
        <f>IF(ISBLANK(INDEX('Policy Characteristics'!I:I,MATCH($C288,'Policy Characteristics'!$C:$C,0))),"",INDEX('Policy Characteristics'!I:I,MATCH($C288,'Policy Characteristics'!$C:$C,0)))</f>
        <v>MW/year</v>
      </c>
      <c r="P288" s="276" t="str">
        <f>IF(ISBLANK(INDEX('Policy Characteristics'!J:J,MATCH($C288,'Policy Characteristics'!$C:$C,0))),"",INDEX('Policy Characteristics'!J:J,MATCH($C288,'Policy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88" s="276" t="str">
        <f>IF(ISBLANK(INDEX('Policy Characteristics'!K:K,MATCH($C288,'Policy Characteristics'!$C:$C,0))),"",INDEX('Policy Characteristics'!K:K,MATCH($C288,'Policy Characteristics'!$C:$C,0)))</f>
        <v>electricity-sector-main.html#early-ret</v>
      </c>
      <c r="R288" s="276" t="str">
        <f>IF(ISBLANK(INDEX('Policy Characteristics'!L:L,MATCH($C288,'Policy Characteristics'!$C:$C,0))),"",INDEX('Policy Characteristics'!L:L,MATCH($C288,'Policy Characteristics'!$C:$C,0)))</f>
        <v>early-retirement-of-power-plants.html</v>
      </c>
    </row>
    <row r="289" spans="1:18" ht="16">
      <c r="A289" s="276" t="str">
        <f>IF(ISBLANK(INDEX('Policy Characteristics'!A:A,MATCH($C289,'Policy Characteristics'!$C:$C,0))),"",INDEX('Policy Characteristics'!A:A,MATCH($C289,'Policy Characteristics'!$C:$C,0)))</f>
        <v>Electricity Supply</v>
      </c>
      <c r="B289" s="285" t="str">
        <f>IF(ISBLANK(INDEX('Policy Characteristics'!B:B,MATCH($C289,'Policy Characteristics'!$C:$C,0))),"",INDEX('Policy Characteristics'!B:B,MATCH($C289,'Policy Characteristics'!$C:$C,0)))</f>
        <v>Early Retirement of Power Plants</v>
      </c>
      <c r="C289" s="276" t="str">
        <f t="shared" si="19"/>
        <v>Annual Additional Capacity Retired due to Early Retirement Policy</v>
      </c>
      <c r="D289" s="6" t="s">
        <v>77</v>
      </c>
      <c r="E289" s="47"/>
      <c r="F289" s="6" t="s">
        <v>3591</v>
      </c>
      <c r="G289" s="47"/>
      <c r="H289" s="44">
        <v>32</v>
      </c>
      <c r="I289" s="347" t="s">
        <v>44</v>
      </c>
      <c r="J289" s="277" t="str">
        <f>IF(ISBLANK(INDEX('Policy Characteristics'!D:D,MATCH($C289,'Policy Characteristics'!$C:$C,0))),"",INDEX('Policy Characteristics'!D:D,MATCH($C289,'Policy Characteristics'!$C:$C,0)))</f>
        <v>Early Retirement of Power Plants</v>
      </c>
      <c r="K289" s="276" t="str">
        <f>IF(ISBLANK(INDEX('Policy Characteristics'!E:E,MATCH($C289,'Policy Characteristics'!$C:$C,0))),"",INDEX('Policy Characteristics'!E:E,MATCH($C289,'Policy Characteristics'!$C:$C,0)))</f>
        <v>elec early retirement</v>
      </c>
      <c r="L289" s="276">
        <f>IF(ISBLANK(INDEX('Policy Characteristics'!F:F,MATCH($C289,'Policy Characteristics'!$C:$C,0))),"",INDEX('Policy Characteristics'!F:F,MATCH($C289,'Policy Characteristics'!$C:$C,0)))</f>
        <v>0</v>
      </c>
      <c r="M289" s="276">
        <f>IF(ISBLANK(INDEX('Policy Characteristics'!G:G,MATCH($C289,'Policy Characteristics'!$C:$C,0))),"",INDEX('Policy Characteristics'!G:G,MATCH($C289,'Policy Characteristics'!$C:$C,0)))</f>
        <v>25000</v>
      </c>
      <c r="N289" s="276">
        <f>IF(ISBLANK(INDEX('Policy Characteristics'!H:H,MATCH($C289,'Policy Characteristics'!$C:$C,0))),"",INDEX('Policy Characteristics'!H:H,MATCH($C289,'Policy Characteristics'!$C:$C,0)))</f>
        <v>500</v>
      </c>
      <c r="O289" s="276" t="str">
        <f>IF(ISBLANK(INDEX('Policy Characteristics'!I:I,MATCH($C289,'Policy Characteristics'!$C:$C,0))),"",INDEX('Policy Characteristics'!I:I,MATCH($C289,'Policy Characteristics'!$C:$C,0)))</f>
        <v>MW/year</v>
      </c>
      <c r="P289" s="276" t="str">
        <f>IF(ISBLANK(INDEX('Policy Characteristics'!J:J,MATCH($C289,'Policy Characteristics'!$C:$C,0))),"",INDEX('Policy Characteristics'!J:J,MATCH($C289,'Policy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89" s="276" t="str">
        <f>IF(ISBLANK(INDEX('Policy Characteristics'!K:K,MATCH($C289,'Policy Characteristics'!$C:$C,0))),"",INDEX('Policy Characteristics'!K:K,MATCH($C289,'Policy Characteristics'!$C:$C,0)))</f>
        <v>electricity-sector-main.html#early-ret</v>
      </c>
      <c r="R289" s="276" t="str">
        <f>IF(ISBLANK(INDEX('Policy Characteristics'!L:L,MATCH($C289,'Policy Characteristics'!$C:$C,0))),"",INDEX('Policy Characteristics'!L:L,MATCH($C289,'Policy Characteristics'!$C:$C,0)))</f>
        <v>early-retirement-of-power-plants.html</v>
      </c>
    </row>
    <row r="290" spans="1:18" ht="16">
      <c r="A290" s="276" t="str">
        <f>IF(ISBLANK(INDEX('Policy Characteristics'!A:A,MATCH($C290,'Policy Characteristics'!$C:$C,0))),"",INDEX('Policy Characteristics'!A:A,MATCH($C290,'Policy Characteristics'!$C:$C,0)))</f>
        <v>Electricity Supply</v>
      </c>
      <c r="B290" s="285" t="str">
        <f>IF(ISBLANK(INDEX('Policy Characteristics'!B:B,MATCH($C290,'Policy Characteristics'!$C:$C,0))),"",INDEX('Policy Characteristics'!B:B,MATCH($C290,'Policy Characteristics'!$C:$C,0)))</f>
        <v>Early Retirement of Power Plants</v>
      </c>
      <c r="C290" s="276" t="str">
        <f t="shared" si="19"/>
        <v>Annual Additional Capacity Retired due to Early Retirement Policy</v>
      </c>
      <c r="D290" s="6" t="s">
        <v>78</v>
      </c>
      <c r="E290" s="47"/>
      <c r="F290" s="6" t="s">
        <v>90</v>
      </c>
      <c r="G290" s="47"/>
      <c r="H290" s="44">
        <v>621</v>
      </c>
      <c r="I290" s="347" t="s">
        <v>45</v>
      </c>
      <c r="J290" s="277" t="str">
        <f>IF(ISBLANK(INDEX('Policy Characteristics'!D:D,MATCH($C290,'Policy Characteristics'!$C:$C,0))),"",INDEX('Policy Characteristics'!D:D,MATCH($C290,'Policy Characteristics'!$C:$C,0)))</f>
        <v>Early Retirement of Power Plants</v>
      </c>
      <c r="K290" s="276" t="str">
        <f>IF(ISBLANK(INDEX('Policy Characteristics'!E:E,MATCH($C290,'Policy Characteristics'!$C:$C,0))),"",INDEX('Policy Characteristics'!E:E,MATCH($C290,'Policy Characteristics'!$C:$C,0)))</f>
        <v>elec early retirement</v>
      </c>
      <c r="L290" s="276">
        <f>IF(ISBLANK(INDEX('Policy Characteristics'!F:F,MATCH($C290,'Policy Characteristics'!$C:$C,0))),"",INDEX('Policy Characteristics'!F:F,MATCH($C290,'Policy Characteristics'!$C:$C,0)))</f>
        <v>0</v>
      </c>
      <c r="M290" s="276">
        <f>IF(ISBLANK(INDEX('Policy Characteristics'!G:G,MATCH($C290,'Policy Characteristics'!$C:$C,0))),"",INDEX('Policy Characteristics'!G:G,MATCH($C290,'Policy Characteristics'!$C:$C,0)))</f>
        <v>25000</v>
      </c>
      <c r="N290" s="276">
        <f>IF(ISBLANK(INDEX('Policy Characteristics'!H:H,MATCH($C290,'Policy Characteristics'!$C:$C,0))),"",INDEX('Policy Characteristics'!H:H,MATCH($C290,'Policy Characteristics'!$C:$C,0)))</f>
        <v>500</v>
      </c>
      <c r="O290" s="276" t="str">
        <f>IF(ISBLANK(INDEX('Policy Characteristics'!I:I,MATCH($C290,'Policy Characteristics'!$C:$C,0))),"",INDEX('Policy Characteristics'!I:I,MATCH($C290,'Policy Characteristics'!$C:$C,0)))</f>
        <v>MW/year</v>
      </c>
      <c r="P290" s="276" t="str">
        <f>IF(ISBLANK(INDEX('Policy Characteristics'!J:J,MATCH($C290,'Policy Characteristics'!$C:$C,0))),"",INDEX('Policy Characteristics'!J:J,MATCH($C290,'Policy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90" s="276" t="str">
        <f>IF(ISBLANK(INDEX('Policy Characteristics'!K:K,MATCH($C290,'Policy Characteristics'!$C:$C,0))),"",INDEX('Policy Characteristics'!K:K,MATCH($C290,'Policy Characteristics'!$C:$C,0)))</f>
        <v>electricity-sector-main.html#early-ret</v>
      </c>
      <c r="R290" s="276" t="str">
        <f>IF(ISBLANK(INDEX('Policy Characteristics'!L:L,MATCH($C290,'Policy Characteristics'!$C:$C,0))),"",INDEX('Policy Characteristics'!L:L,MATCH($C290,'Policy Characteristics'!$C:$C,0)))</f>
        <v>early-retirement-of-power-plants.html</v>
      </c>
    </row>
    <row r="291" spans="1:18" ht="16">
      <c r="A291" s="276" t="str">
        <f>IF(ISBLANK(INDEX('Policy Characteristics'!A:A,MATCH($C291,'Policy Characteristics'!$C:$C,0))),"",INDEX('Policy Characteristics'!A:A,MATCH($C291,'Policy Characteristics'!$C:$C,0)))</f>
        <v>Electricity Supply</v>
      </c>
      <c r="B291" s="285" t="str">
        <f>IF(ISBLANK(INDEX('Policy Characteristics'!B:B,MATCH($C291,'Policy Characteristics'!$C:$C,0))),"",INDEX('Policy Characteristics'!B:B,MATCH($C291,'Policy Characteristics'!$C:$C,0)))</f>
        <v>Early Retirement of Power Plants</v>
      </c>
      <c r="C291" s="276" t="str">
        <f t="shared" si="19"/>
        <v>Annual Additional Capacity Retired due to Early Retirement Policy</v>
      </c>
      <c r="D291" s="6" t="s">
        <v>463</v>
      </c>
      <c r="E291" s="47"/>
      <c r="F291" s="6" t="s">
        <v>466</v>
      </c>
      <c r="G291" s="47"/>
      <c r="H291" s="44">
        <v>622</v>
      </c>
      <c r="I291" s="347" t="s">
        <v>45</v>
      </c>
      <c r="J291" s="277" t="str">
        <f>IF(ISBLANK(INDEX('Policy Characteristics'!D:D,MATCH($C291,'Policy Characteristics'!$C:$C,0))),"",INDEX('Policy Characteristics'!D:D,MATCH($C291,'Policy Characteristics'!$C:$C,0)))</f>
        <v>Early Retirement of Power Plants</v>
      </c>
      <c r="K291" s="276" t="str">
        <f>IF(ISBLANK(INDEX('Policy Characteristics'!E:E,MATCH($C291,'Policy Characteristics'!$C:$C,0))),"",INDEX('Policy Characteristics'!E:E,MATCH($C291,'Policy Characteristics'!$C:$C,0)))</f>
        <v>elec early retirement</v>
      </c>
      <c r="L291" s="276">
        <f>IF(ISBLANK(INDEX('Policy Characteristics'!F:F,MATCH($C291,'Policy Characteristics'!$C:$C,0))),"",INDEX('Policy Characteristics'!F:F,MATCH($C291,'Policy Characteristics'!$C:$C,0)))</f>
        <v>0</v>
      </c>
      <c r="M291" s="276">
        <f>IF(ISBLANK(INDEX('Policy Characteristics'!G:G,MATCH($C291,'Policy Characteristics'!$C:$C,0))),"",INDEX('Policy Characteristics'!G:G,MATCH($C291,'Policy Characteristics'!$C:$C,0)))</f>
        <v>25000</v>
      </c>
      <c r="N291" s="276">
        <f>IF(ISBLANK(INDEX('Policy Characteristics'!H:H,MATCH($C291,'Policy Characteristics'!$C:$C,0))),"",INDEX('Policy Characteristics'!H:H,MATCH($C291,'Policy Characteristics'!$C:$C,0)))</f>
        <v>500</v>
      </c>
      <c r="O291" s="276" t="str">
        <f>IF(ISBLANK(INDEX('Policy Characteristics'!I:I,MATCH($C291,'Policy Characteristics'!$C:$C,0))),"",INDEX('Policy Characteristics'!I:I,MATCH($C291,'Policy Characteristics'!$C:$C,0)))</f>
        <v>MW/year</v>
      </c>
      <c r="P291" s="276" t="str">
        <f>IF(ISBLANK(INDEX('Policy Characteristics'!J:J,MATCH($C291,'Policy Characteristics'!$C:$C,0))),"",INDEX('Policy Characteristics'!J:J,MATCH($C291,'Policy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91" s="276" t="str">
        <f>IF(ISBLANK(INDEX('Policy Characteristics'!K:K,MATCH($C291,'Policy Characteristics'!$C:$C,0))),"",INDEX('Policy Characteristics'!K:K,MATCH($C291,'Policy Characteristics'!$C:$C,0)))</f>
        <v>electricity-sector-main.html#early-ret</v>
      </c>
      <c r="R291" s="276" t="str">
        <f>IF(ISBLANK(INDEX('Policy Characteristics'!L:L,MATCH($C291,'Policy Characteristics'!$C:$C,0))),"",INDEX('Policy Characteristics'!L:L,MATCH($C291,'Policy Characteristics'!$C:$C,0)))</f>
        <v>early-retirement-of-power-plants.html</v>
      </c>
    </row>
    <row r="292" spans="1:18" ht="16">
      <c r="A292" s="276" t="str">
        <f>IF(ISBLANK(INDEX('Policy Characteristics'!A:A,MATCH($C292,'Policy Characteristics'!$C:$C,0))),"",INDEX('Policy Characteristics'!A:A,MATCH($C292,'Policy Characteristics'!$C:$C,0)))</f>
        <v>Electricity Supply</v>
      </c>
      <c r="B292" s="285" t="str">
        <f>IF(ISBLANK(INDEX('Policy Characteristics'!B:B,MATCH($C292,'Policy Characteristics'!$C:$C,0))),"",INDEX('Policy Characteristics'!B:B,MATCH($C292,'Policy Characteristics'!$C:$C,0)))</f>
        <v>Early Retirement of Power Plants</v>
      </c>
      <c r="C292" s="276" t="str">
        <f t="shared" si="19"/>
        <v>Annual Additional Capacity Retired due to Early Retirement Policy</v>
      </c>
      <c r="D292" s="6" t="s">
        <v>79</v>
      </c>
      <c r="E292" s="47"/>
      <c r="F292" s="6" t="s">
        <v>91</v>
      </c>
      <c r="G292" s="47"/>
      <c r="H292" s="44">
        <v>623</v>
      </c>
      <c r="I292" s="347" t="s">
        <v>45</v>
      </c>
      <c r="J292" s="277" t="str">
        <f>IF(ISBLANK(INDEX('Policy Characteristics'!D:D,MATCH($C292,'Policy Characteristics'!$C:$C,0))),"",INDEX('Policy Characteristics'!D:D,MATCH($C292,'Policy Characteristics'!$C:$C,0)))</f>
        <v>Early Retirement of Power Plants</v>
      </c>
      <c r="K292" s="276" t="str">
        <f>IF(ISBLANK(INDEX('Policy Characteristics'!E:E,MATCH($C292,'Policy Characteristics'!$C:$C,0))),"",INDEX('Policy Characteristics'!E:E,MATCH($C292,'Policy Characteristics'!$C:$C,0)))</f>
        <v>elec early retirement</v>
      </c>
      <c r="L292" s="276">
        <f>IF(ISBLANK(INDEX('Policy Characteristics'!F:F,MATCH($C292,'Policy Characteristics'!$C:$C,0))),"",INDEX('Policy Characteristics'!F:F,MATCH($C292,'Policy Characteristics'!$C:$C,0)))</f>
        <v>0</v>
      </c>
      <c r="M292" s="276">
        <f>IF(ISBLANK(INDEX('Policy Characteristics'!G:G,MATCH($C292,'Policy Characteristics'!$C:$C,0))),"",INDEX('Policy Characteristics'!G:G,MATCH($C292,'Policy Characteristics'!$C:$C,0)))</f>
        <v>25000</v>
      </c>
      <c r="N292" s="276">
        <f>IF(ISBLANK(INDEX('Policy Characteristics'!H:H,MATCH($C292,'Policy Characteristics'!$C:$C,0))),"",INDEX('Policy Characteristics'!H:H,MATCH($C292,'Policy Characteristics'!$C:$C,0)))</f>
        <v>500</v>
      </c>
      <c r="O292" s="276" t="str">
        <f>IF(ISBLANK(INDEX('Policy Characteristics'!I:I,MATCH($C292,'Policy Characteristics'!$C:$C,0))),"",INDEX('Policy Characteristics'!I:I,MATCH($C292,'Policy Characteristics'!$C:$C,0)))</f>
        <v>MW/year</v>
      </c>
      <c r="P292" s="276" t="str">
        <f>IF(ISBLANK(INDEX('Policy Characteristics'!J:J,MATCH($C292,'Policy Characteristics'!$C:$C,0))),"",INDEX('Policy Characteristics'!J:J,MATCH($C292,'Policy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92" s="276" t="str">
        <f>IF(ISBLANK(INDEX('Policy Characteristics'!K:K,MATCH($C292,'Policy Characteristics'!$C:$C,0))),"",INDEX('Policy Characteristics'!K:K,MATCH($C292,'Policy Characteristics'!$C:$C,0)))</f>
        <v>electricity-sector-main.html#early-ret</v>
      </c>
      <c r="R292" s="276" t="str">
        <f>IF(ISBLANK(INDEX('Policy Characteristics'!L:L,MATCH($C292,'Policy Characteristics'!$C:$C,0))),"",INDEX('Policy Characteristics'!L:L,MATCH($C292,'Policy Characteristics'!$C:$C,0)))</f>
        <v>early-retirement-of-power-plants.html</v>
      </c>
    </row>
    <row r="293" spans="1:18" ht="16">
      <c r="A293" s="276" t="str">
        <f>IF(ISBLANK(INDEX('Policy Characteristics'!A:A,MATCH($C293,'Policy Characteristics'!$C:$C,0))),"",INDEX('Policy Characteristics'!A:A,MATCH($C293,'Policy Characteristics'!$C:$C,0)))</f>
        <v>Electricity Supply</v>
      </c>
      <c r="B293" s="285" t="str">
        <f>IF(ISBLANK(INDEX('Policy Characteristics'!B:B,MATCH($C293,'Policy Characteristics'!$C:$C,0))),"",INDEX('Policy Characteristics'!B:B,MATCH($C293,'Policy Characteristics'!$C:$C,0)))</f>
        <v>Early Retirement of Power Plants</v>
      </c>
      <c r="C293" s="276" t="str">
        <f t="shared" si="19"/>
        <v>Annual Additional Capacity Retired due to Early Retirement Policy</v>
      </c>
      <c r="D293" s="6" t="s">
        <v>80</v>
      </c>
      <c r="E293" s="47"/>
      <c r="F293" s="6" t="s">
        <v>92</v>
      </c>
      <c r="G293" s="47"/>
      <c r="H293" s="44">
        <v>624</v>
      </c>
      <c r="I293" s="347" t="s">
        <v>45</v>
      </c>
      <c r="J293" s="277" t="str">
        <f>IF(ISBLANK(INDEX('Policy Characteristics'!D:D,MATCH($C293,'Policy Characteristics'!$C:$C,0))),"",INDEX('Policy Characteristics'!D:D,MATCH($C293,'Policy Characteristics'!$C:$C,0)))</f>
        <v>Early Retirement of Power Plants</v>
      </c>
      <c r="K293" s="276" t="str">
        <f>IF(ISBLANK(INDEX('Policy Characteristics'!E:E,MATCH($C293,'Policy Characteristics'!$C:$C,0))),"",INDEX('Policy Characteristics'!E:E,MATCH($C293,'Policy Characteristics'!$C:$C,0)))</f>
        <v>elec early retirement</v>
      </c>
      <c r="L293" s="276">
        <f>IF(ISBLANK(INDEX('Policy Characteristics'!F:F,MATCH($C293,'Policy Characteristics'!$C:$C,0))),"",INDEX('Policy Characteristics'!F:F,MATCH($C293,'Policy Characteristics'!$C:$C,0)))</f>
        <v>0</v>
      </c>
      <c r="M293" s="276">
        <f>IF(ISBLANK(INDEX('Policy Characteristics'!G:G,MATCH($C293,'Policy Characteristics'!$C:$C,0))),"",INDEX('Policy Characteristics'!G:G,MATCH($C293,'Policy Characteristics'!$C:$C,0)))</f>
        <v>25000</v>
      </c>
      <c r="N293" s="276">
        <f>IF(ISBLANK(INDEX('Policy Characteristics'!H:H,MATCH($C293,'Policy Characteristics'!$C:$C,0))),"",INDEX('Policy Characteristics'!H:H,MATCH($C293,'Policy Characteristics'!$C:$C,0)))</f>
        <v>500</v>
      </c>
      <c r="O293" s="276" t="str">
        <f>IF(ISBLANK(INDEX('Policy Characteristics'!I:I,MATCH($C293,'Policy Characteristics'!$C:$C,0))),"",INDEX('Policy Characteristics'!I:I,MATCH($C293,'Policy Characteristics'!$C:$C,0)))</f>
        <v>MW/year</v>
      </c>
      <c r="P293" s="276" t="str">
        <f>IF(ISBLANK(INDEX('Policy Characteristics'!J:J,MATCH($C293,'Policy Characteristics'!$C:$C,0))),"",INDEX('Policy Characteristics'!J:J,MATCH($C293,'Policy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93" s="276" t="str">
        <f>IF(ISBLANK(INDEX('Policy Characteristics'!K:K,MATCH($C293,'Policy Characteristics'!$C:$C,0))),"",INDEX('Policy Characteristics'!K:K,MATCH($C293,'Policy Characteristics'!$C:$C,0)))</f>
        <v>electricity-sector-main.html#early-ret</v>
      </c>
      <c r="R293" s="276" t="str">
        <f>IF(ISBLANK(INDEX('Policy Characteristics'!L:L,MATCH($C293,'Policy Characteristics'!$C:$C,0))),"",INDEX('Policy Characteristics'!L:L,MATCH($C293,'Policy Characteristics'!$C:$C,0)))</f>
        <v>early-retirement-of-power-plants.html</v>
      </c>
    </row>
    <row r="294" spans="1:18" ht="16">
      <c r="A294" s="276" t="str">
        <f>IF(ISBLANK(INDEX('Policy Characteristics'!A:A,MATCH($C294,'Policy Characteristics'!$C:$C,0))),"",INDEX('Policy Characteristics'!A:A,MATCH($C294,'Policy Characteristics'!$C:$C,0)))</f>
        <v>Electricity Supply</v>
      </c>
      <c r="B294" s="285" t="str">
        <f>IF(ISBLANK(INDEX('Policy Characteristics'!B:B,MATCH($C294,'Policy Characteristics'!$C:$C,0))),"",INDEX('Policy Characteristics'!B:B,MATCH($C294,'Policy Characteristics'!$C:$C,0)))</f>
        <v>Early Retirement of Power Plants</v>
      </c>
      <c r="C294" s="276" t="str">
        <f t="shared" si="19"/>
        <v>Annual Additional Capacity Retired due to Early Retirement Policy</v>
      </c>
      <c r="D294" s="6" t="s">
        <v>81</v>
      </c>
      <c r="E294" s="47"/>
      <c r="F294" s="6" t="s">
        <v>93</v>
      </c>
      <c r="G294" s="47"/>
      <c r="H294" s="44">
        <v>625</v>
      </c>
      <c r="I294" s="347" t="s">
        <v>45</v>
      </c>
      <c r="J294" s="277" t="str">
        <f>IF(ISBLANK(INDEX('Policy Characteristics'!D:D,MATCH($C294,'Policy Characteristics'!$C:$C,0))),"",INDEX('Policy Characteristics'!D:D,MATCH($C294,'Policy Characteristics'!$C:$C,0)))</f>
        <v>Early Retirement of Power Plants</v>
      </c>
      <c r="K294" s="276" t="str">
        <f>IF(ISBLANK(INDEX('Policy Characteristics'!E:E,MATCH($C294,'Policy Characteristics'!$C:$C,0))),"",INDEX('Policy Characteristics'!E:E,MATCH($C294,'Policy Characteristics'!$C:$C,0)))</f>
        <v>elec early retirement</v>
      </c>
      <c r="L294" s="276">
        <f>IF(ISBLANK(INDEX('Policy Characteristics'!F:F,MATCH($C294,'Policy Characteristics'!$C:$C,0))),"",INDEX('Policy Characteristics'!F:F,MATCH($C294,'Policy Characteristics'!$C:$C,0)))</f>
        <v>0</v>
      </c>
      <c r="M294" s="276">
        <f>IF(ISBLANK(INDEX('Policy Characteristics'!G:G,MATCH($C294,'Policy Characteristics'!$C:$C,0))),"",INDEX('Policy Characteristics'!G:G,MATCH($C294,'Policy Characteristics'!$C:$C,0)))</f>
        <v>25000</v>
      </c>
      <c r="N294" s="276">
        <f>IF(ISBLANK(INDEX('Policy Characteristics'!H:H,MATCH($C294,'Policy Characteristics'!$C:$C,0))),"",INDEX('Policy Characteristics'!H:H,MATCH($C294,'Policy Characteristics'!$C:$C,0)))</f>
        <v>500</v>
      </c>
      <c r="O294" s="276" t="str">
        <f>IF(ISBLANK(INDEX('Policy Characteristics'!I:I,MATCH($C294,'Policy Characteristics'!$C:$C,0))),"",INDEX('Policy Characteristics'!I:I,MATCH($C294,'Policy Characteristics'!$C:$C,0)))</f>
        <v>MW/year</v>
      </c>
      <c r="P294" s="276" t="str">
        <f>IF(ISBLANK(INDEX('Policy Characteristics'!J:J,MATCH($C294,'Policy Characteristics'!$C:$C,0))),"",INDEX('Policy Characteristics'!J:J,MATCH($C294,'Policy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94" s="276" t="str">
        <f>IF(ISBLANK(INDEX('Policy Characteristics'!K:K,MATCH($C294,'Policy Characteristics'!$C:$C,0))),"",INDEX('Policy Characteristics'!K:K,MATCH($C294,'Policy Characteristics'!$C:$C,0)))</f>
        <v>electricity-sector-main.html#early-ret</v>
      </c>
      <c r="R294" s="276" t="str">
        <f>IF(ISBLANK(INDEX('Policy Characteristics'!L:L,MATCH($C294,'Policy Characteristics'!$C:$C,0))),"",INDEX('Policy Characteristics'!L:L,MATCH($C294,'Policy Characteristics'!$C:$C,0)))</f>
        <v>early-retirement-of-power-plants.html</v>
      </c>
    </row>
    <row r="295" spans="1:18" ht="16">
      <c r="A295" s="276" t="str">
        <f>IF(ISBLANK(INDEX('Policy Characteristics'!A:A,MATCH($C295,'Policy Characteristics'!$C:$C,0))),"",INDEX('Policy Characteristics'!A:A,MATCH($C295,'Policy Characteristics'!$C:$C,0)))</f>
        <v>Electricity Supply</v>
      </c>
      <c r="B295" s="285" t="str">
        <f>IF(ISBLANK(INDEX('Policy Characteristics'!B:B,MATCH($C295,'Policy Characteristics'!$C:$C,0))),"",INDEX('Policy Characteristics'!B:B,MATCH($C295,'Policy Characteristics'!$C:$C,0)))</f>
        <v>Early Retirement of Power Plants</v>
      </c>
      <c r="C295" s="276" t="str">
        <f t="shared" si="19"/>
        <v>Annual Additional Capacity Retired due to Early Retirement Policy</v>
      </c>
      <c r="D295" s="6" t="s">
        <v>2450</v>
      </c>
      <c r="E295" s="47"/>
      <c r="F295" s="6" t="s">
        <v>451</v>
      </c>
      <c r="G295" s="47"/>
      <c r="H295" s="44">
        <v>626</v>
      </c>
      <c r="I295" s="347" t="s">
        <v>45</v>
      </c>
      <c r="J295" s="277" t="str">
        <f>IF(ISBLANK(INDEX('Policy Characteristics'!D:D,MATCH($C295,'Policy Characteristics'!$C:$C,0))),"",INDEX('Policy Characteristics'!D:D,MATCH($C295,'Policy Characteristics'!$C:$C,0)))</f>
        <v>Early Retirement of Power Plants</v>
      </c>
      <c r="K295" s="276" t="str">
        <f>IF(ISBLANK(INDEX('Policy Characteristics'!E:E,MATCH($C295,'Policy Characteristics'!$C:$C,0))),"",INDEX('Policy Characteristics'!E:E,MATCH($C295,'Policy Characteristics'!$C:$C,0)))</f>
        <v>elec early retirement</v>
      </c>
      <c r="L295" s="276">
        <f>IF(ISBLANK(INDEX('Policy Characteristics'!F:F,MATCH($C295,'Policy Characteristics'!$C:$C,0))),"",INDEX('Policy Characteristics'!F:F,MATCH($C295,'Policy Characteristics'!$C:$C,0)))</f>
        <v>0</v>
      </c>
      <c r="M295" s="276">
        <f>IF(ISBLANK(INDEX('Policy Characteristics'!G:G,MATCH($C295,'Policy Characteristics'!$C:$C,0))),"",INDEX('Policy Characteristics'!G:G,MATCH($C295,'Policy Characteristics'!$C:$C,0)))</f>
        <v>25000</v>
      </c>
      <c r="N295" s="276">
        <f>IF(ISBLANK(INDEX('Policy Characteristics'!H:H,MATCH($C295,'Policy Characteristics'!$C:$C,0))),"",INDEX('Policy Characteristics'!H:H,MATCH($C295,'Policy Characteristics'!$C:$C,0)))</f>
        <v>500</v>
      </c>
      <c r="O295" s="276" t="str">
        <f>IF(ISBLANK(INDEX('Policy Characteristics'!I:I,MATCH($C295,'Policy Characteristics'!$C:$C,0))),"",INDEX('Policy Characteristics'!I:I,MATCH($C295,'Policy Characteristics'!$C:$C,0)))</f>
        <v>MW/year</v>
      </c>
      <c r="P295" s="276" t="str">
        <f>IF(ISBLANK(INDEX('Policy Characteristics'!J:J,MATCH($C295,'Policy Characteristics'!$C:$C,0))),"",INDEX('Policy Characteristics'!J:J,MATCH($C295,'Policy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95" s="276" t="str">
        <f>IF(ISBLANK(INDEX('Policy Characteristics'!K:K,MATCH($C295,'Policy Characteristics'!$C:$C,0))),"",INDEX('Policy Characteristics'!K:K,MATCH($C295,'Policy Characteristics'!$C:$C,0)))</f>
        <v>electricity-sector-main.html#early-ret</v>
      </c>
      <c r="R295" s="276" t="str">
        <f>IF(ISBLANK(INDEX('Policy Characteristics'!L:L,MATCH($C295,'Policy Characteristics'!$C:$C,0))),"",INDEX('Policy Characteristics'!L:L,MATCH($C295,'Policy Characteristics'!$C:$C,0)))</f>
        <v>early-retirement-of-power-plants.html</v>
      </c>
    </row>
    <row r="296" spans="1:18" ht="16">
      <c r="A296" s="276" t="str">
        <f>IF(ISBLANK(INDEX('Policy Characteristics'!A:A,MATCH($C296,'Policy Characteristics'!$C:$C,0))),"",INDEX('Policy Characteristics'!A:A,MATCH($C296,'Policy Characteristics'!$C:$C,0)))</f>
        <v>Electricity Supply</v>
      </c>
      <c r="B296" s="285" t="str">
        <f>IF(ISBLANK(INDEX('Policy Characteristics'!B:B,MATCH($C296,'Policy Characteristics'!$C:$C,0))),"",INDEX('Policy Characteristics'!B:B,MATCH($C296,'Policy Characteristics'!$C:$C,0)))</f>
        <v>Early Retirement of Power Plants</v>
      </c>
      <c r="C296" s="276" t="str">
        <f t="shared" si="19"/>
        <v>Annual Additional Capacity Retired due to Early Retirement Policy</v>
      </c>
      <c r="D296" s="6" t="s">
        <v>322</v>
      </c>
      <c r="E296" s="47"/>
      <c r="F296" s="6" t="s">
        <v>324</v>
      </c>
      <c r="G296" s="47"/>
      <c r="H296" s="44">
        <v>627</v>
      </c>
      <c r="I296" s="347" t="s">
        <v>45</v>
      </c>
      <c r="J296" s="277" t="str">
        <f>IF(ISBLANK(INDEX('Policy Characteristics'!D:D,MATCH($C296,'Policy Characteristics'!$C:$C,0))),"",INDEX('Policy Characteristics'!D:D,MATCH($C296,'Policy Characteristics'!$C:$C,0)))</f>
        <v>Early Retirement of Power Plants</v>
      </c>
      <c r="K296" s="276" t="str">
        <f>IF(ISBLANK(INDEX('Policy Characteristics'!E:E,MATCH($C296,'Policy Characteristics'!$C:$C,0))),"",INDEX('Policy Characteristics'!E:E,MATCH($C296,'Policy Characteristics'!$C:$C,0)))</f>
        <v>elec early retirement</v>
      </c>
      <c r="L296" s="276">
        <f>IF(ISBLANK(INDEX('Policy Characteristics'!F:F,MATCH($C296,'Policy Characteristics'!$C:$C,0))),"",INDEX('Policy Characteristics'!F:F,MATCH($C296,'Policy Characteristics'!$C:$C,0)))</f>
        <v>0</v>
      </c>
      <c r="M296" s="276">
        <f>IF(ISBLANK(INDEX('Policy Characteristics'!G:G,MATCH($C296,'Policy Characteristics'!$C:$C,0))),"",INDEX('Policy Characteristics'!G:G,MATCH($C296,'Policy Characteristics'!$C:$C,0)))</f>
        <v>25000</v>
      </c>
      <c r="N296" s="276">
        <f>IF(ISBLANK(INDEX('Policy Characteristics'!H:H,MATCH($C296,'Policy Characteristics'!$C:$C,0))),"",INDEX('Policy Characteristics'!H:H,MATCH($C296,'Policy Characteristics'!$C:$C,0)))</f>
        <v>500</v>
      </c>
      <c r="O296" s="276" t="str">
        <f>IF(ISBLANK(INDEX('Policy Characteristics'!I:I,MATCH($C296,'Policy Characteristics'!$C:$C,0))),"",INDEX('Policy Characteristics'!I:I,MATCH($C296,'Policy Characteristics'!$C:$C,0)))</f>
        <v>MW/year</v>
      </c>
      <c r="P296" s="276" t="str">
        <f>IF(ISBLANK(INDEX('Policy Characteristics'!J:J,MATCH($C296,'Policy Characteristics'!$C:$C,0))),"",INDEX('Policy Characteristics'!J:J,MATCH($C296,'Policy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96" s="276" t="str">
        <f>IF(ISBLANK(INDEX('Policy Characteristics'!K:K,MATCH($C296,'Policy Characteristics'!$C:$C,0))),"",INDEX('Policy Characteristics'!K:K,MATCH($C296,'Policy Characteristics'!$C:$C,0)))</f>
        <v>electricity-sector-main.html#early-ret</v>
      </c>
      <c r="R296" s="276" t="str">
        <f>IF(ISBLANK(INDEX('Policy Characteristics'!L:L,MATCH($C296,'Policy Characteristics'!$C:$C,0))),"",INDEX('Policy Characteristics'!L:L,MATCH($C296,'Policy Characteristics'!$C:$C,0)))</f>
        <v>early-retirement-of-power-plants.html</v>
      </c>
    </row>
    <row r="297" spans="1:18" ht="16">
      <c r="A297" s="276" t="str">
        <f>IF(ISBLANK(INDEX('Policy Characteristics'!A:A,MATCH($C297,'Policy Characteristics'!$C:$C,0))),"",INDEX('Policy Characteristics'!A:A,MATCH($C297,'Policy Characteristics'!$C:$C,0)))</f>
        <v>Electricity Supply</v>
      </c>
      <c r="B297" s="285" t="str">
        <f>IF(ISBLANK(INDEX('Policy Characteristics'!B:B,MATCH($C297,'Policy Characteristics'!$C:$C,0))),"",INDEX('Policy Characteristics'!B:B,MATCH($C297,'Policy Characteristics'!$C:$C,0)))</f>
        <v>Early Retirement of Power Plants</v>
      </c>
      <c r="C297" s="276" t="str">
        <f t="shared" si="19"/>
        <v>Annual Additional Capacity Retired due to Early Retirement Policy</v>
      </c>
      <c r="D297" s="6" t="s">
        <v>323</v>
      </c>
      <c r="E297" s="47"/>
      <c r="F297" s="6" t="s">
        <v>325</v>
      </c>
      <c r="G297" s="47"/>
      <c r="H297" s="44">
        <v>628</v>
      </c>
      <c r="I297" s="347" t="s">
        <v>44</v>
      </c>
      <c r="J297" s="277" t="str">
        <f>IF(ISBLANK(INDEX('Policy Characteristics'!D:D,MATCH($C297,'Policy Characteristics'!$C:$C,0))),"",INDEX('Policy Characteristics'!D:D,MATCH($C297,'Policy Characteristics'!$C:$C,0)))</f>
        <v>Early Retirement of Power Plants</v>
      </c>
      <c r="K297" s="276" t="str">
        <f>IF(ISBLANK(INDEX('Policy Characteristics'!E:E,MATCH($C297,'Policy Characteristics'!$C:$C,0))),"",INDEX('Policy Characteristics'!E:E,MATCH($C297,'Policy Characteristics'!$C:$C,0)))</f>
        <v>elec early retirement</v>
      </c>
      <c r="L297" s="276">
        <f>IF(ISBLANK(INDEX('Policy Characteristics'!F:F,MATCH($C297,'Policy Characteristics'!$C:$C,0))),"",INDEX('Policy Characteristics'!F:F,MATCH($C297,'Policy Characteristics'!$C:$C,0)))</f>
        <v>0</v>
      </c>
      <c r="M297" s="276">
        <f>IF(ISBLANK(INDEX('Policy Characteristics'!G:G,MATCH($C297,'Policy Characteristics'!$C:$C,0))),"",INDEX('Policy Characteristics'!G:G,MATCH($C297,'Policy Characteristics'!$C:$C,0)))</f>
        <v>25000</v>
      </c>
      <c r="N297" s="276">
        <f>IF(ISBLANK(INDEX('Policy Characteristics'!H:H,MATCH($C297,'Policy Characteristics'!$C:$C,0))),"",INDEX('Policy Characteristics'!H:H,MATCH($C297,'Policy Characteristics'!$C:$C,0)))</f>
        <v>500</v>
      </c>
      <c r="O297" s="276" t="str">
        <f>IF(ISBLANK(INDEX('Policy Characteristics'!I:I,MATCH($C297,'Policy Characteristics'!$C:$C,0))),"",INDEX('Policy Characteristics'!I:I,MATCH($C297,'Policy Characteristics'!$C:$C,0)))</f>
        <v>MW/year</v>
      </c>
      <c r="P297" s="276" t="str">
        <f>IF(ISBLANK(INDEX('Policy Characteristics'!J:J,MATCH($C297,'Policy Characteristics'!$C:$C,0))),"",INDEX('Policy Characteristics'!J:J,MATCH($C297,'Policy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97" s="276" t="str">
        <f>IF(ISBLANK(INDEX('Policy Characteristics'!K:K,MATCH($C297,'Policy Characteristics'!$C:$C,0))),"",INDEX('Policy Characteristics'!K:K,MATCH($C297,'Policy Characteristics'!$C:$C,0)))</f>
        <v>electricity-sector-main.html#early-ret</v>
      </c>
      <c r="R297" s="276" t="str">
        <f>IF(ISBLANK(INDEX('Policy Characteristics'!L:L,MATCH($C297,'Policy Characteristics'!$C:$C,0))),"",INDEX('Policy Characteristics'!L:L,MATCH($C297,'Policy Characteristics'!$C:$C,0)))</f>
        <v>early-retirement-of-power-plants.html</v>
      </c>
    </row>
    <row r="298" spans="1:18" ht="16">
      <c r="A298" s="276" t="str">
        <f>IF(ISBLANK(INDEX('Policy Characteristics'!A:A,MATCH($C298,'Policy Characteristics'!$C:$C,0))),"",INDEX('Policy Characteristics'!A:A,MATCH($C298,'Policy Characteristics'!$C:$C,0)))</f>
        <v>Electricity Supply</v>
      </c>
      <c r="B298" s="285" t="str">
        <f>IF(ISBLANK(INDEX('Policy Characteristics'!B:B,MATCH($C298,'Policy Characteristics'!$C:$C,0))),"",INDEX('Policy Characteristics'!B:B,MATCH($C298,'Policy Characteristics'!$C:$C,0)))</f>
        <v>Early Retirement of Power Plants</v>
      </c>
      <c r="C298" s="276" t="str">
        <f t="shared" si="19"/>
        <v>Annual Additional Capacity Retired due to Early Retirement Policy</v>
      </c>
      <c r="D298" s="6" t="s">
        <v>459</v>
      </c>
      <c r="E298" s="47"/>
      <c r="F298" s="6" t="s">
        <v>458</v>
      </c>
      <c r="G298" s="47"/>
      <c r="H298" s="44">
        <v>590</v>
      </c>
      <c r="I298" s="347" t="s">
        <v>44</v>
      </c>
      <c r="J298" s="277" t="str">
        <f>IF(ISBLANK(INDEX('Policy Characteristics'!D:D,MATCH($C298,'Policy Characteristics'!$C:$C,0))),"",INDEX('Policy Characteristics'!D:D,MATCH($C298,'Policy Characteristics'!$C:$C,0)))</f>
        <v>Early Retirement of Power Plants</v>
      </c>
      <c r="K298" s="276" t="str">
        <f>IF(ISBLANK(INDEX('Policy Characteristics'!E:E,MATCH($C298,'Policy Characteristics'!$C:$C,0))),"",INDEX('Policy Characteristics'!E:E,MATCH($C298,'Policy Characteristics'!$C:$C,0)))</f>
        <v>elec early retirement</v>
      </c>
      <c r="L298" s="276">
        <f>IF(ISBLANK(INDEX('Policy Characteristics'!F:F,MATCH($C298,'Policy Characteristics'!$C:$C,0))),"",INDEX('Policy Characteristics'!F:F,MATCH($C298,'Policy Characteristics'!$C:$C,0)))</f>
        <v>0</v>
      </c>
      <c r="M298" s="276">
        <f>IF(ISBLANK(INDEX('Policy Characteristics'!G:G,MATCH($C298,'Policy Characteristics'!$C:$C,0))),"",INDEX('Policy Characteristics'!G:G,MATCH($C298,'Policy Characteristics'!$C:$C,0)))</f>
        <v>25000</v>
      </c>
      <c r="N298" s="276">
        <f>IF(ISBLANK(INDEX('Policy Characteristics'!H:H,MATCH($C298,'Policy Characteristics'!$C:$C,0))),"",INDEX('Policy Characteristics'!H:H,MATCH($C298,'Policy Characteristics'!$C:$C,0)))</f>
        <v>500</v>
      </c>
      <c r="O298" s="276" t="str">
        <f>IF(ISBLANK(INDEX('Policy Characteristics'!I:I,MATCH($C298,'Policy Characteristics'!$C:$C,0))),"",INDEX('Policy Characteristics'!I:I,MATCH($C298,'Policy Characteristics'!$C:$C,0)))</f>
        <v>MW/year</v>
      </c>
      <c r="P298" s="276" t="str">
        <f>IF(ISBLANK(INDEX('Policy Characteristics'!J:J,MATCH($C298,'Policy Characteristics'!$C:$C,0))),"",INDEX('Policy Characteristics'!J:J,MATCH($C298,'Policy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98" s="276" t="str">
        <f>IF(ISBLANK(INDEX('Policy Characteristics'!K:K,MATCH($C298,'Policy Characteristics'!$C:$C,0))),"",INDEX('Policy Characteristics'!K:K,MATCH($C298,'Policy Characteristics'!$C:$C,0)))</f>
        <v>electricity-sector-main.html#early-ret</v>
      </c>
      <c r="R298" s="276" t="str">
        <f>IF(ISBLANK(INDEX('Policy Characteristics'!L:L,MATCH($C298,'Policy Characteristics'!$C:$C,0))),"",INDEX('Policy Characteristics'!L:L,MATCH($C298,'Policy Characteristics'!$C:$C,0)))</f>
        <v>early-retirement-of-power-plants.html</v>
      </c>
    </row>
    <row r="299" spans="1:18" ht="16">
      <c r="A299" s="276" t="str">
        <f>IF(ISBLANK(INDEX('Policy Characteristics'!A:A,MATCH($C299,'Policy Characteristics'!$C:$C,0))),"",INDEX('Policy Characteristics'!A:A,MATCH($C299,'Policy Characteristics'!$C:$C,0)))</f>
        <v>Electricity Supply</v>
      </c>
      <c r="B299" s="285" t="str">
        <f>IF(ISBLANK(INDEX('Policy Characteristics'!B:B,MATCH($C299,'Policy Characteristics'!$C:$C,0))),"",INDEX('Policy Characteristics'!B:B,MATCH($C299,'Policy Characteristics'!$C:$C,0)))</f>
        <v>Early Retirement of Power Plants</v>
      </c>
      <c r="C299" s="276" t="str">
        <f t="shared" si="19"/>
        <v>Annual Additional Capacity Retired due to Early Retirement Policy</v>
      </c>
      <c r="D299" s="6" t="s">
        <v>468</v>
      </c>
      <c r="E299" s="47"/>
      <c r="F299" s="6" t="s">
        <v>469</v>
      </c>
      <c r="G299" s="47"/>
      <c r="H299" s="44">
        <v>629</v>
      </c>
      <c r="I299" s="347" t="s">
        <v>45</v>
      </c>
      <c r="J299" s="277" t="str">
        <f>IF(ISBLANK(INDEX('Policy Characteristics'!D:D,MATCH($C299,'Policy Characteristics'!$C:$C,0))),"",INDEX('Policy Characteristics'!D:D,MATCH($C299,'Policy Characteristics'!$C:$C,0)))</f>
        <v>Early Retirement of Power Plants</v>
      </c>
      <c r="K299" s="276" t="str">
        <f>IF(ISBLANK(INDEX('Policy Characteristics'!E:E,MATCH($C299,'Policy Characteristics'!$C:$C,0))),"",INDEX('Policy Characteristics'!E:E,MATCH($C299,'Policy Characteristics'!$C:$C,0)))</f>
        <v>elec early retirement</v>
      </c>
      <c r="L299" s="276">
        <f>IF(ISBLANK(INDEX('Policy Characteristics'!F:F,MATCH($C299,'Policy Characteristics'!$C:$C,0))),"",INDEX('Policy Characteristics'!F:F,MATCH($C299,'Policy Characteristics'!$C:$C,0)))</f>
        <v>0</v>
      </c>
      <c r="M299" s="276">
        <f>IF(ISBLANK(INDEX('Policy Characteristics'!G:G,MATCH($C299,'Policy Characteristics'!$C:$C,0))),"",INDEX('Policy Characteristics'!G:G,MATCH($C299,'Policy Characteristics'!$C:$C,0)))</f>
        <v>25000</v>
      </c>
      <c r="N299" s="276">
        <f>IF(ISBLANK(INDEX('Policy Characteristics'!H:H,MATCH($C299,'Policy Characteristics'!$C:$C,0))),"",INDEX('Policy Characteristics'!H:H,MATCH($C299,'Policy Characteristics'!$C:$C,0)))</f>
        <v>500</v>
      </c>
      <c r="O299" s="276" t="str">
        <f>IF(ISBLANK(INDEX('Policy Characteristics'!I:I,MATCH($C299,'Policy Characteristics'!$C:$C,0))),"",INDEX('Policy Characteristics'!I:I,MATCH($C299,'Policy Characteristics'!$C:$C,0)))</f>
        <v>MW/year</v>
      </c>
      <c r="P299" s="276" t="str">
        <f>IF(ISBLANK(INDEX('Policy Characteristics'!J:J,MATCH($C299,'Policy Characteristics'!$C:$C,0))),"",INDEX('Policy Characteristics'!J:J,MATCH($C299,'Policy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99" s="276" t="str">
        <f>IF(ISBLANK(INDEX('Policy Characteristics'!K:K,MATCH($C299,'Policy Characteristics'!$C:$C,0))),"",INDEX('Policy Characteristics'!K:K,MATCH($C299,'Policy Characteristics'!$C:$C,0)))</f>
        <v>electricity-sector-main.html#early-ret</v>
      </c>
      <c r="R299" s="276" t="str">
        <f>IF(ISBLANK(INDEX('Policy Characteristics'!L:L,MATCH($C299,'Policy Characteristics'!$C:$C,0))),"",INDEX('Policy Characteristics'!L:L,MATCH($C299,'Policy Characteristics'!$C:$C,0)))</f>
        <v>early-retirement-of-power-plants.html</v>
      </c>
    </row>
    <row r="300" spans="1:18" ht="16">
      <c r="A300" s="276" t="str">
        <f>IF(ISBLANK(INDEX('Policy Characteristics'!A:A,MATCH($C300,'Policy Characteristics'!$C:$C,0))),"",INDEX('Policy Characteristics'!A:A,MATCH($C300,'Policy Characteristics'!$C:$C,0)))</f>
        <v>Electricity Supply</v>
      </c>
      <c r="B300" s="285" t="str">
        <f>IF(ISBLANK(INDEX('Policy Characteristics'!B:B,MATCH($C300,'Policy Characteristics'!$C:$C,0))),"",INDEX('Policy Characteristics'!B:B,MATCH($C300,'Policy Characteristics'!$C:$C,0)))</f>
        <v>Early Retirement of Power Plants</v>
      </c>
      <c r="C300" s="276" t="str">
        <f t="shared" si="19"/>
        <v>Annual Additional Capacity Retired due to Early Retirement Policy</v>
      </c>
      <c r="D300" s="6" t="s">
        <v>2780</v>
      </c>
      <c r="E300" s="47"/>
      <c r="F300" s="6" t="s">
        <v>2494</v>
      </c>
      <c r="G300" s="47"/>
      <c r="H300" s="44">
        <v>630</v>
      </c>
      <c r="I300" s="347" t="s">
        <v>45</v>
      </c>
      <c r="J300" s="277" t="str">
        <f>IF(ISBLANK(INDEX('Policy Characteristics'!D:D,MATCH($C300,'Policy Characteristics'!$C:$C,0))),"",INDEX('Policy Characteristics'!D:D,MATCH($C300,'Policy Characteristics'!$C:$C,0)))</f>
        <v>Early Retirement of Power Plants</v>
      </c>
      <c r="K300" s="276" t="str">
        <f>IF(ISBLANK(INDEX('Policy Characteristics'!E:E,MATCH($C300,'Policy Characteristics'!$C:$C,0))),"",INDEX('Policy Characteristics'!E:E,MATCH($C300,'Policy Characteristics'!$C:$C,0)))</f>
        <v>elec early retirement</v>
      </c>
      <c r="L300" s="276">
        <f>IF(ISBLANK(INDEX('Policy Characteristics'!F:F,MATCH($C300,'Policy Characteristics'!$C:$C,0))),"",INDEX('Policy Characteristics'!F:F,MATCH($C300,'Policy Characteristics'!$C:$C,0)))</f>
        <v>0</v>
      </c>
      <c r="M300" s="276">
        <f>IF(ISBLANK(INDEX('Policy Characteristics'!G:G,MATCH($C300,'Policy Characteristics'!$C:$C,0))),"",INDEX('Policy Characteristics'!G:G,MATCH($C300,'Policy Characteristics'!$C:$C,0)))</f>
        <v>25000</v>
      </c>
      <c r="N300" s="276">
        <f>IF(ISBLANK(INDEX('Policy Characteristics'!H:H,MATCH($C300,'Policy Characteristics'!$C:$C,0))),"",INDEX('Policy Characteristics'!H:H,MATCH($C300,'Policy Characteristics'!$C:$C,0)))</f>
        <v>500</v>
      </c>
      <c r="O300" s="276" t="str">
        <f>IF(ISBLANK(INDEX('Policy Characteristics'!I:I,MATCH($C300,'Policy Characteristics'!$C:$C,0))),"",INDEX('Policy Characteristics'!I:I,MATCH($C300,'Policy Characteristics'!$C:$C,0)))</f>
        <v>MW/year</v>
      </c>
      <c r="P300" s="276" t="str">
        <f>IF(ISBLANK(INDEX('Policy Characteristics'!J:J,MATCH($C300,'Policy Characteristics'!$C:$C,0))),"",INDEX('Policy Characteristics'!J:J,MATCH($C300,'Policy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00" s="276" t="str">
        <f>IF(ISBLANK(INDEX('Policy Characteristics'!K:K,MATCH($C300,'Policy Characteristics'!$C:$C,0))),"",INDEX('Policy Characteristics'!K:K,MATCH($C300,'Policy Characteristics'!$C:$C,0)))</f>
        <v>electricity-sector-main.html#early-ret</v>
      </c>
      <c r="R300" s="276" t="str">
        <f>IF(ISBLANK(INDEX('Policy Characteristics'!L:L,MATCH($C300,'Policy Characteristics'!$C:$C,0))),"",INDEX('Policy Characteristics'!L:L,MATCH($C300,'Policy Characteristics'!$C:$C,0)))</f>
        <v>early-retirement-of-power-plants.html</v>
      </c>
    </row>
    <row r="301" spans="1:18" ht="16">
      <c r="A301" s="276" t="str">
        <f>IF(ISBLANK(INDEX('Policy Characteristics'!A:A,MATCH($C301,'Policy Characteristics'!$C:$C,0))),"",INDEX('Policy Characteristics'!A:A,MATCH($C301,'Policy Characteristics'!$C:$C,0)))</f>
        <v>Electricity Supply</v>
      </c>
      <c r="B301" s="285" t="str">
        <f>IF(ISBLANK(INDEX('Policy Characteristics'!B:B,MATCH($C301,'Policy Characteristics'!$C:$C,0))),"",INDEX('Policy Characteristics'!B:B,MATCH($C301,'Policy Characteristics'!$C:$C,0)))</f>
        <v>Early Retirement of Power Plants</v>
      </c>
      <c r="C301" s="276" t="str">
        <f t="shared" si="19"/>
        <v>Annual Additional Capacity Retired due to Early Retirement Policy</v>
      </c>
      <c r="D301" s="6" t="s">
        <v>2781</v>
      </c>
      <c r="E301" s="47"/>
      <c r="F301" s="6" t="s">
        <v>2619</v>
      </c>
      <c r="G301" s="47"/>
      <c r="H301" s="44">
        <v>631</v>
      </c>
      <c r="I301" s="347" t="s">
        <v>45</v>
      </c>
      <c r="J301" s="277" t="str">
        <f>IF(ISBLANK(INDEX('Policy Characteristics'!D:D,MATCH($C301,'Policy Characteristics'!$C:$C,0))),"",INDEX('Policy Characteristics'!D:D,MATCH($C301,'Policy Characteristics'!$C:$C,0)))</f>
        <v>Early Retirement of Power Plants</v>
      </c>
      <c r="K301" s="276" t="str">
        <f>IF(ISBLANK(INDEX('Policy Characteristics'!E:E,MATCH($C301,'Policy Characteristics'!$C:$C,0))),"",INDEX('Policy Characteristics'!E:E,MATCH($C301,'Policy Characteristics'!$C:$C,0)))</f>
        <v>elec early retirement</v>
      </c>
      <c r="L301" s="276">
        <f>IF(ISBLANK(INDEX('Policy Characteristics'!F:F,MATCH($C301,'Policy Characteristics'!$C:$C,0))),"",INDEX('Policy Characteristics'!F:F,MATCH($C301,'Policy Characteristics'!$C:$C,0)))</f>
        <v>0</v>
      </c>
      <c r="M301" s="276">
        <f>IF(ISBLANK(INDEX('Policy Characteristics'!G:G,MATCH($C301,'Policy Characteristics'!$C:$C,0))),"",INDEX('Policy Characteristics'!G:G,MATCH($C301,'Policy Characteristics'!$C:$C,0)))</f>
        <v>25000</v>
      </c>
      <c r="N301" s="276">
        <f>IF(ISBLANK(INDEX('Policy Characteristics'!H:H,MATCH($C301,'Policy Characteristics'!$C:$C,0))),"",INDEX('Policy Characteristics'!H:H,MATCH($C301,'Policy Characteristics'!$C:$C,0)))</f>
        <v>500</v>
      </c>
      <c r="O301" s="276" t="str">
        <f>IF(ISBLANK(INDEX('Policy Characteristics'!I:I,MATCH($C301,'Policy Characteristics'!$C:$C,0))),"",INDEX('Policy Characteristics'!I:I,MATCH($C301,'Policy Characteristics'!$C:$C,0)))</f>
        <v>MW/year</v>
      </c>
      <c r="P301" s="276" t="str">
        <f>IF(ISBLANK(INDEX('Policy Characteristics'!J:J,MATCH($C301,'Policy Characteristics'!$C:$C,0))),"",INDEX('Policy Characteristics'!J:J,MATCH($C301,'Policy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01" s="276" t="str">
        <f>IF(ISBLANK(INDEX('Policy Characteristics'!K:K,MATCH($C301,'Policy Characteristics'!$C:$C,0))),"",INDEX('Policy Characteristics'!K:K,MATCH($C301,'Policy Characteristics'!$C:$C,0)))</f>
        <v>electricity-sector-main.html#early-ret</v>
      </c>
      <c r="R301" s="276" t="str">
        <f>IF(ISBLANK(INDEX('Policy Characteristics'!L:L,MATCH($C301,'Policy Characteristics'!$C:$C,0))),"",INDEX('Policy Characteristics'!L:L,MATCH($C301,'Policy Characteristics'!$C:$C,0)))</f>
        <v>early-retirement-of-power-plants.html</v>
      </c>
    </row>
    <row r="302" spans="1:18" ht="16">
      <c r="A302" s="276" t="str">
        <f>IF(ISBLANK(INDEX('Policy Characteristics'!A:A,MATCH($C302,'Policy Characteristics'!$C:$C,0))),"",INDEX('Policy Characteristics'!A:A,MATCH($C302,'Policy Characteristics'!$C:$C,0)))</f>
        <v>Electricity Supply</v>
      </c>
      <c r="B302" s="285" t="str">
        <f>IF(ISBLANK(INDEX('Policy Characteristics'!B:B,MATCH($C302,'Policy Characteristics'!$C:$C,0))),"",INDEX('Policy Characteristics'!B:B,MATCH($C302,'Policy Characteristics'!$C:$C,0)))</f>
        <v>Early Retirement of Power Plants</v>
      </c>
      <c r="C302" s="276" t="str">
        <f t="shared" si="19"/>
        <v>Annual Additional Capacity Retired due to Early Retirement Policy</v>
      </c>
      <c r="D302" s="6" t="s">
        <v>2782</v>
      </c>
      <c r="E302" s="47"/>
      <c r="F302" s="6" t="s">
        <v>2496</v>
      </c>
      <c r="G302" s="47"/>
      <c r="H302" s="44">
        <v>632</v>
      </c>
      <c r="I302" s="347" t="s">
        <v>45</v>
      </c>
      <c r="J302" s="277" t="str">
        <f>IF(ISBLANK(INDEX('Policy Characteristics'!D:D,MATCH($C302,'Policy Characteristics'!$C:$C,0))),"",INDEX('Policy Characteristics'!D:D,MATCH($C302,'Policy Characteristics'!$C:$C,0)))</f>
        <v>Early Retirement of Power Plants</v>
      </c>
      <c r="K302" s="276" t="str">
        <f>IF(ISBLANK(INDEX('Policy Characteristics'!E:E,MATCH($C302,'Policy Characteristics'!$C:$C,0))),"",INDEX('Policy Characteristics'!E:E,MATCH($C302,'Policy Characteristics'!$C:$C,0)))</f>
        <v>elec early retirement</v>
      </c>
      <c r="L302" s="276">
        <f>IF(ISBLANK(INDEX('Policy Characteristics'!F:F,MATCH($C302,'Policy Characteristics'!$C:$C,0))),"",INDEX('Policy Characteristics'!F:F,MATCH($C302,'Policy Characteristics'!$C:$C,0)))</f>
        <v>0</v>
      </c>
      <c r="M302" s="276">
        <f>IF(ISBLANK(INDEX('Policy Characteristics'!G:G,MATCH($C302,'Policy Characteristics'!$C:$C,0))),"",INDEX('Policy Characteristics'!G:G,MATCH($C302,'Policy Characteristics'!$C:$C,0)))</f>
        <v>25000</v>
      </c>
      <c r="N302" s="276">
        <f>IF(ISBLANK(INDEX('Policy Characteristics'!H:H,MATCH($C302,'Policy Characteristics'!$C:$C,0))),"",INDEX('Policy Characteristics'!H:H,MATCH($C302,'Policy Characteristics'!$C:$C,0)))</f>
        <v>500</v>
      </c>
      <c r="O302" s="276" t="str">
        <f>IF(ISBLANK(INDEX('Policy Characteristics'!I:I,MATCH($C302,'Policy Characteristics'!$C:$C,0))),"",INDEX('Policy Characteristics'!I:I,MATCH($C302,'Policy Characteristics'!$C:$C,0)))</f>
        <v>MW/year</v>
      </c>
      <c r="P302" s="276" t="str">
        <f>IF(ISBLANK(INDEX('Policy Characteristics'!J:J,MATCH($C302,'Policy Characteristics'!$C:$C,0))),"",INDEX('Policy Characteristics'!J:J,MATCH($C302,'Policy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02" s="276" t="str">
        <f>IF(ISBLANK(INDEX('Policy Characteristics'!K:K,MATCH($C302,'Policy Characteristics'!$C:$C,0))),"",INDEX('Policy Characteristics'!K:K,MATCH($C302,'Policy Characteristics'!$C:$C,0)))</f>
        <v>electricity-sector-main.html#early-ret</v>
      </c>
      <c r="R302" s="276" t="str">
        <f>IF(ISBLANK(INDEX('Policy Characteristics'!L:L,MATCH($C302,'Policy Characteristics'!$C:$C,0))),"",INDEX('Policy Characteristics'!L:L,MATCH($C302,'Policy Characteristics'!$C:$C,0)))</f>
        <v>early-retirement-of-power-plants.html</v>
      </c>
    </row>
    <row r="303" spans="1:18" ht="16">
      <c r="A303" s="276" t="str">
        <f>IF(ISBLANK(INDEX('Policy Characteristics'!A:A,MATCH($C303,'Policy Characteristics'!$C:$C,0))),"",INDEX('Policy Characteristics'!A:A,MATCH($C303,'Policy Characteristics'!$C:$C,0)))</f>
        <v>Electricity Supply</v>
      </c>
      <c r="B303" s="285" t="str">
        <f>IF(ISBLANK(INDEX('Policy Characteristics'!B:B,MATCH($C303,'Policy Characteristics'!$C:$C,0))),"",INDEX('Policy Characteristics'!B:B,MATCH($C303,'Policy Characteristics'!$C:$C,0)))</f>
        <v>Early Retirement of Power Plants</v>
      </c>
      <c r="C303" s="276" t="str">
        <f t="shared" si="19"/>
        <v>Annual Additional Capacity Retired due to Early Retirement Policy</v>
      </c>
      <c r="D303" s="6" t="s">
        <v>3578</v>
      </c>
      <c r="E303" s="47"/>
      <c r="F303" s="6" t="s">
        <v>3586</v>
      </c>
      <c r="G303" s="47"/>
      <c r="H303" s="44">
        <v>1761</v>
      </c>
      <c r="I303" s="347" t="s">
        <v>45</v>
      </c>
      <c r="J303" s="277" t="str">
        <f>IF(ISBLANK(INDEX('Policy Characteristics'!D:D,MATCH($C303,'Policy Characteristics'!$C:$C,0))),"",INDEX('Policy Characteristics'!D:D,MATCH($C303,'Policy Characteristics'!$C:$C,0)))</f>
        <v>Early Retirement of Power Plants</v>
      </c>
      <c r="K303" s="276" t="str">
        <f>IF(ISBLANK(INDEX('Policy Characteristics'!E:E,MATCH($C303,'Policy Characteristics'!$C:$C,0))),"",INDEX('Policy Characteristics'!E:E,MATCH($C303,'Policy Characteristics'!$C:$C,0)))</f>
        <v>elec early retirement</v>
      </c>
      <c r="L303" s="276">
        <f>IF(ISBLANK(INDEX('Policy Characteristics'!F:F,MATCH($C303,'Policy Characteristics'!$C:$C,0))),"",INDEX('Policy Characteristics'!F:F,MATCH($C303,'Policy Characteristics'!$C:$C,0)))</f>
        <v>0</v>
      </c>
      <c r="M303" s="276">
        <f>IF(ISBLANK(INDEX('Policy Characteristics'!G:G,MATCH($C303,'Policy Characteristics'!$C:$C,0))),"",INDEX('Policy Characteristics'!G:G,MATCH($C303,'Policy Characteristics'!$C:$C,0)))</f>
        <v>25000</v>
      </c>
      <c r="N303" s="276">
        <f>IF(ISBLANK(INDEX('Policy Characteristics'!H:H,MATCH($C303,'Policy Characteristics'!$C:$C,0))),"",INDEX('Policy Characteristics'!H:H,MATCH($C303,'Policy Characteristics'!$C:$C,0)))</f>
        <v>500</v>
      </c>
      <c r="O303" s="276" t="str">
        <f>IF(ISBLANK(INDEX('Policy Characteristics'!I:I,MATCH($C303,'Policy Characteristics'!$C:$C,0))),"",INDEX('Policy Characteristics'!I:I,MATCH($C303,'Policy Characteristics'!$C:$C,0)))</f>
        <v>MW/year</v>
      </c>
      <c r="P303" s="276" t="str">
        <f>IF(ISBLANK(INDEX('Policy Characteristics'!J:J,MATCH($C303,'Policy Characteristics'!$C:$C,0))),"",INDEX('Policy Characteristics'!J:J,MATCH($C303,'Policy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03" s="276" t="str">
        <f>IF(ISBLANK(INDEX('Policy Characteristics'!K:K,MATCH($C303,'Policy Characteristics'!$C:$C,0))),"",INDEX('Policy Characteristics'!K:K,MATCH($C303,'Policy Characteristics'!$C:$C,0)))</f>
        <v>electricity-sector-main.html#early-ret</v>
      </c>
      <c r="R303" s="276" t="str">
        <f>IF(ISBLANK(INDEX('Policy Characteristics'!L:L,MATCH($C303,'Policy Characteristics'!$C:$C,0))),"",INDEX('Policy Characteristics'!L:L,MATCH($C303,'Policy Characteristics'!$C:$C,0)))</f>
        <v>early-retirement-of-power-plants.html</v>
      </c>
    </row>
    <row r="304" spans="1:18" ht="16">
      <c r="A304" s="276" t="str">
        <f>IF(ISBLANK(INDEX('Policy Characteristics'!A:A,MATCH($C304,'Policy Characteristics'!$C:$C,0))),"",INDEX('Policy Characteristics'!A:A,MATCH($C304,'Policy Characteristics'!$C:$C,0)))</f>
        <v>Electricity Supply</v>
      </c>
      <c r="B304" s="285" t="str">
        <f>IF(ISBLANK(INDEX('Policy Characteristics'!B:B,MATCH($C304,'Policy Characteristics'!$C:$C,0))),"",INDEX('Policy Characteristics'!B:B,MATCH($C304,'Policy Characteristics'!$C:$C,0)))</f>
        <v>Early Retirement of Power Plants</v>
      </c>
      <c r="C304" s="276" t="str">
        <f t="shared" si="19"/>
        <v>Annual Additional Capacity Retired due to Early Retirement Policy</v>
      </c>
      <c r="D304" s="6" t="s">
        <v>3581</v>
      </c>
      <c r="E304" s="47"/>
      <c r="F304" s="6" t="s">
        <v>3587</v>
      </c>
      <c r="G304" s="47"/>
      <c r="H304" s="44">
        <v>1762</v>
      </c>
      <c r="I304" s="347" t="s">
        <v>45</v>
      </c>
      <c r="J304" s="277" t="str">
        <f>IF(ISBLANK(INDEX('Policy Characteristics'!D:D,MATCH($C304,'Policy Characteristics'!$C:$C,0))),"",INDEX('Policy Characteristics'!D:D,MATCH($C304,'Policy Characteristics'!$C:$C,0)))</f>
        <v>Early Retirement of Power Plants</v>
      </c>
      <c r="K304" s="276" t="str">
        <f>IF(ISBLANK(INDEX('Policy Characteristics'!E:E,MATCH($C304,'Policy Characteristics'!$C:$C,0))),"",INDEX('Policy Characteristics'!E:E,MATCH($C304,'Policy Characteristics'!$C:$C,0)))</f>
        <v>elec early retirement</v>
      </c>
      <c r="L304" s="276">
        <f>IF(ISBLANK(INDEX('Policy Characteristics'!F:F,MATCH($C304,'Policy Characteristics'!$C:$C,0))),"",INDEX('Policy Characteristics'!F:F,MATCH($C304,'Policy Characteristics'!$C:$C,0)))</f>
        <v>0</v>
      </c>
      <c r="M304" s="276">
        <f>IF(ISBLANK(INDEX('Policy Characteristics'!G:G,MATCH($C304,'Policy Characteristics'!$C:$C,0))),"",INDEX('Policy Characteristics'!G:G,MATCH($C304,'Policy Characteristics'!$C:$C,0)))</f>
        <v>25000</v>
      </c>
      <c r="N304" s="276">
        <f>IF(ISBLANK(INDEX('Policy Characteristics'!H:H,MATCH($C304,'Policy Characteristics'!$C:$C,0))),"",INDEX('Policy Characteristics'!H:H,MATCH($C304,'Policy Characteristics'!$C:$C,0)))</f>
        <v>500</v>
      </c>
      <c r="O304" s="276" t="str">
        <f>IF(ISBLANK(INDEX('Policy Characteristics'!I:I,MATCH($C304,'Policy Characteristics'!$C:$C,0))),"",INDEX('Policy Characteristics'!I:I,MATCH($C304,'Policy Characteristics'!$C:$C,0)))</f>
        <v>MW/year</v>
      </c>
      <c r="P304" s="276" t="str">
        <f>IF(ISBLANK(INDEX('Policy Characteristics'!J:J,MATCH($C304,'Policy Characteristics'!$C:$C,0))),"",INDEX('Policy Characteristics'!J:J,MATCH($C304,'Policy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04" s="276" t="str">
        <f>IF(ISBLANK(INDEX('Policy Characteristics'!K:K,MATCH($C304,'Policy Characteristics'!$C:$C,0))),"",INDEX('Policy Characteristics'!K:K,MATCH($C304,'Policy Characteristics'!$C:$C,0)))</f>
        <v>electricity-sector-main.html#early-ret</v>
      </c>
      <c r="R304" s="276" t="str">
        <f>IF(ISBLANK(INDEX('Policy Characteristics'!L:L,MATCH($C304,'Policy Characteristics'!$C:$C,0))),"",INDEX('Policy Characteristics'!L:L,MATCH($C304,'Policy Characteristics'!$C:$C,0)))</f>
        <v>early-retirement-of-power-plants.html</v>
      </c>
    </row>
    <row r="305" spans="1:18" ht="16">
      <c r="A305" s="276" t="str">
        <f>IF(ISBLANK(INDEX('Policy Characteristics'!A:A,MATCH($C305,'Policy Characteristics'!$C:$C,0))),"",INDEX('Policy Characteristics'!A:A,MATCH($C305,'Policy Characteristics'!$C:$C,0)))</f>
        <v>Electricity Supply</v>
      </c>
      <c r="B305" s="285" t="str">
        <f>IF(ISBLANK(INDEX('Policy Characteristics'!B:B,MATCH($C305,'Policy Characteristics'!$C:$C,0))),"",INDEX('Policy Characteristics'!B:B,MATCH($C305,'Policy Characteristics'!$C:$C,0)))</f>
        <v>Early Retirement of Power Plants</v>
      </c>
      <c r="C305" s="276" t="str">
        <f t="shared" si="19"/>
        <v>Annual Additional Capacity Retired due to Early Retirement Policy</v>
      </c>
      <c r="D305" s="6" t="s">
        <v>3582</v>
      </c>
      <c r="E305" s="47"/>
      <c r="F305" s="6" t="s">
        <v>3588</v>
      </c>
      <c r="G305" s="47"/>
      <c r="H305" s="44">
        <v>1763</v>
      </c>
      <c r="I305" s="347" t="s">
        <v>45</v>
      </c>
      <c r="J305" s="277" t="str">
        <f>IF(ISBLANK(INDEX('Policy Characteristics'!D:D,MATCH($C305,'Policy Characteristics'!$C:$C,0))),"",INDEX('Policy Characteristics'!D:D,MATCH($C305,'Policy Characteristics'!$C:$C,0)))</f>
        <v>Early Retirement of Power Plants</v>
      </c>
      <c r="K305" s="276" t="str">
        <f>IF(ISBLANK(INDEX('Policy Characteristics'!E:E,MATCH($C305,'Policy Characteristics'!$C:$C,0))),"",INDEX('Policy Characteristics'!E:E,MATCH($C305,'Policy Characteristics'!$C:$C,0)))</f>
        <v>elec early retirement</v>
      </c>
      <c r="L305" s="276">
        <f>IF(ISBLANK(INDEX('Policy Characteristics'!F:F,MATCH($C305,'Policy Characteristics'!$C:$C,0))),"",INDEX('Policy Characteristics'!F:F,MATCH($C305,'Policy Characteristics'!$C:$C,0)))</f>
        <v>0</v>
      </c>
      <c r="M305" s="276">
        <f>IF(ISBLANK(INDEX('Policy Characteristics'!G:G,MATCH($C305,'Policy Characteristics'!$C:$C,0))),"",INDEX('Policy Characteristics'!G:G,MATCH($C305,'Policy Characteristics'!$C:$C,0)))</f>
        <v>25000</v>
      </c>
      <c r="N305" s="276">
        <f>IF(ISBLANK(INDEX('Policy Characteristics'!H:H,MATCH($C305,'Policy Characteristics'!$C:$C,0))),"",INDEX('Policy Characteristics'!H:H,MATCH($C305,'Policy Characteristics'!$C:$C,0)))</f>
        <v>500</v>
      </c>
      <c r="O305" s="276" t="str">
        <f>IF(ISBLANK(INDEX('Policy Characteristics'!I:I,MATCH($C305,'Policy Characteristics'!$C:$C,0))),"",INDEX('Policy Characteristics'!I:I,MATCH($C305,'Policy Characteristics'!$C:$C,0)))</f>
        <v>MW/year</v>
      </c>
      <c r="P305" s="276" t="str">
        <f>IF(ISBLANK(INDEX('Policy Characteristics'!J:J,MATCH($C305,'Policy Characteristics'!$C:$C,0))),"",INDEX('Policy Characteristics'!J:J,MATCH($C305,'Policy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05" s="276" t="str">
        <f>IF(ISBLANK(INDEX('Policy Characteristics'!K:K,MATCH($C305,'Policy Characteristics'!$C:$C,0))),"",INDEX('Policy Characteristics'!K:K,MATCH($C305,'Policy Characteristics'!$C:$C,0)))</f>
        <v>electricity-sector-main.html#early-ret</v>
      </c>
      <c r="R305" s="276" t="str">
        <f>IF(ISBLANK(INDEX('Policy Characteristics'!L:L,MATCH($C305,'Policy Characteristics'!$C:$C,0))),"",INDEX('Policy Characteristics'!L:L,MATCH($C305,'Policy Characteristics'!$C:$C,0)))</f>
        <v>early-retirement-of-power-plants.html</v>
      </c>
    </row>
    <row r="306" spans="1:18" ht="16">
      <c r="A306" s="276" t="str">
        <f>IF(ISBLANK(INDEX('Policy Characteristics'!A:A,MATCH($C306,'Policy Characteristics'!$C:$C,0))),"",INDEX('Policy Characteristics'!A:A,MATCH($C306,'Policy Characteristics'!$C:$C,0)))</f>
        <v>Electricity Supply</v>
      </c>
      <c r="B306" s="285" t="str">
        <f>IF(ISBLANK(INDEX('Policy Characteristics'!B:B,MATCH($C306,'Policy Characteristics'!$C:$C,0))),"",INDEX('Policy Characteristics'!B:B,MATCH($C306,'Policy Characteristics'!$C:$C,0)))</f>
        <v>Early Retirement of Power Plants</v>
      </c>
      <c r="C306" s="276" t="str">
        <f t="shared" si="19"/>
        <v>Annual Additional Capacity Retired due to Early Retirement Policy</v>
      </c>
      <c r="D306" s="6" t="s">
        <v>3583</v>
      </c>
      <c r="E306" s="47"/>
      <c r="F306" s="6" t="s">
        <v>3589</v>
      </c>
      <c r="G306" s="47"/>
      <c r="H306" s="44">
        <v>1764</v>
      </c>
      <c r="I306" s="347" t="s">
        <v>45</v>
      </c>
      <c r="J306" s="277" t="str">
        <f>IF(ISBLANK(INDEX('Policy Characteristics'!D:D,MATCH($C306,'Policy Characteristics'!$C:$C,0))),"",INDEX('Policy Characteristics'!D:D,MATCH($C306,'Policy Characteristics'!$C:$C,0)))</f>
        <v>Early Retirement of Power Plants</v>
      </c>
      <c r="K306" s="276" t="str">
        <f>IF(ISBLANK(INDEX('Policy Characteristics'!E:E,MATCH($C306,'Policy Characteristics'!$C:$C,0))),"",INDEX('Policy Characteristics'!E:E,MATCH($C306,'Policy Characteristics'!$C:$C,0)))</f>
        <v>elec early retirement</v>
      </c>
      <c r="L306" s="276">
        <f>IF(ISBLANK(INDEX('Policy Characteristics'!F:F,MATCH($C306,'Policy Characteristics'!$C:$C,0))),"",INDEX('Policy Characteristics'!F:F,MATCH($C306,'Policy Characteristics'!$C:$C,0)))</f>
        <v>0</v>
      </c>
      <c r="M306" s="276">
        <f>IF(ISBLANK(INDEX('Policy Characteristics'!G:G,MATCH($C306,'Policy Characteristics'!$C:$C,0))),"",INDEX('Policy Characteristics'!G:G,MATCH($C306,'Policy Characteristics'!$C:$C,0)))</f>
        <v>25000</v>
      </c>
      <c r="N306" s="276">
        <f>IF(ISBLANK(INDEX('Policy Characteristics'!H:H,MATCH($C306,'Policy Characteristics'!$C:$C,0))),"",INDEX('Policy Characteristics'!H:H,MATCH($C306,'Policy Characteristics'!$C:$C,0)))</f>
        <v>500</v>
      </c>
      <c r="O306" s="276" t="str">
        <f>IF(ISBLANK(INDEX('Policy Characteristics'!I:I,MATCH($C306,'Policy Characteristics'!$C:$C,0))),"",INDEX('Policy Characteristics'!I:I,MATCH($C306,'Policy Characteristics'!$C:$C,0)))</f>
        <v>MW/year</v>
      </c>
      <c r="P306" s="276" t="str">
        <f>IF(ISBLANK(INDEX('Policy Characteristics'!J:J,MATCH($C306,'Policy Characteristics'!$C:$C,0))),"",INDEX('Policy Characteristics'!J:J,MATCH($C306,'Policy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06" s="276" t="str">
        <f>IF(ISBLANK(INDEX('Policy Characteristics'!K:K,MATCH($C306,'Policy Characteristics'!$C:$C,0))),"",INDEX('Policy Characteristics'!K:K,MATCH($C306,'Policy Characteristics'!$C:$C,0)))</f>
        <v>electricity-sector-main.html#early-ret</v>
      </c>
      <c r="R306" s="276" t="str">
        <f>IF(ISBLANK(INDEX('Policy Characteristics'!L:L,MATCH($C306,'Policy Characteristics'!$C:$C,0))),"",INDEX('Policy Characteristics'!L:L,MATCH($C306,'Policy Characteristics'!$C:$C,0)))</f>
        <v>early-retirement-of-power-plants.html</v>
      </c>
    </row>
    <row r="307" spans="1:18" ht="16">
      <c r="A307" s="276" t="str">
        <f>IF(ISBLANK(INDEX('Policy Characteristics'!A:A,MATCH($C307,'Policy Characteristics'!$C:$C,0))),"",INDEX('Policy Characteristics'!A:A,MATCH($C307,'Policy Characteristics'!$C:$C,0)))</f>
        <v>Electricity Supply</v>
      </c>
      <c r="B307" s="285" t="str">
        <f>IF(ISBLANK(INDEX('Policy Characteristics'!B:B,MATCH($C307,'Policy Characteristics'!$C:$C,0))),"",INDEX('Policy Characteristics'!B:B,MATCH($C307,'Policy Characteristics'!$C:$C,0)))</f>
        <v>Early Retirement of Power Plants</v>
      </c>
      <c r="C307" s="276" t="str">
        <f t="shared" si="19"/>
        <v>Annual Additional Capacity Retired due to Early Retirement Policy</v>
      </c>
      <c r="D307" s="6" t="s">
        <v>3584</v>
      </c>
      <c r="E307" s="47"/>
      <c r="F307" s="6" t="s">
        <v>3590</v>
      </c>
      <c r="G307" s="47"/>
      <c r="H307" s="44">
        <v>1765</v>
      </c>
      <c r="I307" s="347" t="s">
        <v>45</v>
      </c>
      <c r="J307" s="277" t="str">
        <f>IF(ISBLANK(INDEX('Policy Characteristics'!D:D,MATCH($C307,'Policy Characteristics'!$C:$C,0))),"",INDEX('Policy Characteristics'!D:D,MATCH($C307,'Policy Characteristics'!$C:$C,0)))</f>
        <v>Early Retirement of Power Plants</v>
      </c>
      <c r="K307" s="276" t="str">
        <f>IF(ISBLANK(INDEX('Policy Characteristics'!E:E,MATCH($C307,'Policy Characteristics'!$C:$C,0))),"",INDEX('Policy Characteristics'!E:E,MATCH($C307,'Policy Characteristics'!$C:$C,0)))</f>
        <v>elec early retirement</v>
      </c>
      <c r="L307" s="276">
        <f>IF(ISBLANK(INDEX('Policy Characteristics'!F:F,MATCH($C307,'Policy Characteristics'!$C:$C,0))),"",INDEX('Policy Characteristics'!F:F,MATCH($C307,'Policy Characteristics'!$C:$C,0)))</f>
        <v>0</v>
      </c>
      <c r="M307" s="276">
        <f>IF(ISBLANK(INDEX('Policy Characteristics'!G:G,MATCH($C307,'Policy Characteristics'!$C:$C,0))),"",INDEX('Policy Characteristics'!G:G,MATCH($C307,'Policy Characteristics'!$C:$C,0)))</f>
        <v>25000</v>
      </c>
      <c r="N307" s="276">
        <f>IF(ISBLANK(INDEX('Policy Characteristics'!H:H,MATCH($C307,'Policy Characteristics'!$C:$C,0))),"",INDEX('Policy Characteristics'!H:H,MATCH($C307,'Policy Characteristics'!$C:$C,0)))</f>
        <v>500</v>
      </c>
      <c r="O307" s="276" t="str">
        <f>IF(ISBLANK(INDEX('Policy Characteristics'!I:I,MATCH($C307,'Policy Characteristics'!$C:$C,0))),"",INDEX('Policy Characteristics'!I:I,MATCH($C307,'Policy Characteristics'!$C:$C,0)))</f>
        <v>MW/year</v>
      </c>
      <c r="P307" s="276" t="str">
        <f>IF(ISBLANK(INDEX('Policy Characteristics'!J:J,MATCH($C307,'Policy Characteristics'!$C:$C,0))),"",INDEX('Policy Characteristics'!J:J,MATCH($C307,'Policy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07" s="276" t="str">
        <f>IF(ISBLANK(INDEX('Policy Characteristics'!K:K,MATCH($C307,'Policy Characteristics'!$C:$C,0))),"",INDEX('Policy Characteristics'!K:K,MATCH($C307,'Policy Characteristics'!$C:$C,0)))</f>
        <v>electricity-sector-main.html#early-ret</v>
      </c>
      <c r="R307" s="276" t="str">
        <f>IF(ISBLANK(INDEX('Policy Characteristics'!L:L,MATCH($C307,'Policy Characteristics'!$C:$C,0))),"",INDEX('Policy Characteristics'!L:L,MATCH($C307,'Policy Characteristics'!$C:$C,0)))</f>
        <v>early-retirement-of-power-plants.html</v>
      </c>
    </row>
    <row r="308" spans="1:18" ht="16">
      <c r="A308" s="276" t="str">
        <f>IF(ISBLANK(INDEX('Policy Characteristics'!A:A,MATCH($C308,'Policy Characteristics'!$C:$C,0))),"",INDEX('Policy Characteristics'!A:A,MATCH($C308,'Policy Characteristics'!$C:$C,0)))</f>
        <v>Electricity Supply</v>
      </c>
      <c r="B308" s="285" t="str">
        <f>IF(ISBLANK(INDEX('Policy Characteristics'!B:B,MATCH($C308,'Policy Characteristics'!$C:$C,0))),"",INDEX('Policy Characteristics'!B:B,MATCH($C308,'Policy Characteristics'!$C:$C,0)))</f>
        <v>Early Retirement of Power Plants</v>
      </c>
      <c r="C308" s="276" t="str">
        <f t="shared" si="19"/>
        <v>Annual Additional Capacity Retired due to Early Retirement Policy</v>
      </c>
      <c r="D308" s="6" t="s">
        <v>3585</v>
      </c>
      <c r="E308" s="47"/>
      <c r="F308" s="6" t="s">
        <v>2497</v>
      </c>
      <c r="G308" s="47"/>
      <c r="H308" s="44">
        <v>1766</v>
      </c>
      <c r="I308" s="347" t="s">
        <v>45</v>
      </c>
      <c r="J308" s="277" t="str">
        <f>IF(ISBLANK(INDEX('Policy Characteristics'!D:D,MATCH($C308,'Policy Characteristics'!$C:$C,0))),"",INDEX('Policy Characteristics'!D:D,MATCH($C308,'Policy Characteristics'!$C:$C,0)))</f>
        <v>Early Retirement of Power Plants</v>
      </c>
      <c r="K308" s="276" t="str">
        <f>IF(ISBLANK(INDEX('Policy Characteristics'!E:E,MATCH($C308,'Policy Characteristics'!$C:$C,0))),"",INDEX('Policy Characteristics'!E:E,MATCH($C308,'Policy Characteristics'!$C:$C,0)))</f>
        <v>elec early retirement</v>
      </c>
      <c r="L308" s="276">
        <f>IF(ISBLANK(INDEX('Policy Characteristics'!F:F,MATCH($C308,'Policy Characteristics'!$C:$C,0))),"",INDEX('Policy Characteristics'!F:F,MATCH($C308,'Policy Characteristics'!$C:$C,0)))</f>
        <v>0</v>
      </c>
      <c r="M308" s="276">
        <f>IF(ISBLANK(INDEX('Policy Characteristics'!G:G,MATCH($C308,'Policy Characteristics'!$C:$C,0))),"",INDEX('Policy Characteristics'!G:G,MATCH($C308,'Policy Characteristics'!$C:$C,0)))</f>
        <v>25000</v>
      </c>
      <c r="N308" s="276">
        <f>IF(ISBLANK(INDEX('Policy Characteristics'!H:H,MATCH($C308,'Policy Characteristics'!$C:$C,0))),"",INDEX('Policy Characteristics'!H:H,MATCH($C308,'Policy Characteristics'!$C:$C,0)))</f>
        <v>500</v>
      </c>
      <c r="O308" s="276" t="str">
        <f>IF(ISBLANK(INDEX('Policy Characteristics'!I:I,MATCH($C308,'Policy Characteristics'!$C:$C,0))),"",INDEX('Policy Characteristics'!I:I,MATCH($C308,'Policy Characteristics'!$C:$C,0)))</f>
        <v>MW/year</v>
      </c>
      <c r="P308" s="276" t="str">
        <f>IF(ISBLANK(INDEX('Policy Characteristics'!J:J,MATCH($C308,'Policy Characteristics'!$C:$C,0))),"",INDEX('Policy Characteristics'!J:J,MATCH($C308,'Policy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08" s="276" t="str">
        <f>IF(ISBLANK(INDEX('Policy Characteristics'!K:K,MATCH($C308,'Policy Characteristics'!$C:$C,0))),"",INDEX('Policy Characteristics'!K:K,MATCH($C308,'Policy Characteristics'!$C:$C,0)))</f>
        <v>electricity-sector-main.html#early-ret</v>
      </c>
      <c r="R308" s="276" t="str">
        <f>IF(ISBLANK(INDEX('Policy Characteristics'!L:L,MATCH($C308,'Policy Characteristics'!$C:$C,0))),"",INDEX('Policy Characteristics'!L:L,MATCH($C308,'Policy Characteristics'!$C:$C,0)))</f>
        <v>early-retirement-of-power-plants.html</v>
      </c>
    </row>
    <row r="309" spans="1:18" ht="16">
      <c r="A309" s="276" t="str">
        <f>IF(ISBLANK(INDEX('Policy Characteristics'!A:A,MATCH($C309,'Policy Characteristics'!$C:$C,0))),"",INDEX('Policy Characteristics'!A:A,MATCH($C309,'Policy Characteristics'!$C:$C,0)))</f>
        <v>Electricity Supply</v>
      </c>
      <c r="B309" s="285" t="str">
        <f>IF(ISBLANK(INDEX('Policy Characteristics'!B:B,MATCH($C309,'Policy Characteristics'!$C:$C,0))),"",INDEX('Policy Characteristics'!B:B,MATCH($C309,'Policy Characteristics'!$C:$C,0)))</f>
        <v>Grid-Scale Electricity Storage</v>
      </c>
      <c r="C309" t="s">
        <v>3009</v>
      </c>
      <c r="D309" s="47"/>
      <c r="E309" s="47"/>
      <c r="F309" s="47"/>
      <c r="G309" s="47"/>
      <c r="H309" s="44">
        <v>33</v>
      </c>
      <c r="I309" s="347" t="s">
        <v>44</v>
      </c>
      <c r="J309" s="277" t="str">
        <f>IF(ISBLANK(INDEX('Policy Characteristics'!D:D,MATCH($C309,'Policy Characteristics'!$C:$C,0))),"",INDEX('Policy Characteristics'!D:D,MATCH($C309,'Policy Characteristics'!$C:$C,0)))</f>
        <v>Grid-Scale Electricity Storage</v>
      </c>
      <c r="K309" s="276" t="str">
        <f>IF(ISBLANK(INDEX('Policy Characteristics'!E:E,MATCH($C309,'Policy Characteristics'!$C:$C,0))),"",INDEX('Policy Characteristics'!E:E,MATCH($C309,'Policy Characteristics'!$C:$C,0)))</f>
        <v>elec storage growth</v>
      </c>
      <c r="L309" s="284">
        <f>IF(ISBLANK(INDEX('Policy Characteristics'!F:F,MATCH($C309,'Policy Characteristics'!$C:$C,0))),"",INDEX('Policy Characteristics'!F:F,MATCH($C309,'Policy Characteristics'!$C:$C,0)))</f>
        <v>0</v>
      </c>
      <c r="M309" s="284">
        <f>IF(ISBLANK(INDEX('Policy Characteristics'!G:G,MATCH($C309,'Policy Characteristics'!$C:$C,0))),"",INDEX('Policy Characteristics'!G:G,MATCH($C309,'Policy Characteristics'!$C:$C,0)))</f>
        <v>1</v>
      </c>
      <c r="N309" s="284">
        <f>IF(ISBLANK(INDEX('Policy Characteristics'!H:H,MATCH($C309,'Policy Characteristics'!$C:$C,0))),"",INDEX('Policy Characteristics'!H:H,MATCH($C309,'Policy Characteristics'!$C:$C,0)))</f>
        <v>0.01</v>
      </c>
      <c r="O309" s="276" t="str">
        <f>IF(ISBLANK(INDEX('Policy Characteristics'!I:I,MATCH($C309,'Policy Characteristics'!$C:$C,0))),"",INDEX('Policy Characteristics'!I:I,MATCH($C309,'Policy Characteristics'!$C:$C,0)))</f>
        <v>% of potential achieved</v>
      </c>
      <c r="P309" s="276" t="str">
        <f>IF(ISBLANK(INDEX('Policy Characteristics'!J:J,MATCH($C309,'Policy Characteristics'!$C:$C,0))),"",INDEX('Policy Characteristics'!J:J,MATCH($C309,'Policy Characteristics'!$C:$C,0)))</f>
        <v>**Description:**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v>
      </c>
      <c r="Q309" s="276" t="str">
        <f>IF(ISBLANK(INDEX('Policy Characteristics'!K:K,MATCH($C309,'Policy Characteristics'!$C:$C,0))),"",INDEX('Policy Characteristics'!K:K,MATCH($C309,'Policy Characteristics'!$C:$C,0)))</f>
        <v>electricity-sector-main.html#storage</v>
      </c>
      <c r="R309" s="276" t="str">
        <f>IF(ISBLANK(INDEX('Policy Characteristics'!L:L,MATCH($C309,'Policy Characteristics'!$C:$C,0))),"",INDEX('Policy Characteristics'!L:L,MATCH($C309,'Policy Characteristics'!$C:$C,0)))</f>
        <v>grid-scale-electricity-storage.html</v>
      </c>
    </row>
    <row r="310" spans="1:18" ht="16">
      <c r="A310" s="276" t="str">
        <f>IF(ISBLANK(INDEX('Policy Characteristics'!A:A,MATCH($C310,'Policy Characteristics'!$C:$C,0))),"",INDEX('Policy Characteristics'!A:A,MATCH($C310,'Policy Characteristics'!$C:$C,0)))</f>
        <v>Electricity Supply</v>
      </c>
      <c r="B310" s="285" t="str">
        <f>IF(ISBLANK(INDEX('Policy Characteristics'!B:B,MATCH($C310,'Policy Characteristics'!$C:$C,0))),"",INDEX('Policy Characteristics'!B:B,MATCH($C310,'Policy Characteristics'!$C:$C,0)))</f>
        <v>Increase Transmission</v>
      </c>
      <c r="C310" t="s">
        <v>294</v>
      </c>
      <c r="D310" s="47"/>
      <c r="E310" s="47"/>
      <c r="F310" s="47"/>
      <c r="G310" s="47"/>
      <c r="H310" s="44">
        <v>34</v>
      </c>
      <c r="I310" s="347" t="s">
        <v>44</v>
      </c>
      <c r="J310" s="277" t="str">
        <f>IF(ISBLANK(INDEX('Policy Characteristics'!D:D,MATCH($C310,'Policy Characteristics'!$C:$C,0))),"",INDEX('Policy Characteristics'!D:D,MATCH($C310,'Policy Characteristics'!$C:$C,0)))</f>
        <v>Increase Transmission</v>
      </c>
      <c r="K310" s="276" t="str">
        <f>IF(ISBLANK(INDEX('Policy Characteristics'!E:E,MATCH($C310,'Policy Characteristics'!$C:$C,0))),"",INDEX('Policy Characteristics'!E:E,MATCH($C310,'Policy Characteristics'!$C:$C,0)))</f>
        <v>elec transmission growth</v>
      </c>
      <c r="L310" s="284">
        <f>IF(ISBLANK(INDEX('Policy Characteristics'!F:F,MATCH($C310,'Policy Characteristics'!$C:$C,0))),"",INDEX('Policy Characteristics'!F:F,MATCH($C310,'Policy Characteristics'!$C:$C,0)))</f>
        <v>0</v>
      </c>
      <c r="M310" s="284">
        <f>IF(ISBLANK(INDEX('Policy Characteristics'!G:G,MATCH($C310,'Policy Characteristics'!$C:$C,0))),"",INDEX('Policy Characteristics'!G:G,MATCH($C310,'Policy Characteristics'!$C:$C,0)))</f>
        <v>1.1299999999999999</v>
      </c>
      <c r="N310" s="284">
        <f>IF(ISBLANK(INDEX('Policy Characteristics'!H:H,MATCH($C310,'Policy Characteristics'!$C:$C,0))),"",INDEX('Policy Characteristics'!H:H,MATCH($C310,'Policy Characteristics'!$C:$C,0)))</f>
        <v>0.01</v>
      </c>
      <c r="O310" s="276" t="str">
        <f>IF(ISBLANK(INDEX('Policy Characteristics'!I:I,MATCH($C310,'Policy Characteristics'!$C:$C,0))),"",INDEX('Policy Characteristics'!I:I,MATCH($C310,'Policy Characteristics'!$C:$C,0)))</f>
        <v>% increase in transmission capacity</v>
      </c>
      <c r="P310" s="276" t="str">
        <f>IF(ISBLANK(INDEX('Policy Characteristics'!J:J,MATCH($C310,'Policy Characteristics'!$C:$C,0))),"",INDEX('Policy Characteristics'!J:J,MATCH($C310,'Policy Characteristics'!$C:$C,0)))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v>
      </c>
      <c r="Q310" s="276" t="str">
        <f>IF(ISBLANK(INDEX('Policy Characteristics'!K:K,MATCH($C310,'Policy Characteristics'!$C:$C,0))),"",INDEX('Policy Characteristics'!K:K,MATCH($C310,'Policy Characteristics'!$C:$C,0)))</f>
        <v>electricity-sector-main.html#transmission</v>
      </c>
      <c r="R310" s="276" t="str">
        <f>IF(ISBLANK(INDEX('Policy Characteristics'!L:L,MATCH($C310,'Policy Characteristics'!$C:$C,0))),"",INDEX('Policy Characteristics'!L:L,MATCH($C310,'Policy Characteristics'!$C:$C,0)))</f>
        <v>increase-transmission.html</v>
      </c>
    </row>
    <row r="311" spans="1:18" ht="16">
      <c r="A311" s="276" t="str">
        <f>IF(ISBLANK(INDEX('Policy Characteristics'!A:A,MATCH($C311,'Policy Characteristics'!$C:$C,0))),"",INDEX('Policy Characteristics'!A:A,MATCH($C311,'Policy Characteristics'!$C:$C,0)))</f>
        <v>Electricity Supply</v>
      </c>
      <c r="B311" s="285" t="str">
        <f>IF(ISBLANK(INDEX('Policy Characteristics'!B:B,MATCH($C311,'Policy Characteristics'!$C:$C,0))),"",INDEX('Policy Characteristics'!B:B,MATCH($C311,'Policy Characteristics'!$C:$C,0)))</f>
        <v>Non BAU Capacity Retirement Schedule</v>
      </c>
      <c r="C311" t="s">
        <v>3059</v>
      </c>
      <c r="D311" s="47" t="s">
        <v>462</v>
      </c>
      <c r="E311" s="47"/>
      <c r="F311" s="47" t="s">
        <v>461</v>
      </c>
      <c r="G311" s="47"/>
      <c r="H311" s="44">
        <v>860</v>
      </c>
      <c r="I311" s="347" t="s">
        <v>45</v>
      </c>
      <c r="J311" s="277" t="str">
        <f>IF(ISBLANK(INDEX('Policy Characteristics'!D:D,MATCH($C311,'Policy Characteristics'!$C:$C,0))),"",INDEX('Policy Characteristics'!D:D,MATCH($C311,'Policy Characteristics'!$C:$C,0)))</f>
        <v>Non BAU Capacity Retirement Schedule</v>
      </c>
      <c r="K311" s="276" t="str">
        <f>IF(ISBLANK(INDEX('Policy Characteristics'!E:E,MATCH($C311,'Policy Characteristics'!$C:$C,0))),"",INDEX('Policy Characteristics'!E:E,MATCH($C311,'Policy Characteristics'!$C:$C,0)))</f>
        <v/>
      </c>
      <c r="L311" s="276">
        <f>IF(ISBLANK(INDEX('Policy Characteristics'!F:F,MATCH($C311,'Policy Characteristics'!$C:$C,0))),"",INDEX('Policy Characteristics'!F:F,MATCH($C311,'Policy Characteristics'!$C:$C,0)))</f>
        <v>0</v>
      </c>
      <c r="M311" s="276">
        <f>IF(ISBLANK(INDEX('Policy Characteristics'!G:G,MATCH($C311,'Policy Characteristics'!$C:$C,0))),"",INDEX('Policy Characteristics'!G:G,MATCH($C311,'Policy Characteristics'!$C:$C,0)))</f>
        <v>1</v>
      </c>
      <c r="N311" s="276">
        <f>IF(ISBLANK(INDEX('Policy Characteristics'!H:H,MATCH($C311,'Policy Characteristics'!$C:$C,0))),"",INDEX('Policy Characteristics'!H:H,MATCH($C311,'Policy Characteristics'!$C:$C,0)))</f>
        <v>1</v>
      </c>
      <c r="O311" s="276" t="str">
        <f>IF(ISBLANK(INDEX('Policy Characteristics'!I:I,MATCH($C311,'Policy Characteristics'!$C:$C,0))),"",INDEX('Policy Characteristics'!I:I,MATCH($C311,'Policy Characteristics'!$C:$C,0)))</f>
        <v>on/off</v>
      </c>
      <c r="P311" s="276" t="str">
        <f>IF(ISBLANK(INDEX('Policy Characteristics'!J:J,MATCH($C311,'Policy Characteristics'!$C:$C,0))),"",INDEX('Policy Characteristics'!J:J,MATCH($C311,'Policy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11" s="276" t="str">
        <f>IF(ISBLANK(INDEX('Policy Characteristics'!K:K,MATCH($C311,'Policy Characteristics'!$C:$C,0))),"",INDEX('Policy Characteristics'!K:K,MATCH($C311,'Policy Characteristics'!$C:$C,0)))</f>
        <v/>
      </c>
      <c r="R311" s="276" t="str">
        <f>IF(ISBLANK(INDEX('Policy Characteristics'!L:L,MATCH($C311,'Policy Characteristics'!$C:$C,0))),"",INDEX('Policy Characteristics'!L:L,MATCH($C311,'Policy Characteristics'!$C:$C,0)))</f>
        <v/>
      </c>
    </row>
    <row r="312" spans="1:18" ht="16">
      <c r="A312" s="276" t="str">
        <f>IF(ISBLANK(INDEX('Policy Characteristics'!A:A,MATCH($C312,'Policy Characteristics'!$C:$C,0))),"",INDEX('Policy Characteristics'!A:A,MATCH($C312,'Policy Characteristics'!$C:$C,0)))</f>
        <v>Electricity Supply</v>
      </c>
      <c r="B312" s="285" t="str">
        <f>IF(ISBLANK(INDEX('Policy Characteristics'!B:B,MATCH($C312,'Policy Characteristics'!$C:$C,0))),"",INDEX('Policy Characteristics'!B:B,MATCH($C312,'Policy Characteristics'!$C:$C,0)))</f>
        <v>Non BAU Capacity Retirement Schedule</v>
      </c>
      <c r="C312" s="276" t="str">
        <f t="shared" ref="C312:C333" si="20">C$311</f>
        <v>Boolean Use Non BAU Capacity Retirement Schedule</v>
      </c>
      <c r="D312" s="6" t="s">
        <v>3579</v>
      </c>
      <c r="E312" s="47"/>
      <c r="F312" s="6" t="s">
        <v>3508</v>
      </c>
      <c r="G312" s="47"/>
      <c r="H312" s="44">
        <v>861</v>
      </c>
      <c r="I312" s="347" t="s">
        <v>45</v>
      </c>
      <c r="J312" s="277" t="str">
        <f>IF(ISBLANK(INDEX('Policy Characteristics'!D:D,MATCH($C312,'Policy Characteristics'!$C:$C,0))),"",INDEX('Policy Characteristics'!D:D,MATCH($C312,'Policy Characteristics'!$C:$C,0)))</f>
        <v>Non BAU Capacity Retirement Schedule</v>
      </c>
      <c r="K312" s="276" t="str">
        <f>IF(ISBLANK(INDEX('Policy Characteristics'!E:E,MATCH($C312,'Policy Characteristics'!$C:$C,0))),"",INDEX('Policy Characteristics'!E:E,MATCH($C312,'Policy Characteristics'!$C:$C,0)))</f>
        <v/>
      </c>
      <c r="L312" s="276">
        <f>IF(ISBLANK(INDEX('Policy Characteristics'!F:F,MATCH($C312,'Policy Characteristics'!$C:$C,0))),"",INDEX('Policy Characteristics'!F:F,MATCH($C312,'Policy Characteristics'!$C:$C,0)))</f>
        <v>0</v>
      </c>
      <c r="M312" s="276">
        <f>IF(ISBLANK(INDEX('Policy Characteristics'!G:G,MATCH($C312,'Policy Characteristics'!$C:$C,0))),"",INDEX('Policy Characteristics'!G:G,MATCH($C312,'Policy Characteristics'!$C:$C,0)))</f>
        <v>1</v>
      </c>
      <c r="N312" s="276">
        <f>IF(ISBLANK(INDEX('Policy Characteristics'!H:H,MATCH($C312,'Policy Characteristics'!$C:$C,0))),"",INDEX('Policy Characteristics'!H:H,MATCH($C312,'Policy Characteristics'!$C:$C,0)))</f>
        <v>1</v>
      </c>
      <c r="O312" s="276" t="str">
        <f>IF(ISBLANK(INDEX('Policy Characteristics'!I:I,MATCH($C312,'Policy Characteristics'!$C:$C,0))),"",INDEX('Policy Characteristics'!I:I,MATCH($C312,'Policy Characteristics'!$C:$C,0)))</f>
        <v>on/off</v>
      </c>
      <c r="P312" s="276" t="str">
        <f>IF(ISBLANK(INDEX('Policy Characteristics'!J:J,MATCH($C312,'Policy Characteristics'!$C:$C,0))),"",INDEX('Policy Characteristics'!J:J,MATCH($C312,'Policy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12" s="276" t="str">
        <f>IF(ISBLANK(INDEX('Policy Characteristics'!K:K,MATCH($C312,'Policy Characteristics'!$C:$C,0))),"",INDEX('Policy Characteristics'!K:K,MATCH($C312,'Policy Characteristics'!$C:$C,0)))</f>
        <v/>
      </c>
      <c r="R312" s="276" t="str">
        <f>IF(ISBLANK(INDEX('Policy Characteristics'!L:L,MATCH($C312,'Policy Characteristics'!$C:$C,0))),"",INDEX('Policy Characteristics'!L:L,MATCH($C312,'Policy Characteristics'!$C:$C,0)))</f>
        <v/>
      </c>
    </row>
    <row r="313" spans="1:18" ht="16">
      <c r="A313" s="276" t="str">
        <f>IF(ISBLANK(INDEX('Policy Characteristics'!A:A,MATCH($C313,'Policy Characteristics'!$C:$C,0))),"",INDEX('Policy Characteristics'!A:A,MATCH($C313,'Policy Characteristics'!$C:$C,0)))</f>
        <v>Electricity Supply</v>
      </c>
      <c r="B313" s="285" t="str">
        <f>IF(ISBLANK(INDEX('Policy Characteristics'!B:B,MATCH($C313,'Policy Characteristics'!$C:$C,0))),"",INDEX('Policy Characteristics'!B:B,MATCH($C313,'Policy Characteristics'!$C:$C,0)))</f>
        <v>Non BAU Capacity Retirement Schedule</v>
      </c>
      <c r="C313" s="276" t="str">
        <f t="shared" si="20"/>
        <v>Boolean Use Non BAU Capacity Retirement Schedule</v>
      </c>
      <c r="D313" s="6" t="s">
        <v>3580</v>
      </c>
      <c r="E313" s="47"/>
      <c r="F313" s="6" t="s">
        <v>3509</v>
      </c>
      <c r="G313" s="47"/>
      <c r="H313" s="44">
        <v>1767</v>
      </c>
      <c r="I313" s="347" t="s">
        <v>44</v>
      </c>
      <c r="J313" s="277" t="str">
        <f>IF(ISBLANK(INDEX('Policy Characteristics'!D:D,MATCH($C313,'Policy Characteristics'!$C:$C,0))),"",INDEX('Policy Characteristics'!D:D,MATCH($C313,'Policy Characteristics'!$C:$C,0)))</f>
        <v>Non BAU Capacity Retirement Schedule</v>
      </c>
      <c r="K313" s="276" t="str">
        <f>IF(ISBLANK(INDEX('Policy Characteristics'!E:E,MATCH($C313,'Policy Characteristics'!$C:$C,0))),"",INDEX('Policy Characteristics'!E:E,MATCH($C313,'Policy Characteristics'!$C:$C,0)))</f>
        <v/>
      </c>
      <c r="L313" s="276">
        <f>IF(ISBLANK(INDEX('Policy Characteristics'!F:F,MATCH($C313,'Policy Characteristics'!$C:$C,0))),"",INDEX('Policy Characteristics'!F:F,MATCH($C313,'Policy Characteristics'!$C:$C,0)))</f>
        <v>0</v>
      </c>
      <c r="M313" s="276">
        <f>IF(ISBLANK(INDEX('Policy Characteristics'!G:G,MATCH($C313,'Policy Characteristics'!$C:$C,0))),"",INDEX('Policy Characteristics'!G:G,MATCH($C313,'Policy Characteristics'!$C:$C,0)))</f>
        <v>1</v>
      </c>
      <c r="N313" s="276">
        <f>IF(ISBLANK(INDEX('Policy Characteristics'!H:H,MATCH($C313,'Policy Characteristics'!$C:$C,0))),"",INDEX('Policy Characteristics'!H:H,MATCH($C313,'Policy Characteristics'!$C:$C,0)))</f>
        <v>1</v>
      </c>
      <c r="O313" s="276" t="str">
        <f>IF(ISBLANK(INDEX('Policy Characteristics'!I:I,MATCH($C313,'Policy Characteristics'!$C:$C,0))),"",INDEX('Policy Characteristics'!I:I,MATCH($C313,'Policy Characteristics'!$C:$C,0)))</f>
        <v>on/off</v>
      </c>
      <c r="P313" s="276" t="str">
        <f>IF(ISBLANK(INDEX('Policy Characteristics'!J:J,MATCH($C313,'Policy Characteristics'!$C:$C,0))),"",INDEX('Policy Characteristics'!J:J,MATCH($C313,'Policy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13" s="276" t="str">
        <f>IF(ISBLANK(INDEX('Policy Characteristics'!K:K,MATCH($C313,'Policy Characteristics'!$C:$C,0))),"",INDEX('Policy Characteristics'!K:K,MATCH($C313,'Policy Characteristics'!$C:$C,0)))</f>
        <v/>
      </c>
      <c r="R313" s="276" t="str">
        <f>IF(ISBLANK(INDEX('Policy Characteristics'!L:L,MATCH($C313,'Policy Characteristics'!$C:$C,0))),"",INDEX('Policy Characteristics'!L:L,MATCH($C313,'Policy Characteristics'!$C:$C,0)))</f>
        <v/>
      </c>
    </row>
    <row r="314" spans="1:18" ht="16">
      <c r="A314" s="276" t="str">
        <f>IF(ISBLANK(INDEX('Policy Characteristics'!A:A,MATCH($C314,'Policy Characteristics'!$C:$C,0))),"",INDEX('Policy Characteristics'!A:A,MATCH($C314,'Policy Characteristics'!$C:$C,0)))</f>
        <v>Electricity Supply</v>
      </c>
      <c r="B314" s="285" t="str">
        <f>IF(ISBLANK(INDEX('Policy Characteristics'!B:B,MATCH($C314,'Policy Characteristics'!$C:$C,0))),"",INDEX('Policy Characteristics'!B:B,MATCH($C314,'Policy Characteristics'!$C:$C,0)))</f>
        <v>Non BAU Capacity Retirement Schedule</v>
      </c>
      <c r="C314" s="276" t="str">
        <f t="shared" si="20"/>
        <v>Boolean Use Non BAU Capacity Retirement Schedule</v>
      </c>
      <c r="D314" s="6" t="s">
        <v>77</v>
      </c>
      <c r="E314" s="47"/>
      <c r="F314" s="6" t="s">
        <v>3591</v>
      </c>
      <c r="G314" s="47"/>
      <c r="H314" s="44">
        <v>862</v>
      </c>
      <c r="I314" s="347" t="s">
        <v>45</v>
      </c>
      <c r="J314" s="277" t="str">
        <f>IF(ISBLANK(INDEX('Policy Characteristics'!D:D,MATCH($C314,'Policy Characteristics'!$C:$C,0))),"",INDEX('Policy Characteristics'!D:D,MATCH($C314,'Policy Characteristics'!$C:$C,0)))</f>
        <v>Non BAU Capacity Retirement Schedule</v>
      </c>
      <c r="K314" s="276" t="str">
        <f>IF(ISBLANK(INDEX('Policy Characteristics'!E:E,MATCH($C314,'Policy Characteristics'!$C:$C,0))),"",INDEX('Policy Characteristics'!E:E,MATCH($C314,'Policy Characteristics'!$C:$C,0)))</f>
        <v/>
      </c>
      <c r="L314" s="276">
        <f>IF(ISBLANK(INDEX('Policy Characteristics'!F:F,MATCH($C314,'Policy Characteristics'!$C:$C,0))),"",INDEX('Policy Characteristics'!F:F,MATCH($C314,'Policy Characteristics'!$C:$C,0)))</f>
        <v>0</v>
      </c>
      <c r="M314" s="276">
        <f>IF(ISBLANK(INDEX('Policy Characteristics'!G:G,MATCH($C314,'Policy Characteristics'!$C:$C,0))),"",INDEX('Policy Characteristics'!G:G,MATCH($C314,'Policy Characteristics'!$C:$C,0)))</f>
        <v>1</v>
      </c>
      <c r="N314" s="276">
        <f>IF(ISBLANK(INDEX('Policy Characteristics'!H:H,MATCH($C314,'Policy Characteristics'!$C:$C,0))),"",INDEX('Policy Characteristics'!H:H,MATCH($C314,'Policy Characteristics'!$C:$C,0)))</f>
        <v>1</v>
      </c>
      <c r="O314" s="276" t="str">
        <f>IF(ISBLANK(INDEX('Policy Characteristics'!I:I,MATCH($C314,'Policy Characteristics'!$C:$C,0))),"",INDEX('Policy Characteristics'!I:I,MATCH($C314,'Policy Characteristics'!$C:$C,0)))</f>
        <v>on/off</v>
      </c>
      <c r="P314" s="276" t="str">
        <f>IF(ISBLANK(INDEX('Policy Characteristics'!J:J,MATCH($C314,'Policy Characteristics'!$C:$C,0))),"",INDEX('Policy Characteristics'!J:J,MATCH($C314,'Policy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14" s="276" t="str">
        <f>IF(ISBLANK(INDEX('Policy Characteristics'!K:K,MATCH($C314,'Policy Characteristics'!$C:$C,0))),"",INDEX('Policy Characteristics'!K:K,MATCH($C314,'Policy Characteristics'!$C:$C,0)))</f>
        <v/>
      </c>
      <c r="R314" s="276" t="str">
        <f>IF(ISBLANK(INDEX('Policy Characteristics'!L:L,MATCH($C314,'Policy Characteristics'!$C:$C,0))),"",INDEX('Policy Characteristics'!L:L,MATCH($C314,'Policy Characteristics'!$C:$C,0)))</f>
        <v/>
      </c>
    </row>
    <row r="315" spans="1:18" ht="16">
      <c r="A315" s="276" t="str">
        <f>IF(ISBLANK(INDEX('Policy Characteristics'!A:A,MATCH($C315,'Policy Characteristics'!$C:$C,0))),"",INDEX('Policy Characteristics'!A:A,MATCH($C315,'Policy Characteristics'!$C:$C,0)))</f>
        <v>Electricity Supply</v>
      </c>
      <c r="B315" s="285" t="str">
        <f>IF(ISBLANK(INDEX('Policy Characteristics'!B:B,MATCH($C315,'Policy Characteristics'!$C:$C,0))),"",INDEX('Policy Characteristics'!B:B,MATCH($C315,'Policy Characteristics'!$C:$C,0)))</f>
        <v>Non BAU Capacity Retirement Schedule</v>
      </c>
      <c r="C315" s="276" t="str">
        <f t="shared" si="20"/>
        <v>Boolean Use Non BAU Capacity Retirement Schedule</v>
      </c>
      <c r="D315" s="6" t="s">
        <v>78</v>
      </c>
      <c r="E315" s="47"/>
      <c r="F315" s="6" t="s">
        <v>90</v>
      </c>
      <c r="G315" s="47"/>
      <c r="H315" s="44">
        <v>863</v>
      </c>
      <c r="I315" s="347" t="s">
        <v>45</v>
      </c>
      <c r="J315" s="277" t="str">
        <f>IF(ISBLANK(INDEX('Policy Characteristics'!D:D,MATCH($C315,'Policy Characteristics'!$C:$C,0))),"",INDEX('Policy Characteristics'!D:D,MATCH($C315,'Policy Characteristics'!$C:$C,0)))</f>
        <v>Non BAU Capacity Retirement Schedule</v>
      </c>
      <c r="K315" s="276" t="str">
        <f>IF(ISBLANK(INDEX('Policy Characteristics'!E:E,MATCH($C315,'Policy Characteristics'!$C:$C,0))),"",INDEX('Policy Characteristics'!E:E,MATCH($C315,'Policy Characteristics'!$C:$C,0)))</f>
        <v/>
      </c>
      <c r="L315" s="276">
        <f>IF(ISBLANK(INDEX('Policy Characteristics'!F:F,MATCH($C315,'Policy Characteristics'!$C:$C,0))),"",INDEX('Policy Characteristics'!F:F,MATCH($C315,'Policy Characteristics'!$C:$C,0)))</f>
        <v>0</v>
      </c>
      <c r="M315" s="276">
        <f>IF(ISBLANK(INDEX('Policy Characteristics'!G:G,MATCH($C315,'Policy Characteristics'!$C:$C,0))),"",INDEX('Policy Characteristics'!G:G,MATCH($C315,'Policy Characteristics'!$C:$C,0)))</f>
        <v>1</v>
      </c>
      <c r="N315" s="276">
        <f>IF(ISBLANK(INDEX('Policy Characteristics'!H:H,MATCH($C315,'Policy Characteristics'!$C:$C,0))),"",INDEX('Policy Characteristics'!H:H,MATCH($C315,'Policy Characteristics'!$C:$C,0)))</f>
        <v>1</v>
      </c>
      <c r="O315" s="276" t="str">
        <f>IF(ISBLANK(INDEX('Policy Characteristics'!I:I,MATCH($C315,'Policy Characteristics'!$C:$C,0))),"",INDEX('Policy Characteristics'!I:I,MATCH($C315,'Policy Characteristics'!$C:$C,0)))</f>
        <v>on/off</v>
      </c>
      <c r="P315" s="276" t="str">
        <f>IF(ISBLANK(INDEX('Policy Characteristics'!J:J,MATCH($C315,'Policy Characteristics'!$C:$C,0))),"",INDEX('Policy Characteristics'!J:J,MATCH($C315,'Policy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15" s="276" t="str">
        <f>IF(ISBLANK(INDEX('Policy Characteristics'!K:K,MATCH($C315,'Policy Characteristics'!$C:$C,0))),"",INDEX('Policy Characteristics'!K:K,MATCH($C315,'Policy Characteristics'!$C:$C,0)))</f>
        <v/>
      </c>
      <c r="R315" s="276" t="str">
        <f>IF(ISBLANK(INDEX('Policy Characteristics'!L:L,MATCH($C315,'Policy Characteristics'!$C:$C,0))),"",INDEX('Policy Characteristics'!L:L,MATCH($C315,'Policy Characteristics'!$C:$C,0)))</f>
        <v/>
      </c>
    </row>
    <row r="316" spans="1:18" ht="16">
      <c r="A316" s="276" t="str">
        <f>IF(ISBLANK(INDEX('Policy Characteristics'!A:A,MATCH($C316,'Policy Characteristics'!$C:$C,0))),"",INDEX('Policy Characteristics'!A:A,MATCH($C316,'Policy Characteristics'!$C:$C,0)))</f>
        <v>Electricity Supply</v>
      </c>
      <c r="B316" s="285" t="str">
        <f>IF(ISBLANK(INDEX('Policy Characteristics'!B:B,MATCH($C316,'Policy Characteristics'!$C:$C,0))),"",INDEX('Policy Characteristics'!B:B,MATCH($C316,'Policy Characteristics'!$C:$C,0)))</f>
        <v>Non BAU Capacity Retirement Schedule</v>
      </c>
      <c r="C316" s="276" t="str">
        <f t="shared" si="20"/>
        <v>Boolean Use Non BAU Capacity Retirement Schedule</v>
      </c>
      <c r="D316" s="6" t="s">
        <v>463</v>
      </c>
      <c r="E316" s="47"/>
      <c r="F316" s="6" t="s">
        <v>466</v>
      </c>
      <c r="G316" s="47"/>
      <c r="H316" s="44">
        <v>864</v>
      </c>
      <c r="I316" s="347" t="s">
        <v>45</v>
      </c>
      <c r="J316" s="277" t="str">
        <f>IF(ISBLANK(INDEX('Policy Characteristics'!D:D,MATCH($C316,'Policy Characteristics'!$C:$C,0))),"",INDEX('Policy Characteristics'!D:D,MATCH($C316,'Policy Characteristics'!$C:$C,0)))</f>
        <v>Non BAU Capacity Retirement Schedule</v>
      </c>
      <c r="K316" s="276" t="str">
        <f>IF(ISBLANK(INDEX('Policy Characteristics'!E:E,MATCH($C316,'Policy Characteristics'!$C:$C,0))),"",INDEX('Policy Characteristics'!E:E,MATCH($C316,'Policy Characteristics'!$C:$C,0)))</f>
        <v/>
      </c>
      <c r="L316" s="276">
        <f>IF(ISBLANK(INDEX('Policy Characteristics'!F:F,MATCH($C316,'Policy Characteristics'!$C:$C,0))),"",INDEX('Policy Characteristics'!F:F,MATCH($C316,'Policy Characteristics'!$C:$C,0)))</f>
        <v>0</v>
      </c>
      <c r="M316" s="276">
        <f>IF(ISBLANK(INDEX('Policy Characteristics'!G:G,MATCH($C316,'Policy Characteristics'!$C:$C,0))),"",INDEX('Policy Characteristics'!G:G,MATCH($C316,'Policy Characteristics'!$C:$C,0)))</f>
        <v>1</v>
      </c>
      <c r="N316" s="276">
        <f>IF(ISBLANK(INDEX('Policy Characteristics'!H:H,MATCH($C316,'Policy Characteristics'!$C:$C,0))),"",INDEX('Policy Characteristics'!H:H,MATCH($C316,'Policy Characteristics'!$C:$C,0)))</f>
        <v>1</v>
      </c>
      <c r="O316" s="276" t="str">
        <f>IF(ISBLANK(INDEX('Policy Characteristics'!I:I,MATCH($C316,'Policy Characteristics'!$C:$C,0))),"",INDEX('Policy Characteristics'!I:I,MATCH($C316,'Policy Characteristics'!$C:$C,0)))</f>
        <v>on/off</v>
      </c>
      <c r="P316" s="276" t="str">
        <f>IF(ISBLANK(INDEX('Policy Characteristics'!J:J,MATCH($C316,'Policy Characteristics'!$C:$C,0))),"",INDEX('Policy Characteristics'!J:J,MATCH($C316,'Policy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16" s="276" t="str">
        <f>IF(ISBLANK(INDEX('Policy Characteristics'!K:K,MATCH($C316,'Policy Characteristics'!$C:$C,0))),"",INDEX('Policy Characteristics'!K:K,MATCH($C316,'Policy Characteristics'!$C:$C,0)))</f>
        <v/>
      </c>
      <c r="R316" s="276" t="str">
        <f>IF(ISBLANK(INDEX('Policy Characteristics'!L:L,MATCH($C316,'Policy Characteristics'!$C:$C,0))),"",INDEX('Policy Characteristics'!L:L,MATCH($C316,'Policy Characteristics'!$C:$C,0)))</f>
        <v/>
      </c>
    </row>
    <row r="317" spans="1:18" ht="16">
      <c r="A317" s="276" t="str">
        <f>IF(ISBLANK(INDEX('Policy Characteristics'!A:A,MATCH($C317,'Policy Characteristics'!$C:$C,0))),"",INDEX('Policy Characteristics'!A:A,MATCH($C317,'Policy Characteristics'!$C:$C,0)))</f>
        <v>Electricity Supply</v>
      </c>
      <c r="B317" s="285" t="str">
        <f>IF(ISBLANK(INDEX('Policy Characteristics'!B:B,MATCH($C317,'Policy Characteristics'!$C:$C,0))),"",INDEX('Policy Characteristics'!B:B,MATCH($C317,'Policy Characteristics'!$C:$C,0)))</f>
        <v>Non BAU Capacity Retirement Schedule</v>
      </c>
      <c r="C317" s="276" t="str">
        <f t="shared" si="20"/>
        <v>Boolean Use Non BAU Capacity Retirement Schedule</v>
      </c>
      <c r="D317" s="6" t="s">
        <v>79</v>
      </c>
      <c r="E317" s="47"/>
      <c r="F317" s="6" t="s">
        <v>91</v>
      </c>
      <c r="G317" s="47"/>
      <c r="H317" s="44">
        <v>865</v>
      </c>
      <c r="I317" s="347" t="s">
        <v>45</v>
      </c>
      <c r="J317" s="277" t="str">
        <f>IF(ISBLANK(INDEX('Policy Characteristics'!D:D,MATCH($C317,'Policy Characteristics'!$C:$C,0))),"",INDEX('Policy Characteristics'!D:D,MATCH($C317,'Policy Characteristics'!$C:$C,0)))</f>
        <v>Non BAU Capacity Retirement Schedule</v>
      </c>
      <c r="K317" s="276" t="str">
        <f>IF(ISBLANK(INDEX('Policy Characteristics'!E:E,MATCH($C317,'Policy Characteristics'!$C:$C,0))),"",INDEX('Policy Characteristics'!E:E,MATCH($C317,'Policy Characteristics'!$C:$C,0)))</f>
        <v/>
      </c>
      <c r="L317" s="276">
        <f>IF(ISBLANK(INDEX('Policy Characteristics'!F:F,MATCH($C317,'Policy Characteristics'!$C:$C,0))),"",INDEX('Policy Characteristics'!F:F,MATCH($C317,'Policy Characteristics'!$C:$C,0)))</f>
        <v>0</v>
      </c>
      <c r="M317" s="276">
        <f>IF(ISBLANK(INDEX('Policy Characteristics'!G:G,MATCH($C317,'Policy Characteristics'!$C:$C,0))),"",INDEX('Policy Characteristics'!G:G,MATCH($C317,'Policy Characteristics'!$C:$C,0)))</f>
        <v>1</v>
      </c>
      <c r="N317" s="276">
        <f>IF(ISBLANK(INDEX('Policy Characteristics'!H:H,MATCH($C317,'Policy Characteristics'!$C:$C,0))),"",INDEX('Policy Characteristics'!H:H,MATCH($C317,'Policy Characteristics'!$C:$C,0)))</f>
        <v>1</v>
      </c>
      <c r="O317" s="276" t="str">
        <f>IF(ISBLANK(INDEX('Policy Characteristics'!I:I,MATCH($C317,'Policy Characteristics'!$C:$C,0))),"",INDEX('Policy Characteristics'!I:I,MATCH($C317,'Policy Characteristics'!$C:$C,0)))</f>
        <v>on/off</v>
      </c>
      <c r="P317" s="276" t="str">
        <f>IF(ISBLANK(INDEX('Policy Characteristics'!J:J,MATCH($C317,'Policy Characteristics'!$C:$C,0))),"",INDEX('Policy Characteristics'!J:J,MATCH($C317,'Policy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17" s="276" t="str">
        <f>IF(ISBLANK(INDEX('Policy Characteristics'!K:K,MATCH($C317,'Policy Characteristics'!$C:$C,0))),"",INDEX('Policy Characteristics'!K:K,MATCH($C317,'Policy Characteristics'!$C:$C,0)))</f>
        <v/>
      </c>
      <c r="R317" s="276" t="str">
        <f>IF(ISBLANK(INDEX('Policy Characteristics'!L:L,MATCH($C317,'Policy Characteristics'!$C:$C,0))),"",INDEX('Policy Characteristics'!L:L,MATCH($C317,'Policy Characteristics'!$C:$C,0)))</f>
        <v/>
      </c>
    </row>
    <row r="318" spans="1:18" ht="16">
      <c r="A318" s="276" t="str">
        <f>IF(ISBLANK(INDEX('Policy Characteristics'!A:A,MATCH($C318,'Policy Characteristics'!$C:$C,0))),"",INDEX('Policy Characteristics'!A:A,MATCH($C318,'Policy Characteristics'!$C:$C,0)))</f>
        <v>Electricity Supply</v>
      </c>
      <c r="B318" s="285" t="str">
        <f>IF(ISBLANK(INDEX('Policy Characteristics'!B:B,MATCH($C318,'Policy Characteristics'!$C:$C,0))),"",INDEX('Policy Characteristics'!B:B,MATCH($C318,'Policy Characteristics'!$C:$C,0)))</f>
        <v>Non BAU Capacity Retirement Schedule</v>
      </c>
      <c r="C318" s="276" t="str">
        <f t="shared" si="20"/>
        <v>Boolean Use Non BAU Capacity Retirement Schedule</v>
      </c>
      <c r="D318" s="6" t="s">
        <v>80</v>
      </c>
      <c r="E318" s="47"/>
      <c r="F318" s="6" t="s">
        <v>92</v>
      </c>
      <c r="G318" s="47"/>
      <c r="H318" s="44">
        <v>866</v>
      </c>
      <c r="I318" s="347" t="s">
        <v>45</v>
      </c>
      <c r="J318" s="277" t="str">
        <f>IF(ISBLANK(INDEX('Policy Characteristics'!D:D,MATCH($C318,'Policy Characteristics'!$C:$C,0))),"",INDEX('Policy Characteristics'!D:D,MATCH($C318,'Policy Characteristics'!$C:$C,0)))</f>
        <v>Non BAU Capacity Retirement Schedule</v>
      </c>
      <c r="K318" s="276" t="str">
        <f>IF(ISBLANK(INDEX('Policy Characteristics'!E:E,MATCH($C318,'Policy Characteristics'!$C:$C,0))),"",INDEX('Policy Characteristics'!E:E,MATCH($C318,'Policy Characteristics'!$C:$C,0)))</f>
        <v/>
      </c>
      <c r="L318" s="276">
        <f>IF(ISBLANK(INDEX('Policy Characteristics'!F:F,MATCH($C318,'Policy Characteristics'!$C:$C,0))),"",INDEX('Policy Characteristics'!F:F,MATCH($C318,'Policy Characteristics'!$C:$C,0)))</f>
        <v>0</v>
      </c>
      <c r="M318" s="276">
        <f>IF(ISBLANK(INDEX('Policy Characteristics'!G:G,MATCH($C318,'Policy Characteristics'!$C:$C,0))),"",INDEX('Policy Characteristics'!G:G,MATCH($C318,'Policy Characteristics'!$C:$C,0)))</f>
        <v>1</v>
      </c>
      <c r="N318" s="276">
        <f>IF(ISBLANK(INDEX('Policy Characteristics'!H:H,MATCH($C318,'Policy Characteristics'!$C:$C,0))),"",INDEX('Policy Characteristics'!H:H,MATCH($C318,'Policy Characteristics'!$C:$C,0)))</f>
        <v>1</v>
      </c>
      <c r="O318" s="276" t="str">
        <f>IF(ISBLANK(INDEX('Policy Characteristics'!I:I,MATCH($C318,'Policy Characteristics'!$C:$C,0))),"",INDEX('Policy Characteristics'!I:I,MATCH($C318,'Policy Characteristics'!$C:$C,0)))</f>
        <v>on/off</v>
      </c>
      <c r="P318" s="276" t="str">
        <f>IF(ISBLANK(INDEX('Policy Characteristics'!J:J,MATCH($C318,'Policy Characteristics'!$C:$C,0))),"",INDEX('Policy Characteristics'!J:J,MATCH($C318,'Policy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18" s="276" t="str">
        <f>IF(ISBLANK(INDEX('Policy Characteristics'!K:K,MATCH($C318,'Policy Characteristics'!$C:$C,0))),"",INDEX('Policy Characteristics'!K:K,MATCH($C318,'Policy Characteristics'!$C:$C,0)))</f>
        <v/>
      </c>
      <c r="R318" s="276" t="str">
        <f>IF(ISBLANK(INDEX('Policy Characteristics'!L:L,MATCH($C318,'Policy Characteristics'!$C:$C,0))),"",INDEX('Policy Characteristics'!L:L,MATCH($C318,'Policy Characteristics'!$C:$C,0)))</f>
        <v/>
      </c>
    </row>
    <row r="319" spans="1:18" ht="16">
      <c r="A319" s="276" t="str">
        <f>IF(ISBLANK(INDEX('Policy Characteristics'!A:A,MATCH($C319,'Policy Characteristics'!$C:$C,0))),"",INDEX('Policy Characteristics'!A:A,MATCH($C319,'Policy Characteristics'!$C:$C,0)))</f>
        <v>Electricity Supply</v>
      </c>
      <c r="B319" s="285" t="str">
        <f>IF(ISBLANK(INDEX('Policy Characteristics'!B:B,MATCH($C319,'Policy Characteristics'!$C:$C,0))),"",INDEX('Policy Characteristics'!B:B,MATCH($C319,'Policy Characteristics'!$C:$C,0)))</f>
        <v>Non BAU Capacity Retirement Schedule</v>
      </c>
      <c r="C319" s="276" t="str">
        <f t="shared" si="20"/>
        <v>Boolean Use Non BAU Capacity Retirement Schedule</v>
      </c>
      <c r="D319" s="6" t="s">
        <v>81</v>
      </c>
      <c r="E319" s="47"/>
      <c r="F319" s="6" t="s">
        <v>93</v>
      </c>
      <c r="G319" s="47"/>
      <c r="H319" s="44">
        <v>867</v>
      </c>
      <c r="I319" s="347" t="s">
        <v>45</v>
      </c>
      <c r="J319" s="277" t="str">
        <f>IF(ISBLANK(INDEX('Policy Characteristics'!D:D,MATCH($C319,'Policy Characteristics'!$C:$C,0))),"",INDEX('Policy Characteristics'!D:D,MATCH($C319,'Policy Characteristics'!$C:$C,0)))</f>
        <v>Non BAU Capacity Retirement Schedule</v>
      </c>
      <c r="K319" s="276" t="str">
        <f>IF(ISBLANK(INDEX('Policy Characteristics'!E:E,MATCH($C319,'Policy Characteristics'!$C:$C,0))),"",INDEX('Policy Characteristics'!E:E,MATCH($C319,'Policy Characteristics'!$C:$C,0)))</f>
        <v/>
      </c>
      <c r="L319" s="276">
        <f>IF(ISBLANK(INDEX('Policy Characteristics'!F:F,MATCH($C319,'Policy Characteristics'!$C:$C,0))),"",INDEX('Policy Characteristics'!F:F,MATCH($C319,'Policy Characteristics'!$C:$C,0)))</f>
        <v>0</v>
      </c>
      <c r="M319" s="276">
        <f>IF(ISBLANK(INDEX('Policy Characteristics'!G:G,MATCH($C319,'Policy Characteristics'!$C:$C,0))),"",INDEX('Policy Characteristics'!G:G,MATCH($C319,'Policy Characteristics'!$C:$C,0)))</f>
        <v>1</v>
      </c>
      <c r="N319" s="276">
        <f>IF(ISBLANK(INDEX('Policy Characteristics'!H:H,MATCH($C319,'Policy Characteristics'!$C:$C,0))),"",INDEX('Policy Characteristics'!H:H,MATCH($C319,'Policy Characteristics'!$C:$C,0)))</f>
        <v>1</v>
      </c>
      <c r="O319" s="276" t="str">
        <f>IF(ISBLANK(INDEX('Policy Characteristics'!I:I,MATCH($C319,'Policy Characteristics'!$C:$C,0))),"",INDEX('Policy Characteristics'!I:I,MATCH($C319,'Policy Characteristics'!$C:$C,0)))</f>
        <v>on/off</v>
      </c>
      <c r="P319" s="276" t="str">
        <f>IF(ISBLANK(INDEX('Policy Characteristics'!J:J,MATCH($C319,'Policy Characteristics'!$C:$C,0))),"",INDEX('Policy Characteristics'!J:J,MATCH($C319,'Policy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19" s="276" t="str">
        <f>IF(ISBLANK(INDEX('Policy Characteristics'!K:K,MATCH($C319,'Policy Characteristics'!$C:$C,0))),"",INDEX('Policy Characteristics'!K:K,MATCH($C319,'Policy Characteristics'!$C:$C,0)))</f>
        <v/>
      </c>
      <c r="R319" s="276" t="str">
        <f>IF(ISBLANK(INDEX('Policy Characteristics'!L:L,MATCH($C319,'Policy Characteristics'!$C:$C,0))),"",INDEX('Policy Characteristics'!L:L,MATCH($C319,'Policy Characteristics'!$C:$C,0)))</f>
        <v/>
      </c>
    </row>
    <row r="320" spans="1:18" ht="16">
      <c r="A320" s="276" t="str">
        <f>IF(ISBLANK(INDEX('Policy Characteristics'!A:A,MATCH($C320,'Policy Characteristics'!$C:$C,0))),"",INDEX('Policy Characteristics'!A:A,MATCH($C320,'Policy Characteristics'!$C:$C,0)))</f>
        <v>Electricity Supply</v>
      </c>
      <c r="B320" s="285" t="str">
        <f>IF(ISBLANK(INDEX('Policy Characteristics'!B:B,MATCH($C320,'Policy Characteristics'!$C:$C,0))),"",INDEX('Policy Characteristics'!B:B,MATCH($C320,'Policy Characteristics'!$C:$C,0)))</f>
        <v>Non BAU Capacity Retirement Schedule</v>
      </c>
      <c r="C320" s="276" t="str">
        <f t="shared" si="20"/>
        <v>Boolean Use Non BAU Capacity Retirement Schedule</v>
      </c>
      <c r="D320" s="6" t="s">
        <v>2450</v>
      </c>
      <c r="E320" s="47"/>
      <c r="F320" s="6" t="s">
        <v>451</v>
      </c>
      <c r="G320" s="47"/>
      <c r="H320" s="44">
        <v>868</v>
      </c>
      <c r="I320" s="347" t="s">
        <v>45</v>
      </c>
      <c r="J320" s="277" t="str">
        <f>IF(ISBLANK(INDEX('Policy Characteristics'!D:D,MATCH($C320,'Policy Characteristics'!$C:$C,0))),"",INDEX('Policy Characteristics'!D:D,MATCH($C320,'Policy Characteristics'!$C:$C,0)))</f>
        <v>Non BAU Capacity Retirement Schedule</v>
      </c>
      <c r="K320" s="276" t="str">
        <f>IF(ISBLANK(INDEX('Policy Characteristics'!E:E,MATCH($C320,'Policy Characteristics'!$C:$C,0))),"",INDEX('Policy Characteristics'!E:E,MATCH($C320,'Policy Characteristics'!$C:$C,0)))</f>
        <v/>
      </c>
      <c r="L320" s="276">
        <f>IF(ISBLANK(INDEX('Policy Characteristics'!F:F,MATCH($C320,'Policy Characteristics'!$C:$C,0))),"",INDEX('Policy Characteristics'!F:F,MATCH($C320,'Policy Characteristics'!$C:$C,0)))</f>
        <v>0</v>
      </c>
      <c r="M320" s="276">
        <f>IF(ISBLANK(INDEX('Policy Characteristics'!G:G,MATCH($C320,'Policy Characteristics'!$C:$C,0))),"",INDEX('Policy Characteristics'!G:G,MATCH($C320,'Policy Characteristics'!$C:$C,0)))</f>
        <v>1</v>
      </c>
      <c r="N320" s="276">
        <f>IF(ISBLANK(INDEX('Policy Characteristics'!H:H,MATCH($C320,'Policy Characteristics'!$C:$C,0))),"",INDEX('Policy Characteristics'!H:H,MATCH($C320,'Policy Characteristics'!$C:$C,0)))</f>
        <v>1</v>
      </c>
      <c r="O320" s="276" t="str">
        <f>IF(ISBLANK(INDEX('Policy Characteristics'!I:I,MATCH($C320,'Policy Characteristics'!$C:$C,0))),"",INDEX('Policy Characteristics'!I:I,MATCH($C320,'Policy Characteristics'!$C:$C,0)))</f>
        <v>on/off</v>
      </c>
      <c r="P320" s="276" t="str">
        <f>IF(ISBLANK(INDEX('Policy Characteristics'!J:J,MATCH($C320,'Policy Characteristics'!$C:$C,0))),"",INDEX('Policy Characteristics'!J:J,MATCH($C320,'Policy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20" s="276" t="str">
        <f>IF(ISBLANK(INDEX('Policy Characteristics'!K:K,MATCH($C320,'Policy Characteristics'!$C:$C,0))),"",INDEX('Policy Characteristics'!K:K,MATCH($C320,'Policy Characteristics'!$C:$C,0)))</f>
        <v/>
      </c>
      <c r="R320" s="276" t="str">
        <f>IF(ISBLANK(INDEX('Policy Characteristics'!L:L,MATCH($C320,'Policy Characteristics'!$C:$C,0))),"",INDEX('Policy Characteristics'!L:L,MATCH($C320,'Policy Characteristics'!$C:$C,0)))</f>
        <v/>
      </c>
    </row>
    <row r="321" spans="1:18" ht="16">
      <c r="A321" s="276" t="str">
        <f>IF(ISBLANK(INDEX('Policy Characteristics'!A:A,MATCH($C321,'Policy Characteristics'!$C:$C,0))),"",INDEX('Policy Characteristics'!A:A,MATCH($C321,'Policy Characteristics'!$C:$C,0)))</f>
        <v>Electricity Supply</v>
      </c>
      <c r="B321" s="285" t="str">
        <f>IF(ISBLANK(INDEX('Policy Characteristics'!B:B,MATCH($C321,'Policy Characteristics'!$C:$C,0))),"",INDEX('Policy Characteristics'!B:B,MATCH($C321,'Policy Characteristics'!$C:$C,0)))</f>
        <v>Non BAU Capacity Retirement Schedule</v>
      </c>
      <c r="C321" s="276" t="str">
        <f t="shared" si="20"/>
        <v>Boolean Use Non BAU Capacity Retirement Schedule</v>
      </c>
      <c r="D321" s="6" t="s">
        <v>322</v>
      </c>
      <c r="E321" s="47"/>
      <c r="F321" s="6" t="s">
        <v>324</v>
      </c>
      <c r="G321" s="47"/>
      <c r="H321" s="44">
        <v>869</v>
      </c>
      <c r="I321" s="347" t="s">
        <v>45</v>
      </c>
      <c r="J321" s="277" t="str">
        <f>IF(ISBLANK(INDEX('Policy Characteristics'!D:D,MATCH($C321,'Policy Characteristics'!$C:$C,0))),"",INDEX('Policy Characteristics'!D:D,MATCH($C321,'Policy Characteristics'!$C:$C,0)))</f>
        <v>Non BAU Capacity Retirement Schedule</v>
      </c>
      <c r="K321" s="276" t="str">
        <f>IF(ISBLANK(INDEX('Policy Characteristics'!E:E,MATCH($C321,'Policy Characteristics'!$C:$C,0))),"",INDEX('Policy Characteristics'!E:E,MATCH($C321,'Policy Characteristics'!$C:$C,0)))</f>
        <v/>
      </c>
      <c r="L321" s="276">
        <f>IF(ISBLANK(INDEX('Policy Characteristics'!F:F,MATCH($C321,'Policy Characteristics'!$C:$C,0))),"",INDEX('Policy Characteristics'!F:F,MATCH($C321,'Policy Characteristics'!$C:$C,0)))</f>
        <v>0</v>
      </c>
      <c r="M321" s="276">
        <f>IF(ISBLANK(INDEX('Policy Characteristics'!G:G,MATCH($C321,'Policy Characteristics'!$C:$C,0))),"",INDEX('Policy Characteristics'!G:G,MATCH($C321,'Policy Characteristics'!$C:$C,0)))</f>
        <v>1</v>
      </c>
      <c r="N321" s="276">
        <f>IF(ISBLANK(INDEX('Policy Characteristics'!H:H,MATCH($C321,'Policy Characteristics'!$C:$C,0))),"",INDEX('Policy Characteristics'!H:H,MATCH($C321,'Policy Characteristics'!$C:$C,0)))</f>
        <v>1</v>
      </c>
      <c r="O321" s="276" t="str">
        <f>IF(ISBLANK(INDEX('Policy Characteristics'!I:I,MATCH($C321,'Policy Characteristics'!$C:$C,0))),"",INDEX('Policy Characteristics'!I:I,MATCH($C321,'Policy Characteristics'!$C:$C,0)))</f>
        <v>on/off</v>
      </c>
      <c r="P321" s="276" t="str">
        <f>IF(ISBLANK(INDEX('Policy Characteristics'!J:J,MATCH($C321,'Policy Characteristics'!$C:$C,0))),"",INDEX('Policy Characteristics'!J:J,MATCH($C321,'Policy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21" s="276" t="str">
        <f>IF(ISBLANK(INDEX('Policy Characteristics'!K:K,MATCH($C321,'Policy Characteristics'!$C:$C,0))),"",INDEX('Policy Characteristics'!K:K,MATCH($C321,'Policy Characteristics'!$C:$C,0)))</f>
        <v/>
      </c>
      <c r="R321" s="276" t="str">
        <f>IF(ISBLANK(INDEX('Policy Characteristics'!L:L,MATCH($C321,'Policy Characteristics'!$C:$C,0))),"",INDEX('Policy Characteristics'!L:L,MATCH($C321,'Policy Characteristics'!$C:$C,0)))</f>
        <v/>
      </c>
    </row>
    <row r="322" spans="1:18" ht="16">
      <c r="A322" s="276" t="str">
        <f>IF(ISBLANK(INDEX('Policy Characteristics'!A:A,MATCH($C322,'Policy Characteristics'!$C:$C,0))),"",INDEX('Policy Characteristics'!A:A,MATCH($C322,'Policy Characteristics'!$C:$C,0)))</f>
        <v>Electricity Supply</v>
      </c>
      <c r="B322" s="285" t="str">
        <f>IF(ISBLANK(INDEX('Policy Characteristics'!B:B,MATCH($C322,'Policy Characteristics'!$C:$C,0))),"",INDEX('Policy Characteristics'!B:B,MATCH($C322,'Policy Characteristics'!$C:$C,0)))</f>
        <v>Non BAU Capacity Retirement Schedule</v>
      </c>
      <c r="C322" s="276" t="str">
        <f t="shared" si="20"/>
        <v>Boolean Use Non BAU Capacity Retirement Schedule</v>
      </c>
      <c r="D322" s="6" t="s">
        <v>323</v>
      </c>
      <c r="E322" s="47"/>
      <c r="F322" s="6" t="s">
        <v>325</v>
      </c>
      <c r="G322" s="47"/>
      <c r="H322" s="44">
        <v>870</v>
      </c>
      <c r="I322" s="347" t="s">
        <v>45</v>
      </c>
      <c r="J322" s="277" t="str">
        <f>IF(ISBLANK(INDEX('Policy Characteristics'!D:D,MATCH($C322,'Policy Characteristics'!$C:$C,0))),"",INDEX('Policy Characteristics'!D:D,MATCH($C322,'Policy Characteristics'!$C:$C,0)))</f>
        <v>Non BAU Capacity Retirement Schedule</v>
      </c>
      <c r="K322" s="276" t="str">
        <f>IF(ISBLANK(INDEX('Policy Characteristics'!E:E,MATCH($C322,'Policy Characteristics'!$C:$C,0))),"",INDEX('Policy Characteristics'!E:E,MATCH($C322,'Policy Characteristics'!$C:$C,0)))</f>
        <v/>
      </c>
      <c r="L322" s="276">
        <f>IF(ISBLANK(INDEX('Policy Characteristics'!F:F,MATCH($C322,'Policy Characteristics'!$C:$C,0))),"",INDEX('Policy Characteristics'!F:F,MATCH($C322,'Policy Characteristics'!$C:$C,0)))</f>
        <v>0</v>
      </c>
      <c r="M322" s="276">
        <f>IF(ISBLANK(INDEX('Policy Characteristics'!G:G,MATCH($C322,'Policy Characteristics'!$C:$C,0))),"",INDEX('Policy Characteristics'!G:G,MATCH($C322,'Policy Characteristics'!$C:$C,0)))</f>
        <v>1</v>
      </c>
      <c r="N322" s="276">
        <f>IF(ISBLANK(INDEX('Policy Characteristics'!H:H,MATCH($C322,'Policy Characteristics'!$C:$C,0))),"",INDEX('Policy Characteristics'!H:H,MATCH($C322,'Policy Characteristics'!$C:$C,0)))</f>
        <v>1</v>
      </c>
      <c r="O322" s="276" t="str">
        <f>IF(ISBLANK(INDEX('Policy Characteristics'!I:I,MATCH($C322,'Policy Characteristics'!$C:$C,0))),"",INDEX('Policy Characteristics'!I:I,MATCH($C322,'Policy Characteristics'!$C:$C,0)))</f>
        <v>on/off</v>
      </c>
      <c r="P322" s="276" t="str">
        <f>IF(ISBLANK(INDEX('Policy Characteristics'!J:J,MATCH($C322,'Policy Characteristics'!$C:$C,0))),"",INDEX('Policy Characteristics'!J:J,MATCH($C322,'Policy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22" s="276" t="str">
        <f>IF(ISBLANK(INDEX('Policy Characteristics'!K:K,MATCH($C322,'Policy Characteristics'!$C:$C,0))),"",INDEX('Policy Characteristics'!K:K,MATCH($C322,'Policy Characteristics'!$C:$C,0)))</f>
        <v/>
      </c>
      <c r="R322" s="276" t="str">
        <f>IF(ISBLANK(INDEX('Policy Characteristics'!L:L,MATCH($C322,'Policy Characteristics'!$C:$C,0))),"",INDEX('Policy Characteristics'!L:L,MATCH($C322,'Policy Characteristics'!$C:$C,0)))</f>
        <v/>
      </c>
    </row>
    <row r="323" spans="1:18" ht="16">
      <c r="A323" s="276" t="str">
        <f>IF(ISBLANK(INDEX('Policy Characteristics'!A:A,MATCH($C323,'Policy Characteristics'!$C:$C,0))),"",INDEX('Policy Characteristics'!A:A,MATCH($C323,'Policy Characteristics'!$C:$C,0)))</f>
        <v>Electricity Supply</v>
      </c>
      <c r="B323" s="285" t="str">
        <f>IF(ISBLANK(INDEX('Policy Characteristics'!B:B,MATCH($C323,'Policy Characteristics'!$C:$C,0))),"",INDEX('Policy Characteristics'!B:B,MATCH($C323,'Policy Characteristics'!$C:$C,0)))</f>
        <v>Non BAU Capacity Retirement Schedule</v>
      </c>
      <c r="C323" s="276" t="str">
        <f t="shared" si="20"/>
        <v>Boolean Use Non BAU Capacity Retirement Schedule</v>
      </c>
      <c r="D323" s="6" t="s">
        <v>459</v>
      </c>
      <c r="E323" s="47"/>
      <c r="F323" s="6" t="s">
        <v>458</v>
      </c>
      <c r="G323" s="47"/>
      <c r="H323" s="44">
        <v>871</v>
      </c>
      <c r="I323" s="347" t="s">
        <v>45</v>
      </c>
      <c r="J323" s="277" t="str">
        <f>IF(ISBLANK(INDEX('Policy Characteristics'!D:D,MATCH($C323,'Policy Characteristics'!$C:$C,0))),"",INDEX('Policy Characteristics'!D:D,MATCH($C323,'Policy Characteristics'!$C:$C,0)))</f>
        <v>Non BAU Capacity Retirement Schedule</v>
      </c>
      <c r="K323" s="276" t="str">
        <f>IF(ISBLANK(INDEX('Policy Characteristics'!E:E,MATCH($C323,'Policy Characteristics'!$C:$C,0))),"",INDEX('Policy Characteristics'!E:E,MATCH($C323,'Policy Characteristics'!$C:$C,0)))</f>
        <v/>
      </c>
      <c r="L323" s="276">
        <f>IF(ISBLANK(INDEX('Policy Characteristics'!F:F,MATCH($C323,'Policy Characteristics'!$C:$C,0))),"",INDEX('Policy Characteristics'!F:F,MATCH($C323,'Policy Characteristics'!$C:$C,0)))</f>
        <v>0</v>
      </c>
      <c r="M323" s="276">
        <f>IF(ISBLANK(INDEX('Policy Characteristics'!G:G,MATCH($C323,'Policy Characteristics'!$C:$C,0))),"",INDEX('Policy Characteristics'!G:G,MATCH($C323,'Policy Characteristics'!$C:$C,0)))</f>
        <v>1</v>
      </c>
      <c r="N323" s="276">
        <f>IF(ISBLANK(INDEX('Policy Characteristics'!H:H,MATCH($C323,'Policy Characteristics'!$C:$C,0))),"",INDEX('Policy Characteristics'!H:H,MATCH($C323,'Policy Characteristics'!$C:$C,0)))</f>
        <v>1</v>
      </c>
      <c r="O323" s="276" t="str">
        <f>IF(ISBLANK(INDEX('Policy Characteristics'!I:I,MATCH($C323,'Policy Characteristics'!$C:$C,0))),"",INDEX('Policy Characteristics'!I:I,MATCH($C323,'Policy Characteristics'!$C:$C,0)))</f>
        <v>on/off</v>
      </c>
      <c r="P323" s="276" t="str">
        <f>IF(ISBLANK(INDEX('Policy Characteristics'!J:J,MATCH($C323,'Policy Characteristics'!$C:$C,0))),"",INDEX('Policy Characteristics'!J:J,MATCH($C323,'Policy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23" s="276" t="str">
        <f>IF(ISBLANK(INDEX('Policy Characteristics'!K:K,MATCH($C323,'Policy Characteristics'!$C:$C,0))),"",INDEX('Policy Characteristics'!K:K,MATCH($C323,'Policy Characteristics'!$C:$C,0)))</f>
        <v/>
      </c>
      <c r="R323" s="276" t="str">
        <f>IF(ISBLANK(INDEX('Policy Characteristics'!L:L,MATCH($C323,'Policy Characteristics'!$C:$C,0))),"",INDEX('Policy Characteristics'!L:L,MATCH($C323,'Policy Characteristics'!$C:$C,0)))</f>
        <v/>
      </c>
    </row>
    <row r="324" spans="1:18" ht="16">
      <c r="A324" s="276" t="str">
        <f>IF(ISBLANK(INDEX('Policy Characteristics'!A:A,MATCH($C324,'Policy Characteristics'!$C:$C,0))),"",INDEX('Policy Characteristics'!A:A,MATCH($C324,'Policy Characteristics'!$C:$C,0)))</f>
        <v>Electricity Supply</v>
      </c>
      <c r="B324" s="285" t="str">
        <f>IF(ISBLANK(INDEX('Policy Characteristics'!B:B,MATCH($C324,'Policy Characteristics'!$C:$C,0))),"",INDEX('Policy Characteristics'!B:B,MATCH($C324,'Policy Characteristics'!$C:$C,0)))</f>
        <v>Non BAU Capacity Retirement Schedule</v>
      </c>
      <c r="C324" s="276" t="str">
        <f t="shared" si="20"/>
        <v>Boolean Use Non BAU Capacity Retirement Schedule</v>
      </c>
      <c r="D324" s="6" t="s">
        <v>468</v>
      </c>
      <c r="E324" s="47"/>
      <c r="F324" s="6" t="s">
        <v>469</v>
      </c>
      <c r="G324" s="47"/>
      <c r="H324" s="44">
        <v>872</v>
      </c>
      <c r="I324" s="347" t="s">
        <v>45</v>
      </c>
      <c r="J324" s="277" t="str">
        <f>IF(ISBLANK(INDEX('Policy Characteristics'!D:D,MATCH($C324,'Policy Characteristics'!$C:$C,0))),"",INDEX('Policy Characteristics'!D:D,MATCH($C324,'Policy Characteristics'!$C:$C,0)))</f>
        <v>Non BAU Capacity Retirement Schedule</v>
      </c>
      <c r="K324" s="276" t="str">
        <f>IF(ISBLANK(INDEX('Policy Characteristics'!E:E,MATCH($C324,'Policy Characteristics'!$C:$C,0))),"",INDEX('Policy Characteristics'!E:E,MATCH($C324,'Policy Characteristics'!$C:$C,0)))</f>
        <v/>
      </c>
      <c r="L324" s="276">
        <f>IF(ISBLANK(INDEX('Policy Characteristics'!F:F,MATCH($C324,'Policy Characteristics'!$C:$C,0))),"",INDEX('Policy Characteristics'!F:F,MATCH($C324,'Policy Characteristics'!$C:$C,0)))</f>
        <v>0</v>
      </c>
      <c r="M324" s="276">
        <f>IF(ISBLANK(INDEX('Policy Characteristics'!G:G,MATCH($C324,'Policy Characteristics'!$C:$C,0))),"",INDEX('Policy Characteristics'!G:G,MATCH($C324,'Policy Characteristics'!$C:$C,0)))</f>
        <v>1</v>
      </c>
      <c r="N324" s="276">
        <f>IF(ISBLANK(INDEX('Policy Characteristics'!H:H,MATCH($C324,'Policy Characteristics'!$C:$C,0))),"",INDEX('Policy Characteristics'!H:H,MATCH($C324,'Policy Characteristics'!$C:$C,0)))</f>
        <v>1</v>
      </c>
      <c r="O324" s="276" t="str">
        <f>IF(ISBLANK(INDEX('Policy Characteristics'!I:I,MATCH($C324,'Policy Characteristics'!$C:$C,0))),"",INDEX('Policy Characteristics'!I:I,MATCH($C324,'Policy Characteristics'!$C:$C,0)))</f>
        <v>on/off</v>
      </c>
      <c r="P324" s="276" t="str">
        <f>IF(ISBLANK(INDEX('Policy Characteristics'!J:J,MATCH($C324,'Policy Characteristics'!$C:$C,0))),"",INDEX('Policy Characteristics'!J:J,MATCH($C324,'Policy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24" s="276" t="str">
        <f>IF(ISBLANK(INDEX('Policy Characteristics'!K:K,MATCH($C324,'Policy Characteristics'!$C:$C,0))),"",INDEX('Policy Characteristics'!K:K,MATCH($C324,'Policy Characteristics'!$C:$C,0)))</f>
        <v/>
      </c>
      <c r="R324" s="276" t="str">
        <f>IF(ISBLANK(INDEX('Policy Characteristics'!L:L,MATCH($C324,'Policy Characteristics'!$C:$C,0))),"",INDEX('Policy Characteristics'!L:L,MATCH($C324,'Policy Characteristics'!$C:$C,0)))</f>
        <v/>
      </c>
    </row>
    <row r="325" spans="1:18" ht="16">
      <c r="A325" s="276" t="str">
        <f>IF(ISBLANK(INDEX('Policy Characteristics'!A:A,MATCH($C325,'Policy Characteristics'!$C:$C,0))),"",INDEX('Policy Characteristics'!A:A,MATCH($C325,'Policy Characteristics'!$C:$C,0)))</f>
        <v>Electricity Supply</v>
      </c>
      <c r="B325" s="285" t="str">
        <f>IF(ISBLANK(INDEX('Policy Characteristics'!B:B,MATCH($C325,'Policy Characteristics'!$C:$C,0))),"",INDEX('Policy Characteristics'!B:B,MATCH($C325,'Policy Characteristics'!$C:$C,0)))</f>
        <v>Non BAU Capacity Retirement Schedule</v>
      </c>
      <c r="C325" s="276" t="str">
        <f t="shared" si="20"/>
        <v>Boolean Use Non BAU Capacity Retirement Schedule</v>
      </c>
      <c r="D325" s="6" t="s">
        <v>2780</v>
      </c>
      <c r="E325" s="47"/>
      <c r="F325" s="6" t="s">
        <v>2494</v>
      </c>
      <c r="G325" s="47"/>
      <c r="H325" s="44">
        <v>873</v>
      </c>
      <c r="I325" s="347" t="s">
        <v>45</v>
      </c>
      <c r="J325" s="277" t="str">
        <f>IF(ISBLANK(INDEX('Policy Characteristics'!D:D,MATCH($C325,'Policy Characteristics'!$C:$C,0))),"",INDEX('Policy Characteristics'!D:D,MATCH($C325,'Policy Characteristics'!$C:$C,0)))</f>
        <v>Non BAU Capacity Retirement Schedule</v>
      </c>
      <c r="K325" s="276" t="str">
        <f>IF(ISBLANK(INDEX('Policy Characteristics'!E:E,MATCH($C325,'Policy Characteristics'!$C:$C,0))),"",INDEX('Policy Characteristics'!E:E,MATCH($C325,'Policy Characteristics'!$C:$C,0)))</f>
        <v/>
      </c>
      <c r="L325" s="276">
        <f>IF(ISBLANK(INDEX('Policy Characteristics'!F:F,MATCH($C325,'Policy Characteristics'!$C:$C,0))),"",INDEX('Policy Characteristics'!F:F,MATCH($C325,'Policy Characteristics'!$C:$C,0)))</f>
        <v>0</v>
      </c>
      <c r="M325" s="276">
        <f>IF(ISBLANK(INDEX('Policy Characteristics'!G:G,MATCH($C325,'Policy Characteristics'!$C:$C,0))),"",INDEX('Policy Characteristics'!G:G,MATCH($C325,'Policy Characteristics'!$C:$C,0)))</f>
        <v>1</v>
      </c>
      <c r="N325" s="276">
        <f>IF(ISBLANK(INDEX('Policy Characteristics'!H:H,MATCH($C325,'Policy Characteristics'!$C:$C,0))),"",INDEX('Policy Characteristics'!H:H,MATCH($C325,'Policy Characteristics'!$C:$C,0)))</f>
        <v>1</v>
      </c>
      <c r="O325" s="276" t="str">
        <f>IF(ISBLANK(INDEX('Policy Characteristics'!I:I,MATCH($C325,'Policy Characteristics'!$C:$C,0))),"",INDEX('Policy Characteristics'!I:I,MATCH($C325,'Policy Characteristics'!$C:$C,0)))</f>
        <v>on/off</v>
      </c>
      <c r="P325" s="276" t="str">
        <f>IF(ISBLANK(INDEX('Policy Characteristics'!J:J,MATCH($C325,'Policy Characteristics'!$C:$C,0))),"",INDEX('Policy Characteristics'!J:J,MATCH($C325,'Policy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25" s="276" t="str">
        <f>IF(ISBLANK(INDEX('Policy Characteristics'!K:K,MATCH($C325,'Policy Characteristics'!$C:$C,0))),"",INDEX('Policy Characteristics'!K:K,MATCH($C325,'Policy Characteristics'!$C:$C,0)))</f>
        <v/>
      </c>
      <c r="R325" s="276" t="str">
        <f>IF(ISBLANK(INDEX('Policy Characteristics'!L:L,MATCH($C325,'Policy Characteristics'!$C:$C,0))),"",INDEX('Policy Characteristics'!L:L,MATCH($C325,'Policy Characteristics'!$C:$C,0)))</f>
        <v/>
      </c>
    </row>
    <row r="326" spans="1:18" ht="16">
      <c r="A326" s="276" t="str">
        <f>IF(ISBLANK(INDEX('Policy Characteristics'!A:A,MATCH($C326,'Policy Characteristics'!$C:$C,0))),"",INDEX('Policy Characteristics'!A:A,MATCH($C326,'Policy Characteristics'!$C:$C,0)))</f>
        <v>Electricity Supply</v>
      </c>
      <c r="B326" s="285" t="str">
        <f>IF(ISBLANK(INDEX('Policy Characteristics'!B:B,MATCH($C326,'Policy Characteristics'!$C:$C,0))),"",INDEX('Policy Characteristics'!B:B,MATCH($C326,'Policy Characteristics'!$C:$C,0)))</f>
        <v>Non BAU Capacity Retirement Schedule</v>
      </c>
      <c r="C326" s="276" t="str">
        <f t="shared" si="20"/>
        <v>Boolean Use Non BAU Capacity Retirement Schedule</v>
      </c>
      <c r="D326" s="6" t="s">
        <v>2781</v>
      </c>
      <c r="E326" s="47"/>
      <c r="F326" s="6" t="s">
        <v>2619</v>
      </c>
      <c r="G326" s="47"/>
      <c r="H326" s="44">
        <v>874</v>
      </c>
      <c r="I326" s="347" t="s">
        <v>45</v>
      </c>
      <c r="J326" s="277" t="str">
        <f>IF(ISBLANK(INDEX('Policy Characteristics'!D:D,MATCH($C326,'Policy Characteristics'!$C:$C,0))),"",INDEX('Policy Characteristics'!D:D,MATCH($C326,'Policy Characteristics'!$C:$C,0)))</f>
        <v>Non BAU Capacity Retirement Schedule</v>
      </c>
      <c r="K326" s="276" t="str">
        <f>IF(ISBLANK(INDEX('Policy Characteristics'!E:E,MATCH($C326,'Policy Characteristics'!$C:$C,0))),"",INDEX('Policy Characteristics'!E:E,MATCH($C326,'Policy Characteristics'!$C:$C,0)))</f>
        <v/>
      </c>
      <c r="L326" s="276">
        <f>IF(ISBLANK(INDEX('Policy Characteristics'!F:F,MATCH($C326,'Policy Characteristics'!$C:$C,0))),"",INDEX('Policy Characteristics'!F:F,MATCH($C326,'Policy Characteristics'!$C:$C,0)))</f>
        <v>0</v>
      </c>
      <c r="M326" s="276">
        <f>IF(ISBLANK(INDEX('Policy Characteristics'!G:G,MATCH($C326,'Policy Characteristics'!$C:$C,0))),"",INDEX('Policy Characteristics'!G:G,MATCH($C326,'Policy Characteristics'!$C:$C,0)))</f>
        <v>1</v>
      </c>
      <c r="N326" s="276">
        <f>IF(ISBLANK(INDEX('Policy Characteristics'!H:H,MATCH($C326,'Policy Characteristics'!$C:$C,0))),"",INDEX('Policy Characteristics'!H:H,MATCH($C326,'Policy Characteristics'!$C:$C,0)))</f>
        <v>1</v>
      </c>
      <c r="O326" s="276" t="str">
        <f>IF(ISBLANK(INDEX('Policy Characteristics'!I:I,MATCH($C326,'Policy Characteristics'!$C:$C,0))),"",INDEX('Policy Characteristics'!I:I,MATCH($C326,'Policy Characteristics'!$C:$C,0)))</f>
        <v>on/off</v>
      </c>
      <c r="P326" s="276" t="str">
        <f>IF(ISBLANK(INDEX('Policy Characteristics'!J:J,MATCH($C326,'Policy Characteristics'!$C:$C,0))),"",INDEX('Policy Characteristics'!J:J,MATCH($C326,'Policy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26" s="276" t="str">
        <f>IF(ISBLANK(INDEX('Policy Characteristics'!K:K,MATCH($C326,'Policy Characteristics'!$C:$C,0))),"",INDEX('Policy Characteristics'!K:K,MATCH($C326,'Policy Characteristics'!$C:$C,0)))</f>
        <v/>
      </c>
      <c r="R326" s="276" t="str">
        <f>IF(ISBLANK(INDEX('Policy Characteristics'!L:L,MATCH($C326,'Policy Characteristics'!$C:$C,0))),"",INDEX('Policy Characteristics'!L:L,MATCH($C326,'Policy Characteristics'!$C:$C,0)))</f>
        <v/>
      </c>
    </row>
    <row r="327" spans="1:18" ht="16">
      <c r="A327" s="276" t="str">
        <f>IF(ISBLANK(INDEX('Policy Characteristics'!A:A,MATCH($C327,'Policy Characteristics'!$C:$C,0))),"",INDEX('Policy Characteristics'!A:A,MATCH($C327,'Policy Characteristics'!$C:$C,0)))</f>
        <v>Electricity Supply</v>
      </c>
      <c r="B327" s="285" t="str">
        <f>IF(ISBLANK(INDEX('Policy Characteristics'!B:B,MATCH($C327,'Policy Characteristics'!$C:$C,0))),"",INDEX('Policy Characteristics'!B:B,MATCH($C327,'Policy Characteristics'!$C:$C,0)))</f>
        <v>Non BAU Capacity Retirement Schedule</v>
      </c>
      <c r="C327" s="276" t="str">
        <f t="shared" si="20"/>
        <v>Boolean Use Non BAU Capacity Retirement Schedule</v>
      </c>
      <c r="D327" s="6" t="s">
        <v>2782</v>
      </c>
      <c r="E327" s="47"/>
      <c r="F327" s="6" t="s">
        <v>2496</v>
      </c>
      <c r="G327" s="47"/>
      <c r="H327" s="44">
        <v>875</v>
      </c>
      <c r="I327" s="347" t="s">
        <v>45</v>
      </c>
      <c r="J327" s="277" t="str">
        <f>IF(ISBLANK(INDEX('Policy Characteristics'!D:D,MATCH($C327,'Policy Characteristics'!$C:$C,0))),"",INDEX('Policy Characteristics'!D:D,MATCH($C327,'Policy Characteristics'!$C:$C,0)))</f>
        <v>Non BAU Capacity Retirement Schedule</v>
      </c>
      <c r="K327" s="276" t="str">
        <f>IF(ISBLANK(INDEX('Policy Characteristics'!E:E,MATCH($C327,'Policy Characteristics'!$C:$C,0))),"",INDEX('Policy Characteristics'!E:E,MATCH($C327,'Policy Characteristics'!$C:$C,0)))</f>
        <v/>
      </c>
      <c r="L327" s="276">
        <f>IF(ISBLANK(INDEX('Policy Characteristics'!F:F,MATCH($C327,'Policy Characteristics'!$C:$C,0))),"",INDEX('Policy Characteristics'!F:F,MATCH($C327,'Policy Characteristics'!$C:$C,0)))</f>
        <v>0</v>
      </c>
      <c r="M327" s="276">
        <f>IF(ISBLANK(INDEX('Policy Characteristics'!G:G,MATCH($C327,'Policy Characteristics'!$C:$C,0))),"",INDEX('Policy Characteristics'!G:G,MATCH($C327,'Policy Characteristics'!$C:$C,0)))</f>
        <v>1</v>
      </c>
      <c r="N327" s="276">
        <f>IF(ISBLANK(INDEX('Policy Characteristics'!H:H,MATCH($C327,'Policy Characteristics'!$C:$C,0))),"",INDEX('Policy Characteristics'!H:H,MATCH($C327,'Policy Characteristics'!$C:$C,0)))</f>
        <v>1</v>
      </c>
      <c r="O327" s="276" t="str">
        <f>IF(ISBLANK(INDEX('Policy Characteristics'!I:I,MATCH($C327,'Policy Characteristics'!$C:$C,0))),"",INDEX('Policy Characteristics'!I:I,MATCH($C327,'Policy Characteristics'!$C:$C,0)))</f>
        <v>on/off</v>
      </c>
      <c r="P327" s="276" t="str">
        <f>IF(ISBLANK(INDEX('Policy Characteristics'!J:J,MATCH($C327,'Policy Characteristics'!$C:$C,0))),"",INDEX('Policy Characteristics'!J:J,MATCH($C327,'Policy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27" s="276" t="str">
        <f>IF(ISBLANK(INDEX('Policy Characteristics'!K:K,MATCH($C327,'Policy Characteristics'!$C:$C,0))),"",INDEX('Policy Characteristics'!K:K,MATCH($C327,'Policy Characteristics'!$C:$C,0)))</f>
        <v/>
      </c>
      <c r="R327" s="276" t="str">
        <f>IF(ISBLANK(INDEX('Policy Characteristics'!L:L,MATCH($C327,'Policy Characteristics'!$C:$C,0))),"",INDEX('Policy Characteristics'!L:L,MATCH($C327,'Policy Characteristics'!$C:$C,0)))</f>
        <v/>
      </c>
    </row>
    <row r="328" spans="1:18" ht="16">
      <c r="A328" s="276" t="str">
        <f>IF(ISBLANK(INDEX('Policy Characteristics'!A:A,MATCH($C328,'Policy Characteristics'!$C:$C,0))),"",INDEX('Policy Characteristics'!A:A,MATCH($C328,'Policy Characteristics'!$C:$C,0)))</f>
        <v>Electricity Supply</v>
      </c>
      <c r="B328" s="285" t="str">
        <f>IF(ISBLANK(INDEX('Policy Characteristics'!B:B,MATCH($C328,'Policy Characteristics'!$C:$C,0))),"",INDEX('Policy Characteristics'!B:B,MATCH($C328,'Policy Characteristics'!$C:$C,0)))</f>
        <v>Non BAU Capacity Retirement Schedule</v>
      </c>
      <c r="C328" s="276" t="str">
        <f t="shared" si="20"/>
        <v>Boolean Use Non BAU Capacity Retirement Schedule</v>
      </c>
      <c r="D328" s="6" t="s">
        <v>3578</v>
      </c>
      <c r="E328" s="47"/>
      <c r="F328" s="6" t="s">
        <v>3586</v>
      </c>
      <c r="G328" s="47"/>
      <c r="H328" s="44">
        <v>1768</v>
      </c>
      <c r="I328" s="347" t="s">
        <v>45</v>
      </c>
      <c r="J328" s="277" t="str">
        <f>IF(ISBLANK(INDEX('Policy Characteristics'!D:D,MATCH($C328,'Policy Characteristics'!$C:$C,0))),"",INDEX('Policy Characteristics'!D:D,MATCH($C328,'Policy Characteristics'!$C:$C,0)))</f>
        <v>Non BAU Capacity Retirement Schedule</v>
      </c>
      <c r="K328" s="276" t="str">
        <f>IF(ISBLANK(INDEX('Policy Characteristics'!E:E,MATCH($C328,'Policy Characteristics'!$C:$C,0))),"",INDEX('Policy Characteristics'!E:E,MATCH($C328,'Policy Characteristics'!$C:$C,0)))</f>
        <v/>
      </c>
      <c r="L328" s="276">
        <f>IF(ISBLANK(INDEX('Policy Characteristics'!F:F,MATCH($C328,'Policy Characteristics'!$C:$C,0))),"",INDEX('Policy Characteristics'!F:F,MATCH($C328,'Policy Characteristics'!$C:$C,0)))</f>
        <v>0</v>
      </c>
      <c r="M328" s="276">
        <f>IF(ISBLANK(INDEX('Policy Characteristics'!G:G,MATCH($C328,'Policy Characteristics'!$C:$C,0))),"",INDEX('Policy Characteristics'!G:G,MATCH($C328,'Policy Characteristics'!$C:$C,0)))</f>
        <v>1</v>
      </c>
      <c r="N328" s="276">
        <f>IF(ISBLANK(INDEX('Policy Characteristics'!H:H,MATCH($C328,'Policy Characteristics'!$C:$C,0))),"",INDEX('Policy Characteristics'!H:H,MATCH($C328,'Policy Characteristics'!$C:$C,0)))</f>
        <v>1</v>
      </c>
      <c r="O328" s="276" t="str">
        <f>IF(ISBLANK(INDEX('Policy Characteristics'!I:I,MATCH($C328,'Policy Characteristics'!$C:$C,0))),"",INDEX('Policy Characteristics'!I:I,MATCH($C328,'Policy Characteristics'!$C:$C,0)))</f>
        <v>on/off</v>
      </c>
      <c r="P328" s="276" t="str">
        <f>IF(ISBLANK(INDEX('Policy Characteristics'!J:J,MATCH($C328,'Policy Characteristics'!$C:$C,0))),"",INDEX('Policy Characteristics'!J:J,MATCH($C328,'Policy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28" s="276" t="str">
        <f>IF(ISBLANK(INDEX('Policy Characteristics'!K:K,MATCH($C328,'Policy Characteristics'!$C:$C,0))),"",INDEX('Policy Characteristics'!K:K,MATCH($C328,'Policy Characteristics'!$C:$C,0)))</f>
        <v/>
      </c>
      <c r="R328" s="276" t="str">
        <f>IF(ISBLANK(INDEX('Policy Characteristics'!L:L,MATCH($C328,'Policy Characteristics'!$C:$C,0))),"",INDEX('Policy Characteristics'!L:L,MATCH($C328,'Policy Characteristics'!$C:$C,0)))</f>
        <v/>
      </c>
    </row>
    <row r="329" spans="1:18" ht="16">
      <c r="A329" s="276" t="str">
        <f>IF(ISBLANK(INDEX('Policy Characteristics'!A:A,MATCH($C329,'Policy Characteristics'!$C:$C,0))),"",INDEX('Policy Characteristics'!A:A,MATCH($C329,'Policy Characteristics'!$C:$C,0)))</f>
        <v>Electricity Supply</v>
      </c>
      <c r="B329" s="285" t="str">
        <f>IF(ISBLANK(INDEX('Policy Characteristics'!B:B,MATCH($C329,'Policy Characteristics'!$C:$C,0))),"",INDEX('Policy Characteristics'!B:B,MATCH($C329,'Policy Characteristics'!$C:$C,0)))</f>
        <v>Non BAU Capacity Retirement Schedule</v>
      </c>
      <c r="C329" s="276" t="str">
        <f t="shared" si="20"/>
        <v>Boolean Use Non BAU Capacity Retirement Schedule</v>
      </c>
      <c r="D329" s="6" t="s">
        <v>3581</v>
      </c>
      <c r="E329" s="47"/>
      <c r="F329" s="6" t="s">
        <v>3587</v>
      </c>
      <c r="G329" s="47"/>
      <c r="H329" s="44">
        <v>1769</v>
      </c>
      <c r="I329" s="347" t="s">
        <v>45</v>
      </c>
      <c r="J329" s="277" t="str">
        <f>IF(ISBLANK(INDEX('Policy Characteristics'!D:D,MATCH($C329,'Policy Characteristics'!$C:$C,0))),"",INDEX('Policy Characteristics'!D:D,MATCH($C329,'Policy Characteristics'!$C:$C,0)))</f>
        <v>Non BAU Capacity Retirement Schedule</v>
      </c>
      <c r="K329" s="276" t="str">
        <f>IF(ISBLANK(INDEX('Policy Characteristics'!E:E,MATCH($C329,'Policy Characteristics'!$C:$C,0))),"",INDEX('Policy Characteristics'!E:E,MATCH($C329,'Policy Characteristics'!$C:$C,0)))</f>
        <v/>
      </c>
      <c r="L329" s="276">
        <f>IF(ISBLANK(INDEX('Policy Characteristics'!F:F,MATCH($C329,'Policy Characteristics'!$C:$C,0))),"",INDEX('Policy Characteristics'!F:F,MATCH($C329,'Policy Characteristics'!$C:$C,0)))</f>
        <v>0</v>
      </c>
      <c r="M329" s="276">
        <f>IF(ISBLANK(INDEX('Policy Characteristics'!G:G,MATCH($C329,'Policy Characteristics'!$C:$C,0))),"",INDEX('Policy Characteristics'!G:G,MATCH($C329,'Policy Characteristics'!$C:$C,0)))</f>
        <v>1</v>
      </c>
      <c r="N329" s="276">
        <f>IF(ISBLANK(INDEX('Policy Characteristics'!H:H,MATCH($C329,'Policy Characteristics'!$C:$C,0))),"",INDEX('Policy Characteristics'!H:H,MATCH($C329,'Policy Characteristics'!$C:$C,0)))</f>
        <v>1</v>
      </c>
      <c r="O329" s="276" t="str">
        <f>IF(ISBLANK(INDEX('Policy Characteristics'!I:I,MATCH($C329,'Policy Characteristics'!$C:$C,0))),"",INDEX('Policy Characteristics'!I:I,MATCH($C329,'Policy Characteristics'!$C:$C,0)))</f>
        <v>on/off</v>
      </c>
      <c r="P329" s="276" t="str">
        <f>IF(ISBLANK(INDEX('Policy Characteristics'!J:J,MATCH($C329,'Policy Characteristics'!$C:$C,0))),"",INDEX('Policy Characteristics'!J:J,MATCH($C329,'Policy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29" s="276" t="str">
        <f>IF(ISBLANK(INDEX('Policy Characteristics'!K:K,MATCH($C329,'Policy Characteristics'!$C:$C,0))),"",INDEX('Policy Characteristics'!K:K,MATCH($C329,'Policy Characteristics'!$C:$C,0)))</f>
        <v/>
      </c>
      <c r="R329" s="276" t="str">
        <f>IF(ISBLANK(INDEX('Policy Characteristics'!L:L,MATCH($C329,'Policy Characteristics'!$C:$C,0))),"",INDEX('Policy Characteristics'!L:L,MATCH($C329,'Policy Characteristics'!$C:$C,0)))</f>
        <v/>
      </c>
    </row>
    <row r="330" spans="1:18" ht="16">
      <c r="A330" s="276" t="str">
        <f>IF(ISBLANK(INDEX('Policy Characteristics'!A:A,MATCH($C330,'Policy Characteristics'!$C:$C,0))),"",INDEX('Policy Characteristics'!A:A,MATCH($C330,'Policy Characteristics'!$C:$C,0)))</f>
        <v>Electricity Supply</v>
      </c>
      <c r="B330" s="285" t="str">
        <f>IF(ISBLANK(INDEX('Policy Characteristics'!B:B,MATCH($C330,'Policy Characteristics'!$C:$C,0))),"",INDEX('Policy Characteristics'!B:B,MATCH($C330,'Policy Characteristics'!$C:$C,0)))</f>
        <v>Non BAU Capacity Retirement Schedule</v>
      </c>
      <c r="C330" s="276" t="str">
        <f t="shared" si="20"/>
        <v>Boolean Use Non BAU Capacity Retirement Schedule</v>
      </c>
      <c r="D330" s="6" t="s">
        <v>3582</v>
      </c>
      <c r="E330" s="47"/>
      <c r="F330" s="6" t="s">
        <v>3588</v>
      </c>
      <c r="G330" s="47"/>
      <c r="H330" s="44">
        <v>1770</v>
      </c>
      <c r="I330" s="347" t="s">
        <v>45</v>
      </c>
      <c r="J330" s="277" t="str">
        <f>IF(ISBLANK(INDEX('Policy Characteristics'!D:D,MATCH($C330,'Policy Characteristics'!$C:$C,0))),"",INDEX('Policy Characteristics'!D:D,MATCH($C330,'Policy Characteristics'!$C:$C,0)))</f>
        <v>Non BAU Capacity Retirement Schedule</v>
      </c>
      <c r="K330" s="276" t="str">
        <f>IF(ISBLANK(INDEX('Policy Characteristics'!E:E,MATCH($C330,'Policy Characteristics'!$C:$C,0))),"",INDEX('Policy Characteristics'!E:E,MATCH($C330,'Policy Characteristics'!$C:$C,0)))</f>
        <v/>
      </c>
      <c r="L330" s="276">
        <f>IF(ISBLANK(INDEX('Policy Characteristics'!F:F,MATCH($C330,'Policy Characteristics'!$C:$C,0))),"",INDEX('Policy Characteristics'!F:F,MATCH($C330,'Policy Characteristics'!$C:$C,0)))</f>
        <v>0</v>
      </c>
      <c r="M330" s="276">
        <f>IF(ISBLANK(INDEX('Policy Characteristics'!G:G,MATCH($C330,'Policy Characteristics'!$C:$C,0))),"",INDEX('Policy Characteristics'!G:G,MATCH($C330,'Policy Characteristics'!$C:$C,0)))</f>
        <v>1</v>
      </c>
      <c r="N330" s="276">
        <f>IF(ISBLANK(INDEX('Policy Characteristics'!H:H,MATCH($C330,'Policy Characteristics'!$C:$C,0))),"",INDEX('Policy Characteristics'!H:H,MATCH($C330,'Policy Characteristics'!$C:$C,0)))</f>
        <v>1</v>
      </c>
      <c r="O330" s="276" t="str">
        <f>IF(ISBLANK(INDEX('Policy Characteristics'!I:I,MATCH($C330,'Policy Characteristics'!$C:$C,0))),"",INDEX('Policy Characteristics'!I:I,MATCH($C330,'Policy Characteristics'!$C:$C,0)))</f>
        <v>on/off</v>
      </c>
      <c r="P330" s="276" t="str">
        <f>IF(ISBLANK(INDEX('Policy Characteristics'!J:J,MATCH($C330,'Policy Characteristics'!$C:$C,0))),"",INDEX('Policy Characteristics'!J:J,MATCH($C330,'Policy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30" s="276" t="str">
        <f>IF(ISBLANK(INDEX('Policy Characteristics'!K:K,MATCH($C330,'Policy Characteristics'!$C:$C,0))),"",INDEX('Policy Characteristics'!K:K,MATCH($C330,'Policy Characteristics'!$C:$C,0)))</f>
        <v/>
      </c>
      <c r="R330" s="276" t="str">
        <f>IF(ISBLANK(INDEX('Policy Characteristics'!L:L,MATCH($C330,'Policy Characteristics'!$C:$C,0))),"",INDEX('Policy Characteristics'!L:L,MATCH($C330,'Policy Characteristics'!$C:$C,0)))</f>
        <v/>
      </c>
    </row>
    <row r="331" spans="1:18" ht="16">
      <c r="A331" s="276" t="str">
        <f>IF(ISBLANK(INDEX('Policy Characteristics'!A:A,MATCH($C331,'Policy Characteristics'!$C:$C,0))),"",INDEX('Policy Characteristics'!A:A,MATCH($C331,'Policy Characteristics'!$C:$C,0)))</f>
        <v>Electricity Supply</v>
      </c>
      <c r="B331" s="285" t="str">
        <f>IF(ISBLANK(INDEX('Policy Characteristics'!B:B,MATCH($C331,'Policy Characteristics'!$C:$C,0))),"",INDEX('Policy Characteristics'!B:B,MATCH($C331,'Policy Characteristics'!$C:$C,0)))</f>
        <v>Non BAU Capacity Retirement Schedule</v>
      </c>
      <c r="C331" s="276" t="str">
        <f t="shared" si="20"/>
        <v>Boolean Use Non BAU Capacity Retirement Schedule</v>
      </c>
      <c r="D331" s="6" t="s">
        <v>3583</v>
      </c>
      <c r="E331" s="47"/>
      <c r="F331" s="6" t="s">
        <v>3589</v>
      </c>
      <c r="G331" s="47"/>
      <c r="H331" s="44">
        <v>1771</v>
      </c>
      <c r="I331" s="347" t="s">
        <v>45</v>
      </c>
      <c r="J331" s="277" t="str">
        <f>IF(ISBLANK(INDEX('Policy Characteristics'!D:D,MATCH($C331,'Policy Characteristics'!$C:$C,0))),"",INDEX('Policy Characteristics'!D:D,MATCH($C331,'Policy Characteristics'!$C:$C,0)))</f>
        <v>Non BAU Capacity Retirement Schedule</v>
      </c>
      <c r="K331" s="276" t="str">
        <f>IF(ISBLANK(INDEX('Policy Characteristics'!E:E,MATCH($C331,'Policy Characteristics'!$C:$C,0))),"",INDEX('Policy Characteristics'!E:E,MATCH($C331,'Policy Characteristics'!$C:$C,0)))</f>
        <v/>
      </c>
      <c r="L331" s="276">
        <f>IF(ISBLANK(INDEX('Policy Characteristics'!F:F,MATCH($C331,'Policy Characteristics'!$C:$C,0))),"",INDEX('Policy Characteristics'!F:F,MATCH($C331,'Policy Characteristics'!$C:$C,0)))</f>
        <v>0</v>
      </c>
      <c r="M331" s="276">
        <f>IF(ISBLANK(INDEX('Policy Characteristics'!G:G,MATCH($C331,'Policy Characteristics'!$C:$C,0))),"",INDEX('Policy Characteristics'!G:G,MATCH($C331,'Policy Characteristics'!$C:$C,0)))</f>
        <v>1</v>
      </c>
      <c r="N331" s="276">
        <f>IF(ISBLANK(INDEX('Policy Characteristics'!H:H,MATCH($C331,'Policy Characteristics'!$C:$C,0))),"",INDEX('Policy Characteristics'!H:H,MATCH($C331,'Policy Characteristics'!$C:$C,0)))</f>
        <v>1</v>
      </c>
      <c r="O331" s="276" t="str">
        <f>IF(ISBLANK(INDEX('Policy Characteristics'!I:I,MATCH($C331,'Policy Characteristics'!$C:$C,0))),"",INDEX('Policy Characteristics'!I:I,MATCH($C331,'Policy Characteristics'!$C:$C,0)))</f>
        <v>on/off</v>
      </c>
      <c r="P331" s="276" t="str">
        <f>IF(ISBLANK(INDEX('Policy Characteristics'!J:J,MATCH($C331,'Policy Characteristics'!$C:$C,0))),"",INDEX('Policy Characteristics'!J:J,MATCH($C331,'Policy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31" s="276" t="str">
        <f>IF(ISBLANK(INDEX('Policy Characteristics'!K:K,MATCH($C331,'Policy Characteristics'!$C:$C,0))),"",INDEX('Policy Characteristics'!K:K,MATCH($C331,'Policy Characteristics'!$C:$C,0)))</f>
        <v/>
      </c>
      <c r="R331" s="276" t="str">
        <f>IF(ISBLANK(INDEX('Policy Characteristics'!L:L,MATCH($C331,'Policy Characteristics'!$C:$C,0))),"",INDEX('Policy Characteristics'!L:L,MATCH($C331,'Policy Characteristics'!$C:$C,0)))</f>
        <v/>
      </c>
    </row>
    <row r="332" spans="1:18" ht="16">
      <c r="A332" s="276" t="str">
        <f>IF(ISBLANK(INDEX('Policy Characteristics'!A:A,MATCH($C332,'Policy Characteristics'!$C:$C,0))),"",INDEX('Policy Characteristics'!A:A,MATCH($C332,'Policy Characteristics'!$C:$C,0)))</f>
        <v>Electricity Supply</v>
      </c>
      <c r="B332" s="285" t="str">
        <f>IF(ISBLANK(INDEX('Policy Characteristics'!B:B,MATCH($C332,'Policy Characteristics'!$C:$C,0))),"",INDEX('Policy Characteristics'!B:B,MATCH($C332,'Policy Characteristics'!$C:$C,0)))</f>
        <v>Non BAU Capacity Retirement Schedule</v>
      </c>
      <c r="C332" s="276" t="str">
        <f t="shared" si="20"/>
        <v>Boolean Use Non BAU Capacity Retirement Schedule</v>
      </c>
      <c r="D332" s="6" t="s">
        <v>3584</v>
      </c>
      <c r="E332" s="47"/>
      <c r="F332" s="6" t="s">
        <v>3590</v>
      </c>
      <c r="G332" s="47"/>
      <c r="H332" s="44">
        <v>1772</v>
      </c>
      <c r="I332" s="347" t="s">
        <v>45</v>
      </c>
      <c r="J332" s="277" t="str">
        <f>IF(ISBLANK(INDEX('Policy Characteristics'!D:D,MATCH($C332,'Policy Characteristics'!$C:$C,0))),"",INDEX('Policy Characteristics'!D:D,MATCH($C332,'Policy Characteristics'!$C:$C,0)))</f>
        <v>Non BAU Capacity Retirement Schedule</v>
      </c>
      <c r="K332" s="276" t="str">
        <f>IF(ISBLANK(INDEX('Policy Characteristics'!E:E,MATCH($C332,'Policy Characteristics'!$C:$C,0))),"",INDEX('Policy Characteristics'!E:E,MATCH($C332,'Policy Characteristics'!$C:$C,0)))</f>
        <v/>
      </c>
      <c r="L332" s="276">
        <f>IF(ISBLANK(INDEX('Policy Characteristics'!F:F,MATCH($C332,'Policy Characteristics'!$C:$C,0))),"",INDEX('Policy Characteristics'!F:F,MATCH($C332,'Policy Characteristics'!$C:$C,0)))</f>
        <v>0</v>
      </c>
      <c r="M332" s="276">
        <f>IF(ISBLANK(INDEX('Policy Characteristics'!G:G,MATCH($C332,'Policy Characteristics'!$C:$C,0))),"",INDEX('Policy Characteristics'!G:G,MATCH($C332,'Policy Characteristics'!$C:$C,0)))</f>
        <v>1</v>
      </c>
      <c r="N332" s="276">
        <f>IF(ISBLANK(INDEX('Policy Characteristics'!H:H,MATCH($C332,'Policy Characteristics'!$C:$C,0))),"",INDEX('Policy Characteristics'!H:H,MATCH($C332,'Policy Characteristics'!$C:$C,0)))</f>
        <v>1</v>
      </c>
      <c r="O332" s="276" t="str">
        <f>IF(ISBLANK(INDEX('Policy Characteristics'!I:I,MATCH($C332,'Policy Characteristics'!$C:$C,0))),"",INDEX('Policy Characteristics'!I:I,MATCH($C332,'Policy Characteristics'!$C:$C,0)))</f>
        <v>on/off</v>
      </c>
      <c r="P332" s="276" t="str">
        <f>IF(ISBLANK(INDEX('Policy Characteristics'!J:J,MATCH($C332,'Policy Characteristics'!$C:$C,0))),"",INDEX('Policy Characteristics'!J:J,MATCH($C332,'Policy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32" s="276" t="str">
        <f>IF(ISBLANK(INDEX('Policy Characteristics'!K:K,MATCH($C332,'Policy Characteristics'!$C:$C,0))),"",INDEX('Policy Characteristics'!K:K,MATCH($C332,'Policy Characteristics'!$C:$C,0)))</f>
        <v/>
      </c>
      <c r="R332" s="276" t="str">
        <f>IF(ISBLANK(INDEX('Policy Characteristics'!L:L,MATCH($C332,'Policy Characteristics'!$C:$C,0))),"",INDEX('Policy Characteristics'!L:L,MATCH($C332,'Policy Characteristics'!$C:$C,0)))</f>
        <v/>
      </c>
    </row>
    <row r="333" spans="1:18" ht="16">
      <c r="A333" s="276" t="str">
        <f>IF(ISBLANK(INDEX('Policy Characteristics'!A:A,MATCH($C333,'Policy Characteristics'!$C:$C,0))),"",INDEX('Policy Characteristics'!A:A,MATCH($C333,'Policy Characteristics'!$C:$C,0)))</f>
        <v>Electricity Supply</v>
      </c>
      <c r="B333" s="285" t="str">
        <f>IF(ISBLANK(INDEX('Policy Characteristics'!B:B,MATCH($C333,'Policy Characteristics'!$C:$C,0))),"",INDEX('Policy Characteristics'!B:B,MATCH($C333,'Policy Characteristics'!$C:$C,0)))</f>
        <v>Non BAU Capacity Retirement Schedule</v>
      </c>
      <c r="C333" s="276" t="str">
        <f t="shared" si="20"/>
        <v>Boolean Use Non BAU Capacity Retirement Schedule</v>
      </c>
      <c r="D333" s="6" t="s">
        <v>3585</v>
      </c>
      <c r="E333" s="47"/>
      <c r="F333" s="6" t="s">
        <v>2497</v>
      </c>
      <c r="G333" s="47"/>
      <c r="H333" s="44">
        <v>1773</v>
      </c>
      <c r="I333" s="347" t="s">
        <v>45</v>
      </c>
      <c r="J333" s="277" t="str">
        <f>IF(ISBLANK(INDEX('Policy Characteristics'!D:D,MATCH($C333,'Policy Characteristics'!$C:$C,0))),"",INDEX('Policy Characteristics'!D:D,MATCH($C333,'Policy Characteristics'!$C:$C,0)))</f>
        <v>Non BAU Capacity Retirement Schedule</v>
      </c>
      <c r="K333" s="276" t="str">
        <f>IF(ISBLANK(INDEX('Policy Characteristics'!E:E,MATCH($C333,'Policy Characteristics'!$C:$C,0))),"",INDEX('Policy Characteristics'!E:E,MATCH($C333,'Policy Characteristics'!$C:$C,0)))</f>
        <v/>
      </c>
      <c r="L333" s="276">
        <f>IF(ISBLANK(INDEX('Policy Characteristics'!F:F,MATCH($C333,'Policy Characteristics'!$C:$C,0))),"",INDEX('Policy Characteristics'!F:F,MATCH($C333,'Policy Characteristics'!$C:$C,0)))</f>
        <v>0</v>
      </c>
      <c r="M333" s="276">
        <f>IF(ISBLANK(INDEX('Policy Characteristics'!G:G,MATCH($C333,'Policy Characteristics'!$C:$C,0))),"",INDEX('Policy Characteristics'!G:G,MATCH($C333,'Policy Characteristics'!$C:$C,0)))</f>
        <v>1</v>
      </c>
      <c r="N333" s="276">
        <f>IF(ISBLANK(INDEX('Policy Characteristics'!H:H,MATCH($C333,'Policy Characteristics'!$C:$C,0))),"",INDEX('Policy Characteristics'!H:H,MATCH($C333,'Policy Characteristics'!$C:$C,0)))</f>
        <v>1</v>
      </c>
      <c r="O333" s="276" t="str">
        <f>IF(ISBLANK(INDEX('Policy Characteristics'!I:I,MATCH($C333,'Policy Characteristics'!$C:$C,0))),"",INDEX('Policy Characteristics'!I:I,MATCH($C333,'Policy Characteristics'!$C:$C,0)))</f>
        <v>on/off</v>
      </c>
      <c r="P333" s="276" t="str">
        <f>IF(ISBLANK(INDEX('Policy Characteristics'!J:J,MATCH($C333,'Policy Characteristics'!$C:$C,0))),"",INDEX('Policy Characteristics'!J:J,MATCH($C333,'Policy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33" s="276" t="str">
        <f>IF(ISBLANK(INDEX('Policy Characteristics'!K:K,MATCH($C333,'Policy Characteristics'!$C:$C,0))),"",INDEX('Policy Characteristics'!K:K,MATCH($C333,'Policy Characteristics'!$C:$C,0)))</f>
        <v/>
      </c>
      <c r="R333" s="276" t="str">
        <f>IF(ISBLANK(INDEX('Policy Characteristics'!L:L,MATCH($C333,'Policy Characteristics'!$C:$C,0))),"",INDEX('Policy Characteristics'!L:L,MATCH($C333,'Policy Characteristics'!$C:$C,0)))</f>
        <v/>
      </c>
    </row>
    <row r="334" spans="1:18" s="4" customFormat="1" ht="16">
      <c r="A334" s="276" t="str">
        <f>IF(ISBLANK(INDEX('Policy Characteristics'!A:A,MATCH($C334,'Policy Characteristics'!$C:$C,0))),"",INDEX('Policy Characteristics'!A:A,MATCH($C334,'Policy Characteristics'!$C:$C,0)))</f>
        <v>Electricity Supply</v>
      </c>
      <c r="B334" s="285" t="str">
        <f>IF(ISBLANK(INDEX('Policy Characteristics'!B:B,MATCH($C334,'Policy Characteristics'!$C:$C,0))),"",INDEX('Policy Characteristics'!B:B,MATCH($C334,'Policy Characteristics'!$C:$C,0)))</f>
        <v>Non BAU Mandated Capacity Construction</v>
      </c>
      <c r="C334" t="s">
        <v>131</v>
      </c>
      <c r="D334" s="47" t="s">
        <v>462</v>
      </c>
      <c r="E334" s="47"/>
      <c r="F334" s="47" t="s">
        <v>461</v>
      </c>
      <c r="G334" s="47"/>
      <c r="H334" s="44">
        <v>633</v>
      </c>
      <c r="I334" s="347" t="s">
        <v>45</v>
      </c>
      <c r="J334" s="277" t="str">
        <f>IF(ISBLANK(INDEX('Policy Characteristics'!D:D,MATCH($C334,'Policy Characteristics'!$C:$C,0))),"",INDEX('Policy Characteristics'!D:D,MATCH($C334,'Policy Characteristics'!$C:$C,0)))</f>
        <v>Non BAU Mandated Capacity Construction</v>
      </c>
      <c r="K334" s="276" t="str">
        <f>IF(ISBLANK(INDEX('Policy Characteristics'!E:E,MATCH($C334,'Policy Characteristics'!$C:$C,0))),"",INDEX('Policy Characteristics'!E:E,MATCH($C334,'Policy Characteristics'!$C:$C,0)))</f>
        <v/>
      </c>
      <c r="L334" s="276">
        <f>IF(ISBLANK(INDEX('Policy Characteristics'!F:F,MATCH($C334,'Policy Characteristics'!$C:$C,0))),"",INDEX('Policy Characteristics'!F:F,MATCH($C334,'Policy Characteristics'!$C:$C,0)))</f>
        <v>0</v>
      </c>
      <c r="M334" s="276">
        <f>IF(ISBLANK(INDEX('Policy Characteristics'!G:G,MATCH($C334,'Policy Characteristics'!$C:$C,0))),"",INDEX('Policy Characteristics'!G:G,MATCH($C334,'Policy Characteristics'!$C:$C,0)))</f>
        <v>1</v>
      </c>
      <c r="N334" s="276">
        <f>IF(ISBLANK(INDEX('Policy Characteristics'!H:H,MATCH($C334,'Policy Characteristics'!$C:$C,0))),"",INDEX('Policy Characteristics'!H:H,MATCH($C334,'Policy Characteristics'!$C:$C,0)))</f>
        <v>1</v>
      </c>
      <c r="O334" s="276" t="str">
        <f>IF(ISBLANK(INDEX('Policy Characteristics'!I:I,MATCH($C334,'Policy Characteristics'!$C:$C,0))),"",INDEX('Policy Characteristics'!I:I,MATCH($C334,'Policy Characteristics'!$C:$C,0)))</f>
        <v>on/off</v>
      </c>
      <c r="P334" s="276" t="str">
        <f>IF(ISBLANK(INDEX('Policy Characteristics'!J:J,MATCH($C334,'Policy Characteristics'!$C:$C,0))),"",INDEX('Policy Characteristics'!J:J,MATCH($C334,'Policy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34" s="276" t="str">
        <f>IF(ISBLANK(INDEX('Policy Characteristics'!K:K,MATCH($C334,'Policy Characteristics'!$C:$C,0))),"",INDEX('Policy Characteristics'!K:K,MATCH($C334,'Policy Characteristics'!$C:$C,0)))</f>
        <v/>
      </c>
      <c r="R334" s="276" t="str">
        <f>IF(ISBLANK(INDEX('Policy Characteristics'!L:L,MATCH($C334,'Policy Characteristics'!$C:$C,0))),"",INDEX('Policy Characteristics'!L:L,MATCH($C334,'Policy Characteristics'!$C:$C,0)))</f>
        <v/>
      </c>
    </row>
    <row r="335" spans="1:18" s="4" customFormat="1" ht="16">
      <c r="A335" s="276" t="str">
        <f>IF(ISBLANK(INDEX('Policy Characteristics'!A:A,MATCH($C335,'Policy Characteristics'!$C:$C,0))),"",INDEX('Policy Characteristics'!A:A,MATCH($C335,'Policy Characteristics'!$C:$C,0)))</f>
        <v>Electricity Supply</v>
      </c>
      <c r="B335" s="285" t="str">
        <f>IF(ISBLANK(INDEX('Policy Characteristics'!B:B,MATCH($C335,'Policy Characteristics'!$C:$C,0))),"",INDEX('Policy Characteristics'!B:B,MATCH($C335,'Policy Characteristics'!$C:$C,0)))</f>
        <v>Non BAU Mandated Capacity Construction</v>
      </c>
      <c r="C335" s="276" t="str">
        <f t="shared" ref="C335:C356" si="21">C$334</f>
        <v>Boolean Use Non BAU Mandated Capacity Construction Schedule</v>
      </c>
      <c r="D335" s="6" t="s">
        <v>3579</v>
      </c>
      <c r="E335" s="47"/>
      <c r="F335" s="6" t="s">
        <v>3508</v>
      </c>
      <c r="G335" s="47"/>
      <c r="H335" s="44">
        <v>634</v>
      </c>
      <c r="I335" s="347" t="s">
        <v>45</v>
      </c>
      <c r="J335" s="277" t="str">
        <f>IF(ISBLANK(INDEX('Policy Characteristics'!D:D,MATCH($C335,'Policy Characteristics'!$C:$C,0))),"",INDEX('Policy Characteristics'!D:D,MATCH($C335,'Policy Characteristics'!$C:$C,0)))</f>
        <v>Non BAU Mandated Capacity Construction</v>
      </c>
      <c r="K335" s="276" t="str">
        <f>IF(ISBLANK(INDEX('Policy Characteristics'!E:E,MATCH($C335,'Policy Characteristics'!$C:$C,0))),"",INDEX('Policy Characteristics'!E:E,MATCH($C335,'Policy Characteristics'!$C:$C,0)))</f>
        <v/>
      </c>
      <c r="L335" s="276">
        <f>IF(ISBLANK(INDEX('Policy Characteristics'!F:F,MATCH($C335,'Policy Characteristics'!$C:$C,0))),"",INDEX('Policy Characteristics'!F:F,MATCH($C335,'Policy Characteristics'!$C:$C,0)))</f>
        <v>0</v>
      </c>
      <c r="M335" s="276">
        <f>IF(ISBLANK(INDEX('Policy Characteristics'!G:G,MATCH($C335,'Policy Characteristics'!$C:$C,0))),"",INDEX('Policy Characteristics'!G:G,MATCH($C335,'Policy Characteristics'!$C:$C,0)))</f>
        <v>1</v>
      </c>
      <c r="N335" s="276">
        <f>IF(ISBLANK(INDEX('Policy Characteristics'!H:H,MATCH($C335,'Policy Characteristics'!$C:$C,0))),"",INDEX('Policy Characteristics'!H:H,MATCH($C335,'Policy Characteristics'!$C:$C,0)))</f>
        <v>1</v>
      </c>
      <c r="O335" s="276" t="str">
        <f>IF(ISBLANK(INDEX('Policy Characteristics'!I:I,MATCH($C335,'Policy Characteristics'!$C:$C,0))),"",INDEX('Policy Characteristics'!I:I,MATCH($C335,'Policy Characteristics'!$C:$C,0)))</f>
        <v>on/off</v>
      </c>
      <c r="P335" s="276" t="str">
        <f>IF(ISBLANK(INDEX('Policy Characteristics'!J:J,MATCH($C335,'Policy Characteristics'!$C:$C,0))),"",INDEX('Policy Characteristics'!J:J,MATCH($C335,'Policy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35" s="276" t="str">
        <f>IF(ISBLANK(INDEX('Policy Characteristics'!K:K,MATCH($C335,'Policy Characteristics'!$C:$C,0))),"",INDEX('Policy Characteristics'!K:K,MATCH($C335,'Policy Characteristics'!$C:$C,0)))</f>
        <v/>
      </c>
      <c r="R335" s="276" t="str">
        <f>IF(ISBLANK(INDEX('Policy Characteristics'!L:L,MATCH($C335,'Policy Characteristics'!$C:$C,0))),"",INDEX('Policy Characteristics'!L:L,MATCH($C335,'Policy Characteristics'!$C:$C,0)))</f>
        <v/>
      </c>
    </row>
    <row r="336" spans="1:18" s="4" customFormat="1" ht="16">
      <c r="A336" s="276" t="str">
        <f>IF(ISBLANK(INDEX('Policy Characteristics'!A:A,MATCH($C336,'Policy Characteristics'!$C:$C,0))),"",INDEX('Policy Characteristics'!A:A,MATCH($C336,'Policy Characteristics'!$C:$C,0)))</f>
        <v>Electricity Supply</v>
      </c>
      <c r="B336" s="285" t="str">
        <f>IF(ISBLANK(INDEX('Policy Characteristics'!B:B,MATCH($C336,'Policy Characteristics'!$C:$C,0))),"",INDEX('Policy Characteristics'!B:B,MATCH($C336,'Policy Characteristics'!$C:$C,0)))</f>
        <v>Non BAU Mandated Capacity Construction</v>
      </c>
      <c r="C336" s="276" t="str">
        <f t="shared" si="21"/>
        <v>Boolean Use Non BAU Mandated Capacity Construction Schedule</v>
      </c>
      <c r="D336" s="6" t="s">
        <v>3580</v>
      </c>
      <c r="E336" s="47"/>
      <c r="F336" s="6" t="s">
        <v>3509</v>
      </c>
      <c r="G336" s="47"/>
      <c r="H336" s="44">
        <v>1774</v>
      </c>
      <c r="I336" s="347" t="s">
        <v>44</v>
      </c>
      <c r="J336" s="277" t="str">
        <f>IF(ISBLANK(INDEX('Policy Characteristics'!D:D,MATCH($C336,'Policy Characteristics'!$C:$C,0))),"",INDEX('Policy Characteristics'!D:D,MATCH($C336,'Policy Characteristics'!$C:$C,0)))</f>
        <v>Non BAU Mandated Capacity Construction</v>
      </c>
      <c r="K336" s="276" t="str">
        <f>IF(ISBLANK(INDEX('Policy Characteristics'!E:E,MATCH($C336,'Policy Characteristics'!$C:$C,0))),"",INDEX('Policy Characteristics'!E:E,MATCH($C336,'Policy Characteristics'!$C:$C,0)))</f>
        <v/>
      </c>
      <c r="L336" s="276">
        <f>IF(ISBLANK(INDEX('Policy Characteristics'!F:F,MATCH($C336,'Policy Characteristics'!$C:$C,0))),"",INDEX('Policy Characteristics'!F:F,MATCH($C336,'Policy Characteristics'!$C:$C,0)))</f>
        <v>0</v>
      </c>
      <c r="M336" s="276">
        <f>IF(ISBLANK(INDEX('Policy Characteristics'!G:G,MATCH($C336,'Policy Characteristics'!$C:$C,0))),"",INDEX('Policy Characteristics'!G:G,MATCH($C336,'Policy Characteristics'!$C:$C,0)))</f>
        <v>1</v>
      </c>
      <c r="N336" s="276">
        <f>IF(ISBLANK(INDEX('Policy Characteristics'!H:H,MATCH($C336,'Policy Characteristics'!$C:$C,0))),"",INDEX('Policy Characteristics'!H:H,MATCH($C336,'Policy Characteristics'!$C:$C,0)))</f>
        <v>1</v>
      </c>
      <c r="O336" s="276" t="str">
        <f>IF(ISBLANK(INDEX('Policy Characteristics'!I:I,MATCH($C336,'Policy Characteristics'!$C:$C,0))),"",INDEX('Policy Characteristics'!I:I,MATCH($C336,'Policy Characteristics'!$C:$C,0)))</f>
        <v>on/off</v>
      </c>
      <c r="P336" s="276" t="str">
        <f>IF(ISBLANK(INDEX('Policy Characteristics'!J:J,MATCH($C336,'Policy Characteristics'!$C:$C,0))),"",INDEX('Policy Characteristics'!J:J,MATCH($C336,'Policy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36" s="276" t="str">
        <f>IF(ISBLANK(INDEX('Policy Characteristics'!K:K,MATCH($C336,'Policy Characteristics'!$C:$C,0))),"",INDEX('Policy Characteristics'!K:K,MATCH($C336,'Policy Characteristics'!$C:$C,0)))</f>
        <v/>
      </c>
      <c r="R336" s="276" t="str">
        <f>IF(ISBLANK(INDEX('Policy Characteristics'!L:L,MATCH($C336,'Policy Characteristics'!$C:$C,0))),"",INDEX('Policy Characteristics'!L:L,MATCH($C336,'Policy Characteristics'!$C:$C,0)))</f>
        <v/>
      </c>
    </row>
    <row r="337" spans="1:18" s="4" customFormat="1" ht="16">
      <c r="A337" s="276" t="str">
        <f>IF(ISBLANK(INDEX('Policy Characteristics'!A:A,MATCH($C337,'Policy Characteristics'!$C:$C,0))),"",INDEX('Policy Characteristics'!A:A,MATCH($C337,'Policy Characteristics'!$C:$C,0)))</f>
        <v>Electricity Supply</v>
      </c>
      <c r="B337" s="285" t="str">
        <f>IF(ISBLANK(INDEX('Policy Characteristics'!B:B,MATCH($C337,'Policy Characteristics'!$C:$C,0))),"",INDEX('Policy Characteristics'!B:B,MATCH($C337,'Policy Characteristics'!$C:$C,0)))</f>
        <v>Non BAU Mandated Capacity Construction</v>
      </c>
      <c r="C337" s="276" t="str">
        <f t="shared" si="21"/>
        <v>Boolean Use Non BAU Mandated Capacity Construction Schedule</v>
      </c>
      <c r="D337" s="6" t="s">
        <v>77</v>
      </c>
      <c r="E337" s="47"/>
      <c r="F337" s="6" t="s">
        <v>3591</v>
      </c>
      <c r="G337" s="47"/>
      <c r="H337" s="44">
        <v>635</v>
      </c>
      <c r="I337" s="347" t="s">
        <v>45</v>
      </c>
      <c r="J337" s="277" t="str">
        <f>IF(ISBLANK(INDEX('Policy Characteristics'!D:D,MATCH($C337,'Policy Characteristics'!$C:$C,0))),"",INDEX('Policy Characteristics'!D:D,MATCH($C337,'Policy Characteristics'!$C:$C,0)))</f>
        <v>Non BAU Mandated Capacity Construction</v>
      </c>
      <c r="K337" s="276" t="str">
        <f>IF(ISBLANK(INDEX('Policy Characteristics'!E:E,MATCH($C337,'Policy Characteristics'!$C:$C,0))),"",INDEX('Policy Characteristics'!E:E,MATCH($C337,'Policy Characteristics'!$C:$C,0)))</f>
        <v/>
      </c>
      <c r="L337" s="276">
        <f>IF(ISBLANK(INDEX('Policy Characteristics'!F:F,MATCH($C337,'Policy Characteristics'!$C:$C,0))),"",INDEX('Policy Characteristics'!F:F,MATCH($C337,'Policy Characteristics'!$C:$C,0)))</f>
        <v>0</v>
      </c>
      <c r="M337" s="276">
        <f>IF(ISBLANK(INDEX('Policy Characteristics'!G:G,MATCH($C337,'Policy Characteristics'!$C:$C,0))),"",INDEX('Policy Characteristics'!G:G,MATCH($C337,'Policy Characteristics'!$C:$C,0)))</f>
        <v>1</v>
      </c>
      <c r="N337" s="276">
        <f>IF(ISBLANK(INDEX('Policy Characteristics'!H:H,MATCH($C337,'Policy Characteristics'!$C:$C,0))),"",INDEX('Policy Characteristics'!H:H,MATCH($C337,'Policy Characteristics'!$C:$C,0)))</f>
        <v>1</v>
      </c>
      <c r="O337" s="276" t="str">
        <f>IF(ISBLANK(INDEX('Policy Characteristics'!I:I,MATCH($C337,'Policy Characteristics'!$C:$C,0))),"",INDEX('Policy Characteristics'!I:I,MATCH($C337,'Policy Characteristics'!$C:$C,0)))</f>
        <v>on/off</v>
      </c>
      <c r="P337" s="276" t="str">
        <f>IF(ISBLANK(INDEX('Policy Characteristics'!J:J,MATCH($C337,'Policy Characteristics'!$C:$C,0))),"",INDEX('Policy Characteristics'!J:J,MATCH($C337,'Policy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37" s="276" t="str">
        <f>IF(ISBLANK(INDEX('Policy Characteristics'!K:K,MATCH($C337,'Policy Characteristics'!$C:$C,0))),"",INDEX('Policy Characteristics'!K:K,MATCH($C337,'Policy Characteristics'!$C:$C,0)))</f>
        <v/>
      </c>
      <c r="R337" s="276" t="str">
        <f>IF(ISBLANK(INDEX('Policy Characteristics'!L:L,MATCH($C337,'Policy Characteristics'!$C:$C,0))),"",INDEX('Policy Characteristics'!L:L,MATCH($C337,'Policy Characteristics'!$C:$C,0)))</f>
        <v/>
      </c>
    </row>
    <row r="338" spans="1:18" s="4" customFormat="1" ht="16">
      <c r="A338" s="276" t="str">
        <f>IF(ISBLANK(INDEX('Policy Characteristics'!A:A,MATCH($C338,'Policy Characteristics'!$C:$C,0))),"",INDEX('Policy Characteristics'!A:A,MATCH($C338,'Policy Characteristics'!$C:$C,0)))</f>
        <v>Electricity Supply</v>
      </c>
      <c r="B338" s="285" t="str">
        <f>IF(ISBLANK(INDEX('Policy Characteristics'!B:B,MATCH($C338,'Policy Characteristics'!$C:$C,0))),"",INDEX('Policy Characteristics'!B:B,MATCH($C338,'Policy Characteristics'!$C:$C,0)))</f>
        <v>Non BAU Mandated Capacity Construction</v>
      </c>
      <c r="C338" s="276" t="str">
        <f t="shared" si="21"/>
        <v>Boolean Use Non BAU Mandated Capacity Construction Schedule</v>
      </c>
      <c r="D338" s="6" t="s">
        <v>78</v>
      </c>
      <c r="E338" s="47"/>
      <c r="F338" s="6" t="s">
        <v>90</v>
      </c>
      <c r="G338" s="47"/>
      <c r="H338" s="44">
        <v>636</v>
      </c>
      <c r="I338" s="347" t="s">
        <v>45</v>
      </c>
      <c r="J338" s="277" t="str">
        <f>IF(ISBLANK(INDEX('Policy Characteristics'!D:D,MATCH($C338,'Policy Characteristics'!$C:$C,0))),"",INDEX('Policy Characteristics'!D:D,MATCH($C338,'Policy Characteristics'!$C:$C,0)))</f>
        <v>Non BAU Mandated Capacity Construction</v>
      </c>
      <c r="K338" s="276" t="str">
        <f>IF(ISBLANK(INDEX('Policy Characteristics'!E:E,MATCH($C338,'Policy Characteristics'!$C:$C,0))),"",INDEX('Policy Characteristics'!E:E,MATCH($C338,'Policy Characteristics'!$C:$C,0)))</f>
        <v/>
      </c>
      <c r="L338" s="276">
        <f>IF(ISBLANK(INDEX('Policy Characteristics'!F:F,MATCH($C338,'Policy Characteristics'!$C:$C,0))),"",INDEX('Policy Characteristics'!F:F,MATCH($C338,'Policy Characteristics'!$C:$C,0)))</f>
        <v>0</v>
      </c>
      <c r="M338" s="276">
        <f>IF(ISBLANK(INDEX('Policy Characteristics'!G:G,MATCH($C338,'Policy Characteristics'!$C:$C,0))),"",INDEX('Policy Characteristics'!G:G,MATCH($C338,'Policy Characteristics'!$C:$C,0)))</f>
        <v>1</v>
      </c>
      <c r="N338" s="276">
        <f>IF(ISBLANK(INDEX('Policy Characteristics'!H:H,MATCH($C338,'Policy Characteristics'!$C:$C,0))),"",INDEX('Policy Characteristics'!H:H,MATCH($C338,'Policy Characteristics'!$C:$C,0)))</f>
        <v>1</v>
      </c>
      <c r="O338" s="276" t="str">
        <f>IF(ISBLANK(INDEX('Policy Characteristics'!I:I,MATCH($C338,'Policy Characteristics'!$C:$C,0))),"",INDEX('Policy Characteristics'!I:I,MATCH($C338,'Policy Characteristics'!$C:$C,0)))</f>
        <v>on/off</v>
      </c>
      <c r="P338" s="276" t="str">
        <f>IF(ISBLANK(INDEX('Policy Characteristics'!J:J,MATCH($C338,'Policy Characteristics'!$C:$C,0))),"",INDEX('Policy Characteristics'!J:J,MATCH($C338,'Policy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38" s="276" t="str">
        <f>IF(ISBLANK(INDEX('Policy Characteristics'!K:K,MATCH($C338,'Policy Characteristics'!$C:$C,0))),"",INDEX('Policy Characteristics'!K:K,MATCH($C338,'Policy Characteristics'!$C:$C,0)))</f>
        <v/>
      </c>
      <c r="R338" s="276" t="str">
        <f>IF(ISBLANK(INDEX('Policy Characteristics'!L:L,MATCH($C338,'Policy Characteristics'!$C:$C,0))),"",INDEX('Policy Characteristics'!L:L,MATCH($C338,'Policy Characteristics'!$C:$C,0)))</f>
        <v/>
      </c>
    </row>
    <row r="339" spans="1:18" s="4" customFormat="1" ht="16">
      <c r="A339" s="276" t="str">
        <f>IF(ISBLANK(INDEX('Policy Characteristics'!A:A,MATCH($C339,'Policy Characteristics'!$C:$C,0))),"",INDEX('Policy Characteristics'!A:A,MATCH($C339,'Policy Characteristics'!$C:$C,0)))</f>
        <v>Electricity Supply</v>
      </c>
      <c r="B339" s="285" t="str">
        <f>IF(ISBLANK(INDEX('Policy Characteristics'!B:B,MATCH($C339,'Policy Characteristics'!$C:$C,0))),"",INDEX('Policy Characteristics'!B:B,MATCH($C339,'Policy Characteristics'!$C:$C,0)))</f>
        <v>Non BAU Mandated Capacity Construction</v>
      </c>
      <c r="C339" s="276" t="str">
        <f t="shared" si="21"/>
        <v>Boolean Use Non BAU Mandated Capacity Construction Schedule</v>
      </c>
      <c r="D339" s="6" t="s">
        <v>463</v>
      </c>
      <c r="E339" s="47"/>
      <c r="F339" s="6" t="s">
        <v>466</v>
      </c>
      <c r="G339" s="47"/>
      <c r="H339" s="44">
        <v>637</v>
      </c>
      <c r="I339" s="347" t="s">
        <v>45</v>
      </c>
      <c r="J339" s="277" t="str">
        <f>IF(ISBLANK(INDEX('Policy Characteristics'!D:D,MATCH($C339,'Policy Characteristics'!$C:$C,0))),"",INDEX('Policy Characteristics'!D:D,MATCH($C339,'Policy Characteristics'!$C:$C,0)))</f>
        <v>Non BAU Mandated Capacity Construction</v>
      </c>
      <c r="K339" s="276" t="str">
        <f>IF(ISBLANK(INDEX('Policy Characteristics'!E:E,MATCH($C339,'Policy Characteristics'!$C:$C,0))),"",INDEX('Policy Characteristics'!E:E,MATCH($C339,'Policy Characteristics'!$C:$C,0)))</f>
        <v/>
      </c>
      <c r="L339" s="276">
        <f>IF(ISBLANK(INDEX('Policy Characteristics'!F:F,MATCH($C339,'Policy Characteristics'!$C:$C,0))),"",INDEX('Policy Characteristics'!F:F,MATCH($C339,'Policy Characteristics'!$C:$C,0)))</f>
        <v>0</v>
      </c>
      <c r="M339" s="276">
        <f>IF(ISBLANK(INDEX('Policy Characteristics'!G:G,MATCH($C339,'Policy Characteristics'!$C:$C,0))),"",INDEX('Policy Characteristics'!G:G,MATCH($C339,'Policy Characteristics'!$C:$C,0)))</f>
        <v>1</v>
      </c>
      <c r="N339" s="276">
        <f>IF(ISBLANK(INDEX('Policy Characteristics'!H:H,MATCH($C339,'Policy Characteristics'!$C:$C,0))),"",INDEX('Policy Characteristics'!H:H,MATCH($C339,'Policy Characteristics'!$C:$C,0)))</f>
        <v>1</v>
      </c>
      <c r="O339" s="276" t="str">
        <f>IF(ISBLANK(INDEX('Policy Characteristics'!I:I,MATCH($C339,'Policy Characteristics'!$C:$C,0))),"",INDEX('Policy Characteristics'!I:I,MATCH($C339,'Policy Characteristics'!$C:$C,0)))</f>
        <v>on/off</v>
      </c>
      <c r="P339" s="276" t="str">
        <f>IF(ISBLANK(INDEX('Policy Characteristics'!J:J,MATCH($C339,'Policy Characteristics'!$C:$C,0))),"",INDEX('Policy Characteristics'!J:J,MATCH($C339,'Policy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39" s="276" t="str">
        <f>IF(ISBLANK(INDEX('Policy Characteristics'!K:K,MATCH($C339,'Policy Characteristics'!$C:$C,0))),"",INDEX('Policy Characteristics'!K:K,MATCH($C339,'Policy Characteristics'!$C:$C,0)))</f>
        <v/>
      </c>
      <c r="R339" s="276" t="str">
        <f>IF(ISBLANK(INDEX('Policy Characteristics'!L:L,MATCH($C339,'Policy Characteristics'!$C:$C,0))),"",INDEX('Policy Characteristics'!L:L,MATCH($C339,'Policy Characteristics'!$C:$C,0)))</f>
        <v/>
      </c>
    </row>
    <row r="340" spans="1:18" s="4" customFormat="1" ht="16">
      <c r="A340" s="276" t="str">
        <f>IF(ISBLANK(INDEX('Policy Characteristics'!A:A,MATCH($C340,'Policy Characteristics'!$C:$C,0))),"",INDEX('Policy Characteristics'!A:A,MATCH($C340,'Policy Characteristics'!$C:$C,0)))</f>
        <v>Electricity Supply</v>
      </c>
      <c r="B340" s="285" t="str">
        <f>IF(ISBLANK(INDEX('Policy Characteristics'!B:B,MATCH($C340,'Policy Characteristics'!$C:$C,0))),"",INDEX('Policy Characteristics'!B:B,MATCH($C340,'Policy Characteristics'!$C:$C,0)))</f>
        <v>Non BAU Mandated Capacity Construction</v>
      </c>
      <c r="C340" s="276" t="str">
        <f t="shared" si="21"/>
        <v>Boolean Use Non BAU Mandated Capacity Construction Schedule</v>
      </c>
      <c r="D340" s="6" t="s">
        <v>79</v>
      </c>
      <c r="E340" s="47"/>
      <c r="F340" s="6" t="s">
        <v>91</v>
      </c>
      <c r="G340" s="47"/>
      <c r="H340" s="44">
        <v>638</v>
      </c>
      <c r="I340" s="347" t="s">
        <v>45</v>
      </c>
      <c r="J340" s="277" t="str">
        <f>IF(ISBLANK(INDEX('Policy Characteristics'!D:D,MATCH($C340,'Policy Characteristics'!$C:$C,0))),"",INDEX('Policy Characteristics'!D:D,MATCH($C340,'Policy Characteristics'!$C:$C,0)))</f>
        <v>Non BAU Mandated Capacity Construction</v>
      </c>
      <c r="K340" s="276" t="str">
        <f>IF(ISBLANK(INDEX('Policy Characteristics'!E:E,MATCH($C340,'Policy Characteristics'!$C:$C,0))),"",INDEX('Policy Characteristics'!E:E,MATCH($C340,'Policy Characteristics'!$C:$C,0)))</f>
        <v/>
      </c>
      <c r="L340" s="276">
        <f>IF(ISBLANK(INDEX('Policy Characteristics'!F:F,MATCH($C340,'Policy Characteristics'!$C:$C,0))),"",INDEX('Policy Characteristics'!F:F,MATCH($C340,'Policy Characteristics'!$C:$C,0)))</f>
        <v>0</v>
      </c>
      <c r="M340" s="276">
        <f>IF(ISBLANK(INDEX('Policy Characteristics'!G:G,MATCH($C340,'Policy Characteristics'!$C:$C,0))),"",INDEX('Policy Characteristics'!G:G,MATCH($C340,'Policy Characteristics'!$C:$C,0)))</f>
        <v>1</v>
      </c>
      <c r="N340" s="276">
        <f>IF(ISBLANK(INDEX('Policy Characteristics'!H:H,MATCH($C340,'Policy Characteristics'!$C:$C,0))),"",INDEX('Policy Characteristics'!H:H,MATCH($C340,'Policy Characteristics'!$C:$C,0)))</f>
        <v>1</v>
      </c>
      <c r="O340" s="276" t="str">
        <f>IF(ISBLANK(INDEX('Policy Characteristics'!I:I,MATCH($C340,'Policy Characteristics'!$C:$C,0))),"",INDEX('Policy Characteristics'!I:I,MATCH($C340,'Policy Characteristics'!$C:$C,0)))</f>
        <v>on/off</v>
      </c>
      <c r="P340" s="276" t="str">
        <f>IF(ISBLANK(INDEX('Policy Characteristics'!J:J,MATCH($C340,'Policy Characteristics'!$C:$C,0))),"",INDEX('Policy Characteristics'!J:J,MATCH($C340,'Policy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40" s="276" t="str">
        <f>IF(ISBLANK(INDEX('Policy Characteristics'!K:K,MATCH($C340,'Policy Characteristics'!$C:$C,0))),"",INDEX('Policy Characteristics'!K:K,MATCH($C340,'Policy Characteristics'!$C:$C,0)))</f>
        <v/>
      </c>
      <c r="R340" s="276" t="str">
        <f>IF(ISBLANK(INDEX('Policy Characteristics'!L:L,MATCH($C340,'Policy Characteristics'!$C:$C,0))),"",INDEX('Policy Characteristics'!L:L,MATCH($C340,'Policy Characteristics'!$C:$C,0)))</f>
        <v/>
      </c>
    </row>
    <row r="341" spans="1:18" s="4" customFormat="1" ht="16">
      <c r="A341" s="276" t="str">
        <f>IF(ISBLANK(INDEX('Policy Characteristics'!A:A,MATCH($C341,'Policy Characteristics'!$C:$C,0))),"",INDEX('Policy Characteristics'!A:A,MATCH($C341,'Policy Characteristics'!$C:$C,0)))</f>
        <v>Electricity Supply</v>
      </c>
      <c r="B341" s="285" t="str">
        <f>IF(ISBLANK(INDEX('Policy Characteristics'!B:B,MATCH($C341,'Policy Characteristics'!$C:$C,0))),"",INDEX('Policy Characteristics'!B:B,MATCH($C341,'Policy Characteristics'!$C:$C,0)))</f>
        <v>Non BAU Mandated Capacity Construction</v>
      </c>
      <c r="C341" s="276" t="str">
        <f t="shared" si="21"/>
        <v>Boolean Use Non BAU Mandated Capacity Construction Schedule</v>
      </c>
      <c r="D341" s="6" t="s">
        <v>80</v>
      </c>
      <c r="E341" s="47"/>
      <c r="F341" s="6" t="s">
        <v>92</v>
      </c>
      <c r="G341" s="47"/>
      <c r="H341" s="44">
        <v>639</v>
      </c>
      <c r="I341" s="347" t="s">
        <v>45</v>
      </c>
      <c r="J341" s="277" t="str">
        <f>IF(ISBLANK(INDEX('Policy Characteristics'!D:D,MATCH($C341,'Policy Characteristics'!$C:$C,0))),"",INDEX('Policy Characteristics'!D:D,MATCH($C341,'Policy Characteristics'!$C:$C,0)))</f>
        <v>Non BAU Mandated Capacity Construction</v>
      </c>
      <c r="K341" s="276" t="str">
        <f>IF(ISBLANK(INDEX('Policy Characteristics'!E:E,MATCH($C341,'Policy Characteristics'!$C:$C,0))),"",INDEX('Policy Characteristics'!E:E,MATCH($C341,'Policy Characteristics'!$C:$C,0)))</f>
        <v/>
      </c>
      <c r="L341" s="276">
        <f>IF(ISBLANK(INDEX('Policy Characteristics'!F:F,MATCH($C341,'Policy Characteristics'!$C:$C,0))),"",INDEX('Policy Characteristics'!F:F,MATCH($C341,'Policy Characteristics'!$C:$C,0)))</f>
        <v>0</v>
      </c>
      <c r="M341" s="276">
        <f>IF(ISBLANK(INDEX('Policy Characteristics'!G:G,MATCH($C341,'Policy Characteristics'!$C:$C,0))),"",INDEX('Policy Characteristics'!G:G,MATCH($C341,'Policy Characteristics'!$C:$C,0)))</f>
        <v>1</v>
      </c>
      <c r="N341" s="276">
        <f>IF(ISBLANK(INDEX('Policy Characteristics'!H:H,MATCH($C341,'Policy Characteristics'!$C:$C,0))),"",INDEX('Policy Characteristics'!H:H,MATCH($C341,'Policy Characteristics'!$C:$C,0)))</f>
        <v>1</v>
      </c>
      <c r="O341" s="276" t="str">
        <f>IF(ISBLANK(INDEX('Policy Characteristics'!I:I,MATCH($C341,'Policy Characteristics'!$C:$C,0))),"",INDEX('Policy Characteristics'!I:I,MATCH($C341,'Policy Characteristics'!$C:$C,0)))</f>
        <v>on/off</v>
      </c>
      <c r="P341" s="276" t="str">
        <f>IF(ISBLANK(INDEX('Policy Characteristics'!J:J,MATCH($C341,'Policy Characteristics'!$C:$C,0))),"",INDEX('Policy Characteristics'!J:J,MATCH($C341,'Policy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41" s="276" t="str">
        <f>IF(ISBLANK(INDEX('Policy Characteristics'!K:K,MATCH($C341,'Policy Characteristics'!$C:$C,0))),"",INDEX('Policy Characteristics'!K:K,MATCH($C341,'Policy Characteristics'!$C:$C,0)))</f>
        <v/>
      </c>
      <c r="R341" s="276" t="str">
        <f>IF(ISBLANK(INDEX('Policy Characteristics'!L:L,MATCH($C341,'Policy Characteristics'!$C:$C,0))),"",INDEX('Policy Characteristics'!L:L,MATCH($C341,'Policy Characteristics'!$C:$C,0)))</f>
        <v/>
      </c>
    </row>
    <row r="342" spans="1:18" s="4" customFormat="1" ht="16">
      <c r="A342" s="276" t="str">
        <f>IF(ISBLANK(INDEX('Policy Characteristics'!A:A,MATCH($C342,'Policy Characteristics'!$C:$C,0))),"",INDEX('Policy Characteristics'!A:A,MATCH($C342,'Policy Characteristics'!$C:$C,0)))</f>
        <v>Electricity Supply</v>
      </c>
      <c r="B342" s="285" t="str">
        <f>IF(ISBLANK(INDEX('Policy Characteristics'!B:B,MATCH($C342,'Policy Characteristics'!$C:$C,0))),"",INDEX('Policy Characteristics'!B:B,MATCH($C342,'Policy Characteristics'!$C:$C,0)))</f>
        <v>Non BAU Mandated Capacity Construction</v>
      </c>
      <c r="C342" s="276" t="str">
        <f t="shared" si="21"/>
        <v>Boolean Use Non BAU Mandated Capacity Construction Schedule</v>
      </c>
      <c r="D342" s="6" t="s">
        <v>81</v>
      </c>
      <c r="E342" s="47"/>
      <c r="F342" s="6" t="s">
        <v>93</v>
      </c>
      <c r="G342" s="47"/>
      <c r="H342" s="44">
        <v>640</v>
      </c>
      <c r="I342" s="347" t="s">
        <v>45</v>
      </c>
      <c r="J342" s="277" t="str">
        <f>IF(ISBLANK(INDEX('Policy Characteristics'!D:D,MATCH($C342,'Policy Characteristics'!$C:$C,0))),"",INDEX('Policy Characteristics'!D:D,MATCH($C342,'Policy Characteristics'!$C:$C,0)))</f>
        <v>Non BAU Mandated Capacity Construction</v>
      </c>
      <c r="K342" s="276" t="str">
        <f>IF(ISBLANK(INDEX('Policy Characteristics'!E:E,MATCH($C342,'Policy Characteristics'!$C:$C,0))),"",INDEX('Policy Characteristics'!E:E,MATCH($C342,'Policy Characteristics'!$C:$C,0)))</f>
        <v/>
      </c>
      <c r="L342" s="276">
        <f>IF(ISBLANK(INDEX('Policy Characteristics'!F:F,MATCH($C342,'Policy Characteristics'!$C:$C,0))),"",INDEX('Policy Characteristics'!F:F,MATCH($C342,'Policy Characteristics'!$C:$C,0)))</f>
        <v>0</v>
      </c>
      <c r="M342" s="276">
        <f>IF(ISBLANK(INDEX('Policy Characteristics'!G:G,MATCH($C342,'Policy Characteristics'!$C:$C,0))),"",INDEX('Policy Characteristics'!G:G,MATCH($C342,'Policy Characteristics'!$C:$C,0)))</f>
        <v>1</v>
      </c>
      <c r="N342" s="276">
        <f>IF(ISBLANK(INDEX('Policy Characteristics'!H:H,MATCH($C342,'Policy Characteristics'!$C:$C,0))),"",INDEX('Policy Characteristics'!H:H,MATCH($C342,'Policy Characteristics'!$C:$C,0)))</f>
        <v>1</v>
      </c>
      <c r="O342" s="276" t="str">
        <f>IF(ISBLANK(INDEX('Policy Characteristics'!I:I,MATCH($C342,'Policy Characteristics'!$C:$C,0))),"",INDEX('Policy Characteristics'!I:I,MATCH($C342,'Policy Characteristics'!$C:$C,0)))</f>
        <v>on/off</v>
      </c>
      <c r="P342" s="276" t="str">
        <f>IF(ISBLANK(INDEX('Policy Characteristics'!J:J,MATCH($C342,'Policy Characteristics'!$C:$C,0))),"",INDEX('Policy Characteristics'!J:J,MATCH($C342,'Policy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42" s="276" t="str">
        <f>IF(ISBLANK(INDEX('Policy Characteristics'!K:K,MATCH($C342,'Policy Characteristics'!$C:$C,0))),"",INDEX('Policy Characteristics'!K:K,MATCH($C342,'Policy Characteristics'!$C:$C,0)))</f>
        <v/>
      </c>
      <c r="R342" s="276" t="str">
        <f>IF(ISBLANK(INDEX('Policy Characteristics'!L:L,MATCH($C342,'Policy Characteristics'!$C:$C,0))),"",INDEX('Policy Characteristics'!L:L,MATCH($C342,'Policy Characteristics'!$C:$C,0)))</f>
        <v/>
      </c>
    </row>
    <row r="343" spans="1:18" s="4" customFormat="1" ht="16">
      <c r="A343" s="276" t="str">
        <f>IF(ISBLANK(INDEX('Policy Characteristics'!A:A,MATCH($C343,'Policy Characteristics'!$C:$C,0))),"",INDEX('Policy Characteristics'!A:A,MATCH($C343,'Policy Characteristics'!$C:$C,0)))</f>
        <v>Electricity Supply</v>
      </c>
      <c r="B343" s="285" t="str">
        <f>IF(ISBLANK(INDEX('Policy Characteristics'!B:B,MATCH($C343,'Policy Characteristics'!$C:$C,0))),"",INDEX('Policy Characteristics'!B:B,MATCH($C343,'Policy Characteristics'!$C:$C,0)))</f>
        <v>Non BAU Mandated Capacity Construction</v>
      </c>
      <c r="C343" s="276" t="str">
        <f t="shared" si="21"/>
        <v>Boolean Use Non BAU Mandated Capacity Construction Schedule</v>
      </c>
      <c r="D343" s="6" t="s">
        <v>2450</v>
      </c>
      <c r="E343" s="47"/>
      <c r="F343" s="6" t="s">
        <v>451</v>
      </c>
      <c r="G343" s="47"/>
      <c r="H343" s="44">
        <v>641</v>
      </c>
      <c r="I343" s="347" t="s">
        <v>45</v>
      </c>
      <c r="J343" s="277" t="str">
        <f>IF(ISBLANK(INDEX('Policy Characteristics'!D:D,MATCH($C343,'Policy Characteristics'!$C:$C,0))),"",INDEX('Policy Characteristics'!D:D,MATCH($C343,'Policy Characteristics'!$C:$C,0)))</f>
        <v>Non BAU Mandated Capacity Construction</v>
      </c>
      <c r="K343" s="276" t="str">
        <f>IF(ISBLANK(INDEX('Policy Characteristics'!E:E,MATCH($C343,'Policy Characteristics'!$C:$C,0))),"",INDEX('Policy Characteristics'!E:E,MATCH($C343,'Policy Characteristics'!$C:$C,0)))</f>
        <v/>
      </c>
      <c r="L343" s="276">
        <f>IF(ISBLANK(INDEX('Policy Characteristics'!F:F,MATCH($C343,'Policy Characteristics'!$C:$C,0))),"",INDEX('Policy Characteristics'!F:F,MATCH($C343,'Policy Characteristics'!$C:$C,0)))</f>
        <v>0</v>
      </c>
      <c r="M343" s="276">
        <f>IF(ISBLANK(INDEX('Policy Characteristics'!G:G,MATCH($C343,'Policy Characteristics'!$C:$C,0))),"",INDEX('Policy Characteristics'!G:G,MATCH($C343,'Policy Characteristics'!$C:$C,0)))</f>
        <v>1</v>
      </c>
      <c r="N343" s="276">
        <f>IF(ISBLANK(INDEX('Policy Characteristics'!H:H,MATCH($C343,'Policy Characteristics'!$C:$C,0))),"",INDEX('Policy Characteristics'!H:H,MATCH($C343,'Policy Characteristics'!$C:$C,0)))</f>
        <v>1</v>
      </c>
      <c r="O343" s="276" t="str">
        <f>IF(ISBLANK(INDEX('Policy Characteristics'!I:I,MATCH($C343,'Policy Characteristics'!$C:$C,0))),"",INDEX('Policy Characteristics'!I:I,MATCH($C343,'Policy Characteristics'!$C:$C,0)))</f>
        <v>on/off</v>
      </c>
      <c r="P343" s="276" t="str">
        <f>IF(ISBLANK(INDEX('Policy Characteristics'!J:J,MATCH($C343,'Policy Characteristics'!$C:$C,0))),"",INDEX('Policy Characteristics'!J:J,MATCH($C343,'Policy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43" s="276" t="str">
        <f>IF(ISBLANK(INDEX('Policy Characteristics'!K:K,MATCH($C343,'Policy Characteristics'!$C:$C,0))),"",INDEX('Policy Characteristics'!K:K,MATCH($C343,'Policy Characteristics'!$C:$C,0)))</f>
        <v/>
      </c>
      <c r="R343" s="276" t="str">
        <f>IF(ISBLANK(INDEX('Policy Characteristics'!L:L,MATCH($C343,'Policy Characteristics'!$C:$C,0))),"",INDEX('Policy Characteristics'!L:L,MATCH($C343,'Policy Characteristics'!$C:$C,0)))</f>
        <v/>
      </c>
    </row>
    <row r="344" spans="1:18" s="4" customFormat="1" ht="16">
      <c r="A344" s="276" t="str">
        <f>IF(ISBLANK(INDEX('Policy Characteristics'!A:A,MATCH($C344,'Policy Characteristics'!$C:$C,0))),"",INDEX('Policy Characteristics'!A:A,MATCH($C344,'Policy Characteristics'!$C:$C,0)))</f>
        <v>Electricity Supply</v>
      </c>
      <c r="B344" s="285" t="str">
        <f>IF(ISBLANK(INDEX('Policy Characteristics'!B:B,MATCH($C344,'Policy Characteristics'!$C:$C,0))),"",INDEX('Policy Characteristics'!B:B,MATCH($C344,'Policy Characteristics'!$C:$C,0)))</f>
        <v>Non BAU Mandated Capacity Construction</v>
      </c>
      <c r="C344" s="276" t="str">
        <f t="shared" si="21"/>
        <v>Boolean Use Non BAU Mandated Capacity Construction Schedule</v>
      </c>
      <c r="D344" s="6" t="s">
        <v>322</v>
      </c>
      <c r="E344" s="47"/>
      <c r="F344" s="6" t="s">
        <v>324</v>
      </c>
      <c r="G344" s="47"/>
      <c r="H344" s="44">
        <v>642</v>
      </c>
      <c r="I344" s="347" t="s">
        <v>45</v>
      </c>
      <c r="J344" s="277" t="str">
        <f>IF(ISBLANK(INDEX('Policy Characteristics'!D:D,MATCH($C344,'Policy Characteristics'!$C:$C,0))),"",INDEX('Policy Characteristics'!D:D,MATCH($C344,'Policy Characteristics'!$C:$C,0)))</f>
        <v>Non BAU Mandated Capacity Construction</v>
      </c>
      <c r="K344" s="276" t="str">
        <f>IF(ISBLANK(INDEX('Policy Characteristics'!E:E,MATCH($C344,'Policy Characteristics'!$C:$C,0))),"",INDEX('Policy Characteristics'!E:E,MATCH($C344,'Policy Characteristics'!$C:$C,0)))</f>
        <v/>
      </c>
      <c r="L344" s="276">
        <f>IF(ISBLANK(INDEX('Policy Characteristics'!F:F,MATCH($C344,'Policy Characteristics'!$C:$C,0))),"",INDEX('Policy Characteristics'!F:F,MATCH($C344,'Policy Characteristics'!$C:$C,0)))</f>
        <v>0</v>
      </c>
      <c r="M344" s="276">
        <f>IF(ISBLANK(INDEX('Policy Characteristics'!G:G,MATCH($C344,'Policy Characteristics'!$C:$C,0))),"",INDEX('Policy Characteristics'!G:G,MATCH($C344,'Policy Characteristics'!$C:$C,0)))</f>
        <v>1</v>
      </c>
      <c r="N344" s="276">
        <f>IF(ISBLANK(INDEX('Policy Characteristics'!H:H,MATCH($C344,'Policy Characteristics'!$C:$C,0))),"",INDEX('Policy Characteristics'!H:H,MATCH($C344,'Policy Characteristics'!$C:$C,0)))</f>
        <v>1</v>
      </c>
      <c r="O344" s="276" t="str">
        <f>IF(ISBLANK(INDEX('Policy Characteristics'!I:I,MATCH($C344,'Policy Characteristics'!$C:$C,0))),"",INDEX('Policy Characteristics'!I:I,MATCH($C344,'Policy Characteristics'!$C:$C,0)))</f>
        <v>on/off</v>
      </c>
      <c r="P344" s="276" t="str">
        <f>IF(ISBLANK(INDEX('Policy Characteristics'!J:J,MATCH($C344,'Policy Characteristics'!$C:$C,0))),"",INDEX('Policy Characteristics'!J:J,MATCH($C344,'Policy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44" s="276" t="str">
        <f>IF(ISBLANK(INDEX('Policy Characteristics'!K:K,MATCH($C344,'Policy Characteristics'!$C:$C,0))),"",INDEX('Policy Characteristics'!K:K,MATCH($C344,'Policy Characteristics'!$C:$C,0)))</f>
        <v/>
      </c>
      <c r="R344" s="276" t="str">
        <f>IF(ISBLANK(INDEX('Policy Characteristics'!L:L,MATCH($C344,'Policy Characteristics'!$C:$C,0))),"",INDEX('Policy Characteristics'!L:L,MATCH($C344,'Policy Characteristics'!$C:$C,0)))</f>
        <v/>
      </c>
    </row>
    <row r="345" spans="1:18" s="4" customFormat="1" ht="16">
      <c r="A345" s="276" t="str">
        <f>IF(ISBLANK(INDEX('Policy Characteristics'!A:A,MATCH($C345,'Policy Characteristics'!$C:$C,0))),"",INDEX('Policy Characteristics'!A:A,MATCH($C345,'Policy Characteristics'!$C:$C,0)))</f>
        <v>Electricity Supply</v>
      </c>
      <c r="B345" s="285" t="str">
        <f>IF(ISBLANK(INDEX('Policy Characteristics'!B:B,MATCH($C345,'Policy Characteristics'!$C:$C,0))),"",INDEX('Policy Characteristics'!B:B,MATCH($C345,'Policy Characteristics'!$C:$C,0)))</f>
        <v>Non BAU Mandated Capacity Construction</v>
      </c>
      <c r="C345" s="276" t="str">
        <f t="shared" si="21"/>
        <v>Boolean Use Non BAU Mandated Capacity Construction Schedule</v>
      </c>
      <c r="D345" s="6" t="s">
        <v>323</v>
      </c>
      <c r="E345" s="47"/>
      <c r="F345" s="6" t="s">
        <v>325</v>
      </c>
      <c r="G345" s="47"/>
      <c r="H345" s="44">
        <v>643</v>
      </c>
      <c r="I345" s="347" t="s">
        <v>45</v>
      </c>
      <c r="J345" s="277" t="str">
        <f>IF(ISBLANK(INDEX('Policy Characteristics'!D:D,MATCH($C345,'Policy Characteristics'!$C:$C,0))),"",INDEX('Policy Characteristics'!D:D,MATCH($C345,'Policy Characteristics'!$C:$C,0)))</f>
        <v>Non BAU Mandated Capacity Construction</v>
      </c>
      <c r="K345" s="276" t="str">
        <f>IF(ISBLANK(INDEX('Policy Characteristics'!E:E,MATCH($C345,'Policy Characteristics'!$C:$C,0))),"",INDEX('Policy Characteristics'!E:E,MATCH($C345,'Policy Characteristics'!$C:$C,0)))</f>
        <v/>
      </c>
      <c r="L345" s="276">
        <f>IF(ISBLANK(INDEX('Policy Characteristics'!F:F,MATCH($C345,'Policy Characteristics'!$C:$C,0))),"",INDEX('Policy Characteristics'!F:F,MATCH($C345,'Policy Characteristics'!$C:$C,0)))</f>
        <v>0</v>
      </c>
      <c r="M345" s="276">
        <f>IF(ISBLANK(INDEX('Policy Characteristics'!G:G,MATCH($C345,'Policy Characteristics'!$C:$C,0))),"",INDEX('Policy Characteristics'!G:G,MATCH($C345,'Policy Characteristics'!$C:$C,0)))</f>
        <v>1</v>
      </c>
      <c r="N345" s="276">
        <f>IF(ISBLANK(INDEX('Policy Characteristics'!H:H,MATCH($C345,'Policy Characteristics'!$C:$C,0))),"",INDEX('Policy Characteristics'!H:H,MATCH($C345,'Policy Characteristics'!$C:$C,0)))</f>
        <v>1</v>
      </c>
      <c r="O345" s="276" t="str">
        <f>IF(ISBLANK(INDEX('Policy Characteristics'!I:I,MATCH($C345,'Policy Characteristics'!$C:$C,0))),"",INDEX('Policy Characteristics'!I:I,MATCH($C345,'Policy Characteristics'!$C:$C,0)))</f>
        <v>on/off</v>
      </c>
      <c r="P345" s="276" t="str">
        <f>IF(ISBLANK(INDEX('Policy Characteristics'!J:J,MATCH($C345,'Policy Characteristics'!$C:$C,0))),"",INDEX('Policy Characteristics'!J:J,MATCH($C345,'Policy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45" s="276" t="str">
        <f>IF(ISBLANK(INDEX('Policy Characteristics'!K:K,MATCH($C345,'Policy Characteristics'!$C:$C,0))),"",INDEX('Policy Characteristics'!K:K,MATCH($C345,'Policy Characteristics'!$C:$C,0)))</f>
        <v/>
      </c>
      <c r="R345" s="276" t="str">
        <f>IF(ISBLANK(INDEX('Policy Characteristics'!L:L,MATCH($C345,'Policy Characteristics'!$C:$C,0))),"",INDEX('Policy Characteristics'!L:L,MATCH($C345,'Policy Characteristics'!$C:$C,0)))</f>
        <v/>
      </c>
    </row>
    <row r="346" spans="1:18" s="4" customFormat="1" ht="16">
      <c r="A346" s="276" t="str">
        <f>IF(ISBLANK(INDEX('Policy Characteristics'!A:A,MATCH($C346,'Policy Characteristics'!$C:$C,0))),"",INDEX('Policy Characteristics'!A:A,MATCH($C346,'Policy Characteristics'!$C:$C,0)))</f>
        <v>Electricity Supply</v>
      </c>
      <c r="B346" s="285" t="str">
        <f>IF(ISBLANK(INDEX('Policy Characteristics'!B:B,MATCH($C346,'Policy Characteristics'!$C:$C,0))),"",INDEX('Policy Characteristics'!B:B,MATCH($C346,'Policy Characteristics'!$C:$C,0)))</f>
        <v>Non BAU Mandated Capacity Construction</v>
      </c>
      <c r="C346" s="276" t="str">
        <f t="shared" si="21"/>
        <v>Boolean Use Non BAU Mandated Capacity Construction Schedule</v>
      </c>
      <c r="D346" s="6" t="s">
        <v>459</v>
      </c>
      <c r="E346" s="47"/>
      <c r="F346" s="6" t="s">
        <v>458</v>
      </c>
      <c r="G346" s="47"/>
      <c r="H346" s="44">
        <v>644</v>
      </c>
      <c r="I346" s="347" t="s">
        <v>45</v>
      </c>
      <c r="J346" s="277" t="str">
        <f>IF(ISBLANK(INDEX('Policy Characteristics'!D:D,MATCH($C346,'Policy Characteristics'!$C:$C,0))),"",INDEX('Policy Characteristics'!D:D,MATCH($C346,'Policy Characteristics'!$C:$C,0)))</f>
        <v>Non BAU Mandated Capacity Construction</v>
      </c>
      <c r="K346" s="276" t="str">
        <f>IF(ISBLANK(INDEX('Policy Characteristics'!E:E,MATCH($C346,'Policy Characteristics'!$C:$C,0))),"",INDEX('Policy Characteristics'!E:E,MATCH($C346,'Policy Characteristics'!$C:$C,0)))</f>
        <v/>
      </c>
      <c r="L346" s="276">
        <f>IF(ISBLANK(INDEX('Policy Characteristics'!F:F,MATCH($C346,'Policy Characteristics'!$C:$C,0))),"",INDEX('Policy Characteristics'!F:F,MATCH($C346,'Policy Characteristics'!$C:$C,0)))</f>
        <v>0</v>
      </c>
      <c r="M346" s="276">
        <f>IF(ISBLANK(INDEX('Policy Characteristics'!G:G,MATCH($C346,'Policy Characteristics'!$C:$C,0))),"",INDEX('Policy Characteristics'!G:G,MATCH($C346,'Policy Characteristics'!$C:$C,0)))</f>
        <v>1</v>
      </c>
      <c r="N346" s="276">
        <f>IF(ISBLANK(INDEX('Policy Characteristics'!H:H,MATCH($C346,'Policy Characteristics'!$C:$C,0))),"",INDEX('Policy Characteristics'!H:H,MATCH($C346,'Policy Characteristics'!$C:$C,0)))</f>
        <v>1</v>
      </c>
      <c r="O346" s="276" t="str">
        <f>IF(ISBLANK(INDEX('Policy Characteristics'!I:I,MATCH($C346,'Policy Characteristics'!$C:$C,0))),"",INDEX('Policy Characteristics'!I:I,MATCH($C346,'Policy Characteristics'!$C:$C,0)))</f>
        <v>on/off</v>
      </c>
      <c r="P346" s="276" t="str">
        <f>IF(ISBLANK(INDEX('Policy Characteristics'!J:J,MATCH($C346,'Policy Characteristics'!$C:$C,0))),"",INDEX('Policy Characteristics'!J:J,MATCH($C346,'Policy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46" s="276" t="str">
        <f>IF(ISBLANK(INDEX('Policy Characteristics'!K:K,MATCH($C346,'Policy Characteristics'!$C:$C,0))),"",INDEX('Policy Characteristics'!K:K,MATCH($C346,'Policy Characteristics'!$C:$C,0)))</f>
        <v/>
      </c>
      <c r="R346" s="276" t="str">
        <f>IF(ISBLANK(INDEX('Policy Characteristics'!L:L,MATCH($C346,'Policy Characteristics'!$C:$C,0))),"",INDEX('Policy Characteristics'!L:L,MATCH($C346,'Policy Characteristics'!$C:$C,0)))</f>
        <v/>
      </c>
    </row>
    <row r="347" spans="1:18" s="4" customFormat="1" ht="16">
      <c r="A347" s="276" t="str">
        <f>IF(ISBLANK(INDEX('Policy Characteristics'!A:A,MATCH($C347,'Policy Characteristics'!$C:$C,0))),"",INDEX('Policy Characteristics'!A:A,MATCH($C347,'Policy Characteristics'!$C:$C,0)))</f>
        <v>Electricity Supply</v>
      </c>
      <c r="B347" s="285" t="str">
        <f>IF(ISBLANK(INDEX('Policy Characteristics'!B:B,MATCH($C347,'Policy Characteristics'!$C:$C,0))),"",INDEX('Policy Characteristics'!B:B,MATCH($C347,'Policy Characteristics'!$C:$C,0)))</f>
        <v>Non BAU Mandated Capacity Construction</v>
      </c>
      <c r="C347" s="276" t="str">
        <f t="shared" si="21"/>
        <v>Boolean Use Non BAU Mandated Capacity Construction Schedule</v>
      </c>
      <c r="D347" s="6" t="s">
        <v>468</v>
      </c>
      <c r="E347" s="47"/>
      <c r="F347" s="6" t="s">
        <v>469</v>
      </c>
      <c r="G347" s="47"/>
      <c r="H347" s="44">
        <v>645</v>
      </c>
      <c r="I347" s="347" t="s">
        <v>44</v>
      </c>
      <c r="J347" s="277" t="str">
        <f>IF(ISBLANK(INDEX('Policy Characteristics'!D:D,MATCH($C347,'Policy Characteristics'!$C:$C,0))),"",INDEX('Policy Characteristics'!D:D,MATCH($C347,'Policy Characteristics'!$C:$C,0)))</f>
        <v>Non BAU Mandated Capacity Construction</v>
      </c>
      <c r="K347" s="276" t="str">
        <f>IF(ISBLANK(INDEX('Policy Characteristics'!E:E,MATCH($C347,'Policy Characteristics'!$C:$C,0))),"",INDEX('Policy Characteristics'!E:E,MATCH($C347,'Policy Characteristics'!$C:$C,0)))</f>
        <v/>
      </c>
      <c r="L347" s="276">
        <f>IF(ISBLANK(INDEX('Policy Characteristics'!F:F,MATCH($C347,'Policy Characteristics'!$C:$C,0))),"",INDEX('Policy Characteristics'!F:F,MATCH($C347,'Policy Characteristics'!$C:$C,0)))</f>
        <v>0</v>
      </c>
      <c r="M347" s="276">
        <f>IF(ISBLANK(INDEX('Policy Characteristics'!G:G,MATCH($C347,'Policy Characteristics'!$C:$C,0))),"",INDEX('Policy Characteristics'!G:G,MATCH($C347,'Policy Characteristics'!$C:$C,0)))</f>
        <v>1</v>
      </c>
      <c r="N347" s="276">
        <f>IF(ISBLANK(INDEX('Policy Characteristics'!H:H,MATCH($C347,'Policy Characteristics'!$C:$C,0))),"",INDEX('Policy Characteristics'!H:H,MATCH($C347,'Policy Characteristics'!$C:$C,0)))</f>
        <v>1</v>
      </c>
      <c r="O347" s="276" t="str">
        <f>IF(ISBLANK(INDEX('Policy Characteristics'!I:I,MATCH($C347,'Policy Characteristics'!$C:$C,0))),"",INDEX('Policy Characteristics'!I:I,MATCH($C347,'Policy Characteristics'!$C:$C,0)))</f>
        <v>on/off</v>
      </c>
      <c r="P347" s="276" t="str">
        <f>IF(ISBLANK(INDEX('Policy Characteristics'!J:J,MATCH($C347,'Policy Characteristics'!$C:$C,0))),"",INDEX('Policy Characteristics'!J:J,MATCH($C347,'Policy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47" s="276" t="str">
        <f>IF(ISBLANK(INDEX('Policy Characteristics'!K:K,MATCH($C347,'Policy Characteristics'!$C:$C,0))),"",INDEX('Policy Characteristics'!K:K,MATCH($C347,'Policy Characteristics'!$C:$C,0)))</f>
        <v/>
      </c>
      <c r="R347" s="276" t="str">
        <f>IF(ISBLANK(INDEX('Policy Characteristics'!L:L,MATCH($C347,'Policy Characteristics'!$C:$C,0))),"",INDEX('Policy Characteristics'!L:L,MATCH($C347,'Policy Characteristics'!$C:$C,0)))</f>
        <v/>
      </c>
    </row>
    <row r="348" spans="1:18" s="4" customFormat="1" ht="16">
      <c r="A348" s="276" t="str">
        <f>IF(ISBLANK(INDEX('Policy Characteristics'!A:A,MATCH($C348,'Policy Characteristics'!$C:$C,0))),"",INDEX('Policy Characteristics'!A:A,MATCH($C348,'Policy Characteristics'!$C:$C,0)))</f>
        <v>Electricity Supply</v>
      </c>
      <c r="B348" s="285" t="str">
        <f>IF(ISBLANK(INDEX('Policy Characteristics'!B:B,MATCH($C348,'Policy Characteristics'!$C:$C,0))),"",INDEX('Policy Characteristics'!B:B,MATCH($C348,'Policy Characteristics'!$C:$C,0)))</f>
        <v>Non BAU Mandated Capacity Construction</v>
      </c>
      <c r="C348" s="276" t="str">
        <f t="shared" si="21"/>
        <v>Boolean Use Non BAU Mandated Capacity Construction Schedule</v>
      </c>
      <c r="D348" s="6" t="s">
        <v>2780</v>
      </c>
      <c r="E348" s="47"/>
      <c r="F348" s="6" t="s">
        <v>2494</v>
      </c>
      <c r="G348" s="47"/>
      <c r="H348" s="44">
        <v>646</v>
      </c>
      <c r="I348" s="347" t="s">
        <v>45</v>
      </c>
      <c r="J348" s="277" t="str">
        <f>IF(ISBLANK(INDEX('Policy Characteristics'!D:D,MATCH($C348,'Policy Characteristics'!$C:$C,0))),"",INDEX('Policy Characteristics'!D:D,MATCH($C348,'Policy Characteristics'!$C:$C,0)))</f>
        <v>Non BAU Mandated Capacity Construction</v>
      </c>
      <c r="K348" s="276" t="str">
        <f>IF(ISBLANK(INDEX('Policy Characteristics'!E:E,MATCH($C348,'Policy Characteristics'!$C:$C,0))),"",INDEX('Policy Characteristics'!E:E,MATCH($C348,'Policy Characteristics'!$C:$C,0)))</f>
        <v/>
      </c>
      <c r="L348" s="276">
        <f>IF(ISBLANK(INDEX('Policy Characteristics'!F:F,MATCH($C348,'Policy Characteristics'!$C:$C,0))),"",INDEX('Policy Characteristics'!F:F,MATCH($C348,'Policy Characteristics'!$C:$C,0)))</f>
        <v>0</v>
      </c>
      <c r="M348" s="276">
        <f>IF(ISBLANK(INDEX('Policy Characteristics'!G:G,MATCH($C348,'Policy Characteristics'!$C:$C,0))),"",INDEX('Policy Characteristics'!G:G,MATCH($C348,'Policy Characteristics'!$C:$C,0)))</f>
        <v>1</v>
      </c>
      <c r="N348" s="276">
        <f>IF(ISBLANK(INDEX('Policy Characteristics'!H:H,MATCH($C348,'Policy Characteristics'!$C:$C,0))),"",INDEX('Policy Characteristics'!H:H,MATCH($C348,'Policy Characteristics'!$C:$C,0)))</f>
        <v>1</v>
      </c>
      <c r="O348" s="276" t="str">
        <f>IF(ISBLANK(INDEX('Policy Characteristics'!I:I,MATCH($C348,'Policy Characteristics'!$C:$C,0))),"",INDEX('Policy Characteristics'!I:I,MATCH($C348,'Policy Characteristics'!$C:$C,0)))</f>
        <v>on/off</v>
      </c>
      <c r="P348" s="276" t="str">
        <f>IF(ISBLANK(INDEX('Policy Characteristics'!J:J,MATCH($C348,'Policy Characteristics'!$C:$C,0))),"",INDEX('Policy Characteristics'!J:J,MATCH($C348,'Policy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48" s="276" t="str">
        <f>IF(ISBLANK(INDEX('Policy Characteristics'!K:K,MATCH($C348,'Policy Characteristics'!$C:$C,0))),"",INDEX('Policy Characteristics'!K:K,MATCH($C348,'Policy Characteristics'!$C:$C,0)))</f>
        <v/>
      </c>
      <c r="R348" s="276" t="str">
        <f>IF(ISBLANK(INDEX('Policy Characteristics'!L:L,MATCH($C348,'Policy Characteristics'!$C:$C,0))),"",INDEX('Policy Characteristics'!L:L,MATCH($C348,'Policy Characteristics'!$C:$C,0)))</f>
        <v/>
      </c>
    </row>
    <row r="349" spans="1:18" s="4" customFormat="1" ht="16">
      <c r="A349" s="276" t="str">
        <f>IF(ISBLANK(INDEX('Policy Characteristics'!A:A,MATCH($C349,'Policy Characteristics'!$C:$C,0))),"",INDEX('Policy Characteristics'!A:A,MATCH($C349,'Policy Characteristics'!$C:$C,0)))</f>
        <v>Electricity Supply</v>
      </c>
      <c r="B349" s="285" t="str">
        <f>IF(ISBLANK(INDEX('Policy Characteristics'!B:B,MATCH($C349,'Policy Characteristics'!$C:$C,0))),"",INDEX('Policy Characteristics'!B:B,MATCH($C349,'Policy Characteristics'!$C:$C,0)))</f>
        <v>Non BAU Mandated Capacity Construction</v>
      </c>
      <c r="C349" s="276" t="str">
        <f t="shared" si="21"/>
        <v>Boolean Use Non BAU Mandated Capacity Construction Schedule</v>
      </c>
      <c r="D349" s="6" t="s">
        <v>2781</v>
      </c>
      <c r="E349" s="47"/>
      <c r="F349" s="6" t="s">
        <v>2619</v>
      </c>
      <c r="G349" s="47"/>
      <c r="H349" s="44">
        <v>647</v>
      </c>
      <c r="I349" s="347" t="s">
        <v>45</v>
      </c>
      <c r="J349" s="277" t="str">
        <f>IF(ISBLANK(INDEX('Policy Characteristics'!D:D,MATCH($C349,'Policy Characteristics'!$C:$C,0))),"",INDEX('Policy Characteristics'!D:D,MATCH($C349,'Policy Characteristics'!$C:$C,0)))</f>
        <v>Non BAU Mandated Capacity Construction</v>
      </c>
      <c r="K349" s="276" t="str">
        <f>IF(ISBLANK(INDEX('Policy Characteristics'!E:E,MATCH($C349,'Policy Characteristics'!$C:$C,0))),"",INDEX('Policy Characteristics'!E:E,MATCH($C349,'Policy Characteristics'!$C:$C,0)))</f>
        <v/>
      </c>
      <c r="L349" s="276">
        <f>IF(ISBLANK(INDEX('Policy Characteristics'!F:F,MATCH($C349,'Policy Characteristics'!$C:$C,0))),"",INDEX('Policy Characteristics'!F:F,MATCH($C349,'Policy Characteristics'!$C:$C,0)))</f>
        <v>0</v>
      </c>
      <c r="M349" s="276">
        <f>IF(ISBLANK(INDEX('Policy Characteristics'!G:G,MATCH($C349,'Policy Characteristics'!$C:$C,0))),"",INDEX('Policy Characteristics'!G:G,MATCH($C349,'Policy Characteristics'!$C:$C,0)))</f>
        <v>1</v>
      </c>
      <c r="N349" s="276">
        <f>IF(ISBLANK(INDEX('Policy Characteristics'!H:H,MATCH($C349,'Policy Characteristics'!$C:$C,0))),"",INDEX('Policy Characteristics'!H:H,MATCH($C349,'Policy Characteristics'!$C:$C,0)))</f>
        <v>1</v>
      </c>
      <c r="O349" s="276" t="str">
        <f>IF(ISBLANK(INDEX('Policy Characteristics'!I:I,MATCH($C349,'Policy Characteristics'!$C:$C,0))),"",INDEX('Policy Characteristics'!I:I,MATCH($C349,'Policy Characteristics'!$C:$C,0)))</f>
        <v>on/off</v>
      </c>
      <c r="P349" s="276" t="str">
        <f>IF(ISBLANK(INDEX('Policy Characteristics'!J:J,MATCH($C349,'Policy Characteristics'!$C:$C,0))),"",INDEX('Policy Characteristics'!J:J,MATCH($C349,'Policy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49" s="276" t="str">
        <f>IF(ISBLANK(INDEX('Policy Characteristics'!K:K,MATCH($C349,'Policy Characteristics'!$C:$C,0))),"",INDEX('Policy Characteristics'!K:K,MATCH($C349,'Policy Characteristics'!$C:$C,0)))</f>
        <v/>
      </c>
      <c r="R349" s="276" t="str">
        <f>IF(ISBLANK(INDEX('Policy Characteristics'!L:L,MATCH($C349,'Policy Characteristics'!$C:$C,0))),"",INDEX('Policy Characteristics'!L:L,MATCH($C349,'Policy Characteristics'!$C:$C,0)))</f>
        <v/>
      </c>
    </row>
    <row r="350" spans="1:18" s="4" customFormat="1" ht="16">
      <c r="A350" s="276" t="str">
        <f>IF(ISBLANK(INDEX('Policy Characteristics'!A:A,MATCH($C350,'Policy Characteristics'!$C:$C,0))),"",INDEX('Policy Characteristics'!A:A,MATCH($C350,'Policy Characteristics'!$C:$C,0)))</f>
        <v>Electricity Supply</v>
      </c>
      <c r="B350" s="285" t="str">
        <f>IF(ISBLANK(INDEX('Policy Characteristics'!B:B,MATCH($C350,'Policy Characteristics'!$C:$C,0))),"",INDEX('Policy Characteristics'!B:B,MATCH($C350,'Policy Characteristics'!$C:$C,0)))</f>
        <v>Non BAU Mandated Capacity Construction</v>
      </c>
      <c r="C350" s="276" t="str">
        <f t="shared" si="21"/>
        <v>Boolean Use Non BAU Mandated Capacity Construction Schedule</v>
      </c>
      <c r="D350" s="6" t="s">
        <v>2782</v>
      </c>
      <c r="E350" s="47"/>
      <c r="F350" s="6" t="s">
        <v>2496</v>
      </c>
      <c r="G350" s="47"/>
      <c r="H350" s="44">
        <v>648</v>
      </c>
      <c r="I350" s="347" t="s">
        <v>45</v>
      </c>
      <c r="J350" s="277" t="str">
        <f>IF(ISBLANK(INDEX('Policy Characteristics'!D:D,MATCH($C350,'Policy Characteristics'!$C:$C,0))),"",INDEX('Policy Characteristics'!D:D,MATCH($C350,'Policy Characteristics'!$C:$C,0)))</f>
        <v>Non BAU Mandated Capacity Construction</v>
      </c>
      <c r="K350" s="276" t="str">
        <f>IF(ISBLANK(INDEX('Policy Characteristics'!E:E,MATCH($C350,'Policy Characteristics'!$C:$C,0))),"",INDEX('Policy Characteristics'!E:E,MATCH($C350,'Policy Characteristics'!$C:$C,0)))</f>
        <v/>
      </c>
      <c r="L350" s="276">
        <f>IF(ISBLANK(INDEX('Policy Characteristics'!F:F,MATCH($C350,'Policy Characteristics'!$C:$C,0))),"",INDEX('Policy Characteristics'!F:F,MATCH($C350,'Policy Characteristics'!$C:$C,0)))</f>
        <v>0</v>
      </c>
      <c r="M350" s="276">
        <f>IF(ISBLANK(INDEX('Policy Characteristics'!G:G,MATCH($C350,'Policy Characteristics'!$C:$C,0))),"",INDEX('Policy Characteristics'!G:G,MATCH($C350,'Policy Characteristics'!$C:$C,0)))</f>
        <v>1</v>
      </c>
      <c r="N350" s="276">
        <f>IF(ISBLANK(INDEX('Policy Characteristics'!H:H,MATCH($C350,'Policy Characteristics'!$C:$C,0))),"",INDEX('Policy Characteristics'!H:H,MATCH($C350,'Policy Characteristics'!$C:$C,0)))</f>
        <v>1</v>
      </c>
      <c r="O350" s="276" t="str">
        <f>IF(ISBLANK(INDEX('Policy Characteristics'!I:I,MATCH($C350,'Policy Characteristics'!$C:$C,0))),"",INDEX('Policy Characteristics'!I:I,MATCH($C350,'Policy Characteristics'!$C:$C,0)))</f>
        <v>on/off</v>
      </c>
      <c r="P350" s="276" t="str">
        <f>IF(ISBLANK(INDEX('Policy Characteristics'!J:J,MATCH($C350,'Policy Characteristics'!$C:$C,0))),"",INDEX('Policy Characteristics'!J:J,MATCH($C350,'Policy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50" s="276" t="str">
        <f>IF(ISBLANK(INDEX('Policy Characteristics'!K:K,MATCH($C350,'Policy Characteristics'!$C:$C,0))),"",INDEX('Policy Characteristics'!K:K,MATCH($C350,'Policy Characteristics'!$C:$C,0)))</f>
        <v/>
      </c>
      <c r="R350" s="276" t="str">
        <f>IF(ISBLANK(INDEX('Policy Characteristics'!L:L,MATCH($C350,'Policy Characteristics'!$C:$C,0))),"",INDEX('Policy Characteristics'!L:L,MATCH($C350,'Policy Characteristics'!$C:$C,0)))</f>
        <v/>
      </c>
    </row>
    <row r="351" spans="1:18" s="4" customFormat="1" ht="16">
      <c r="A351" s="276" t="str">
        <f>IF(ISBLANK(INDEX('Policy Characteristics'!A:A,MATCH($C351,'Policy Characteristics'!$C:$C,0))),"",INDEX('Policy Characteristics'!A:A,MATCH($C351,'Policy Characteristics'!$C:$C,0)))</f>
        <v>Electricity Supply</v>
      </c>
      <c r="B351" s="285" t="str">
        <f>IF(ISBLANK(INDEX('Policy Characteristics'!B:B,MATCH($C351,'Policy Characteristics'!$C:$C,0))),"",INDEX('Policy Characteristics'!B:B,MATCH($C351,'Policy Characteristics'!$C:$C,0)))</f>
        <v>Non BAU Mandated Capacity Construction</v>
      </c>
      <c r="C351" s="276" t="str">
        <f t="shared" si="21"/>
        <v>Boolean Use Non BAU Mandated Capacity Construction Schedule</v>
      </c>
      <c r="D351" s="6" t="s">
        <v>3578</v>
      </c>
      <c r="E351" s="47"/>
      <c r="F351" s="6" t="s">
        <v>3586</v>
      </c>
      <c r="G351" s="47"/>
      <c r="H351" s="44">
        <v>1775</v>
      </c>
      <c r="I351" s="347" t="s">
        <v>45</v>
      </c>
      <c r="J351" s="277" t="str">
        <f>IF(ISBLANK(INDEX('Policy Characteristics'!D:D,MATCH($C351,'Policy Characteristics'!$C:$C,0))),"",INDEX('Policy Characteristics'!D:D,MATCH($C351,'Policy Characteristics'!$C:$C,0)))</f>
        <v>Non BAU Mandated Capacity Construction</v>
      </c>
      <c r="K351" s="276" t="str">
        <f>IF(ISBLANK(INDEX('Policy Characteristics'!E:E,MATCH($C351,'Policy Characteristics'!$C:$C,0))),"",INDEX('Policy Characteristics'!E:E,MATCH($C351,'Policy Characteristics'!$C:$C,0)))</f>
        <v/>
      </c>
      <c r="L351" s="276">
        <f>IF(ISBLANK(INDEX('Policy Characteristics'!F:F,MATCH($C351,'Policy Characteristics'!$C:$C,0))),"",INDEX('Policy Characteristics'!F:F,MATCH($C351,'Policy Characteristics'!$C:$C,0)))</f>
        <v>0</v>
      </c>
      <c r="M351" s="276">
        <f>IF(ISBLANK(INDEX('Policy Characteristics'!G:G,MATCH($C351,'Policy Characteristics'!$C:$C,0))),"",INDEX('Policy Characteristics'!G:G,MATCH($C351,'Policy Characteristics'!$C:$C,0)))</f>
        <v>1</v>
      </c>
      <c r="N351" s="276">
        <f>IF(ISBLANK(INDEX('Policy Characteristics'!H:H,MATCH($C351,'Policy Characteristics'!$C:$C,0))),"",INDEX('Policy Characteristics'!H:H,MATCH($C351,'Policy Characteristics'!$C:$C,0)))</f>
        <v>1</v>
      </c>
      <c r="O351" s="276" t="str">
        <f>IF(ISBLANK(INDEX('Policy Characteristics'!I:I,MATCH($C351,'Policy Characteristics'!$C:$C,0))),"",INDEX('Policy Characteristics'!I:I,MATCH($C351,'Policy Characteristics'!$C:$C,0)))</f>
        <v>on/off</v>
      </c>
      <c r="P351" s="276" t="str">
        <f>IF(ISBLANK(INDEX('Policy Characteristics'!J:J,MATCH($C351,'Policy Characteristics'!$C:$C,0))),"",INDEX('Policy Characteristics'!J:J,MATCH($C351,'Policy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51" s="276" t="str">
        <f>IF(ISBLANK(INDEX('Policy Characteristics'!K:K,MATCH($C351,'Policy Characteristics'!$C:$C,0))),"",INDEX('Policy Characteristics'!K:K,MATCH($C351,'Policy Characteristics'!$C:$C,0)))</f>
        <v/>
      </c>
      <c r="R351" s="276" t="str">
        <f>IF(ISBLANK(INDEX('Policy Characteristics'!L:L,MATCH($C351,'Policy Characteristics'!$C:$C,0))),"",INDEX('Policy Characteristics'!L:L,MATCH($C351,'Policy Characteristics'!$C:$C,0)))</f>
        <v/>
      </c>
    </row>
    <row r="352" spans="1:18" s="4" customFormat="1" ht="16">
      <c r="A352" s="276" t="str">
        <f>IF(ISBLANK(INDEX('Policy Characteristics'!A:A,MATCH($C352,'Policy Characteristics'!$C:$C,0))),"",INDEX('Policy Characteristics'!A:A,MATCH($C352,'Policy Characteristics'!$C:$C,0)))</f>
        <v>Electricity Supply</v>
      </c>
      <c r="B352" s="285" t="str">
        <f>IF(ISBLANK(INDEX('Policy Characteristics'!B:B,MATCH($C352,'Policy Characteristics'!$C:$C,0))),"",INDEX('Policy Characteristics'!B:B,MATCH($C352,'Policy Characteristics'!$C:$C,0)))</f>
        <v>Non BAU Mandated Capacity Construction</v>
      </c>
      <c r="C352" s="276" t="str">
        <f t="shared" si="21"/>
        <v>Boolean Use Non BAU Mandated Capacity Construction Schedule</v>
      </c>
      <c r="D352" s="6" t="s">
        <v>3581</v>
      </c>
      <c r="E352" s="47"/>
      <c r="F352" s="6" t="s">
        <v>3587</v>
      </c>
      <c r="G352" s="47"/>
      <c r="H352" s="44">
        <v>1776</v>
      </c>
      <c r="I352" s="347" t="s">
        <v>45</v>
      </c>
      <c r="J352" s="277" t="str">
        <f>IF(ISBLANK(INDEX('Policy Characteristics'!D:D,MATCH($C352,'Policy Characteristics'!$C:$C,0))),"",INDEX('Policy Characteristics'!D:D,MATCH($C352,'Policy Characteristics'!$C:$C,0)))</f>
        <v>Non BAU Mandated Capacity Construction</v>
      </c>
      <c r="K352" s="276" t="str">
        <f>IF(ISBLANK(INDEX('Policy Characteristics'!E:E,MATCH($C352,'Policy Characteristics'!$C:$C,0))),"",INDEX('Policy Characteristics'!E:E,MATCH($C352,'Policy Characteristics'!$C:$C,0)))</f>
        <v/>
      </c>
      <c r="L352" s="276">
        <f>IF(ISBLANK(INDEX('Policy Characteristics'!F:F,MATCH($C352,'Policy Characteristics'!$C:$C,0))),"",INDEX('Policy Characteristics'!F:F,MATCH($C352,'Policy Characteristics'!$C:$C,0)))</f>
        <v>0</v>
      </c>
      <c r="M352" s="276">
        <f>IF(ISBLANK(INDEX('Policy Characteristics'!G:G,MATCH($C352,'Policy Characteristics'!$C:$C,0))),"",INDEX('Policy Characteristics'!G:G,MATCH($C352,'Policy Characteristics'!$C:$C,0)))</f>
        <v>1</v>
      </c>
      <c r="N352" s="276">
        <f>IF(ISBLANK(INDEX('Policy Characteristics'!H:H,MATCH($C352,'Policy Characteristics'!$C:$C,0))),"",INDEX('Policy Characteristics'!H:H,MATCH($C352,'Policy Characteristics'!$C:$C,0)))</f>
        <v>1</v>
      </c>
      <c r="O352" s="276" t="str">
        <f>IF(ISBLANK(INDEX('Policy Characteristics'!I:I,MATCH($C352,'Policy Characteristics'!$C:$C,0))),"",INDEX('Policy Characteristics'!I:I,MATCH($C352,'Policy Characteristics'!$C:$C,0)))</f>
        <v>on/off</v>
      </c>
      <c r="P352" s="276" t="str">
        <f>IF(ISBLANK(INDEX('Policy Characteristics'!J:J,MATCH($C352,'Policy Characteristics'!$C:$C,0))),"",INDEX('Policy Characteristics'!J:J,MATCH($C352,'Policy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52" s="276" t="str">
        <f>IF(ISBLANK(INDEX('Policy Characteristics'!K:K,MATCH($C352,'Policy Characteristics'!$C:$C,0))),"",INDEX('Policy Characteristics'!K:K,MATCH($C352,'Policy Characteristics'!$C:$C,0)))</f>
        <v/>
      </c>
      <c r="R352" s="276" t="str">
        <f>IF(ISBLANK(INDEX('Policy Characteristics'!L:L,MATCH($C352,'Policy Characteristics'!$C:$C,0))),"",INDEX('Policy Characteristics'!L:L,MATCH($C352,'Policy Characteristics'!$C:$C,0)))</f>
        <v/>
      </c>
    </row>
    <row r="353" spans="1:18" s="4" customFormat="1" ht="16">
      <c r="A353" s="276" t="str">
        <f>IF(ISBLANK(INDEX('Policy Characteristics'!A:A,MATCH($C353,'Policy Characteristics'!$C:$C,0))),"",INDEX('Policy Characteristics'!A:A,MATCH($C353,'Policy Characteristics'!$C:$C,0)))</f>
        <v>Electricity Supply</v>
      </c>
      <c r="B353" s="285" t="str">
        <f>IF(ISBLANK(INDEX('Policy Characteristics'!B:B,MATCH($C353,'Policy Characteristics'!$C:$C,0))),"",INDEX('Policy Characteristics'!B:B,MATCH($C353,'Policy Characteristics'!$C:$C,0)))</f>
        <v>Non BAU Mandated Capacity Construction</v>
      </c>
      <c r="C353" s="276" t="str">
        <f t="shared" si="21"/>
        <v>Boolean Use Non BAU Mandated Capacity Construction Schedule</v>
      </c>
      <c r="D353" s="6" t="s">
        <v>3582</v>
      </c>
      <c r="E353" s="47"/>
      <c r="F353" s="6" t="s">
        <v>3588</v>
      </c>
      <c r="G353" s="47"/>
      <c r="H353" s="44">
        <v>1777</v>
      </c>
      <c r="I353" s="347" t="s">
        <v>45</v>
      </c>
      <c r="J353" s="277" t="str">
        <f>IF(ISBLANK(INDEX('Policy Characteristics'!D:D,MATCH($C353,'Policy Characteristics'!$C:$C,0))),"",INDEX('Policy Characteristics'!D:D,MATCH($C353,'Policy Characteristics'!$C:$C,0)))</f>
        <v>Non BAU Mandated Capacity Construction</v>
      </c>
      <c r="K353" s="276" t="str">
        <f>IF(ISBLANK(INDEX('Policy Characteristics'!E:E,MATCH($C353,'Policy Characteristics'!$C:$C,0))),"",INDEX('Policy Characteristics'!E:E,MATCH($C353,'Policy Characteristics'!$C:$C,0)))</f>
        <v/>
      </c>
      <c r="L353" s="276">
        <f>IF(ISBLANK(INDEX('Policy Characteristics'!F:F,MATCH($C353,'Policy Characteristics'!$C:$C,0))),"",INDEX('Policy Characteristics'!F:F,MATCH($C353,'Policy Characteristics'!$C:$C,0)))</f>
        <v>0</v>
      </c>
      <c r="M353" s="276">
        <f>IF(ISBLANK(INDEX('Policy Characteristics'!G:G,MATCH($C353,'Policy Characteristics'!$C:$C,0))),"",INDEX('Policy Characteristics'!G:G,MATCH($C353,'Policy Characteristics'!$C:$C,0)))</f>
        <v>1</v>
      </c>
      <c r="N353" s="276">
        <f>IF(ISBLANK(INDEX('Policy Characteristics'!H:H,MATCH($C353,'Policy Characteristics'!$C:$C,0))),"",INDEX('Policy Characteristics'!H:H,MATCH($C353,'Policy Characteristics'!$C:$C,0)))</f>
        <v>1</v>
      </c>
      <c r="O353" s="276" t="str">
        <f>IF(ISBLANK(INDEX('Policy Characteristics'!I:I,MATCH($C353,'Policy Characteristics'!$C:$C,0))),"",INDEX('Policy Characteristics'!I:I,MATCH($C353,'Policy Characteristics'!$C:$C,0)))</f>
        <v>on/off</v>
      </c>
      <c r="P353" s="276" t="str">
        <f>IF(ISBLANK(INDEX('Policy Characteristics'!J:J,MATCH($C353,'Policy Characteristics'!$C:$C,0))),"",INDEX('Policy Characteristics'!J:J,MATCH($C353,'Policy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53" s="276" t="str">
        <f>IF(ISBLANK(INDEX('Policy Characteristics'!K:K,MATCH($C353,'Policy Characteristics'!$C:$C,0))),"",INDEX('Policy Characteristics'!K:K,MATCH($C353,'Policy Characteristics'!$C:$C,0)))</f>
        <v/>
      </c>
      <c r="R353" s="276" t="str">
        <f>IF(ISBLANK(INDEX('Policy Characteristics'!L:L,MATCH($C353,'Policy Characteristics'!$C:$C,0))),"",INDEX('Policy Characteristics'!L:L,MATCH($C353,'Policy Characteristics'!$C:$C,0)))</f>
        <v/>
      </c>
    </row>
    <row r="354" spans="1:18" s="4" customFormat="1" ht="16">
      <c r="A354" s="276" t="str">
        <f>IF(ISBLANK(INDEX('Policy Characteristics'!A:A,MATCH($C354,'Policy Characteristics'!$C:$C,0))),"",INDEX('Policy Characteristics'!A:A,MATCH($C354,'Policy Characteristics'!$C:$C,0)))</f>
        <v>Electricity Supply</v>
      </c>
      <c r="B354" s="285" t="str">
        <f>IF(ISBLANK(INDEX('Policy Characteristics'!B:B,MATCH($C354,'Policy Characteristics'!$C:$C,0))),"",INDEX('Policy Characteristics'!B:B,MATCH($C354,'Policy Characteristics'!$C:$C,0)))</f>
        <v>Non BAU Mandated Capacity Construction</v>
      </c>
      <c r="C354" s="276" t="str">
        <f t="shared" si="21"/>
        <v>Boolean Use Non BAU Mandated Capacity Construction Schedule</v>
      </c>
      <c r="D354" s="6" t="s">
        <v>3583</v>
      </c>
      <c r="E354" s="47"/>
      <c r="F354" s="6" t="s">
        <v>3589</v>
      </c>
      <c r="G354" s="47"/>
      <c r="H354" s="44">
        <v>1778</v>
      </c>
      <c r="I354" s="347" t="s">
        <v>45</v>
      </c>
      <c r="J354" s="277" t="str">
        <f>IF(ISBLANK(INDEX('Policy Characteristics'!D:D,MATCH($C354,'Policy Characteristics'!$C:$C,0))),"",INDEX('Policy Characteristics'!D:D,MATCH($C354,'Policy Characteristics'!$C:$C,0)))</f>
        <v>Non BAU Mandated Capacity Construction</v>
      </c>
      <c r="K354" s="276" t="str">
        <f>IF(ISBLANK(INDEX('Policy Characteristics'!E:E,MATCH($C354,'Policy Characteristics'!$C:$C,0))),"",INDEX('Policy Characteristics'!E:E,MATCH($C354,'Policy Characteristics'!$C:$C,0)))</f>
        <v/>
      </c>
      <c r="L354" s="276">
        <f>IF(ISBLANK(INDEX('Policy Characteristics'!F:F,MATCH($C354,'Policy Characteristics'!$C:$C,0))),"",INDEX('Policy Characteristics'!F:F,MATCH($C354,'Policy Characteristics'!$C:$C,0)))</f>
        <v>0</v>
      </c>
      <c r="M354" s="276">
        <f>IF(ISBLANK(INDEX('Policy Characteristics'!G:G,MATCH($C354,'Policy Characteristics'!$C:$C,0))),"",INDEX('Policy Characteristics'!G:G,MATCH($C354,'Policy Characteristics'!$C:$C,0)))</f>
        <v>1</v>
      </c>
      <c r="N354" s="276">
        <f>IF(ISBLANK(INDEX('Policy Characteristics'!H:H,MATCH($C354,'Policy Characteristics'!$C:$C,0))),"",INDEX('Policy Characteristics'!H:H,MATCH($C354,'Policy Characteristics'!$C:$C,0)))</f>
        <v>1</v>
      </c>
      <c r="O354" s="276" t="str">
        <f>IF(ISBLANK(INDEX('Policy Characteristics'!I:I,MATCH($C354,'Policy Characteristics'!$C:$C,0))),"",INDEX('Policy Characteristics'!I:I,MATCH($C354,'Policy Characteristics'!$C:$C,0)))</f>
        <v>on/off</v>
      </c>
      <c r="P354" s="276" t="str">
        <f>IF(ISBLANK(INDEX('Policy Characteristics'!J:J,MATCH($C354,'Policy Characteristics'!$C:$C,0))),"",INDEX('Policy Characteristics'!J:J,MATCH($C354,'Policy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54" s="276" t="str">
        <f>IF(ISBLANK(INDEX('Policy Characteristics'!K:K,MATCH($C354,'Policy Characteristics'!$C:$C,0))),"",INDEX('Policy Characteristics'!K:K,MATCH($C354,'Policy Characteristics'!$C:$C,0)))</f>
        <v/>
      </c>
      <c r="R354" s="276" t="str">
        <f>IF(ISBLANK(INDEX('Policy Characteristics'!L:L,MATCH($C354,'Policy Characteristics'!$C:$C,0))),"",INDEX('Policy Characteristics'!L:L,MATCH($C354,'Policy Characteristics'!$C:$C,0)))</f>
        <v/>
      </c>
    </row>
    <row r="355" spans="1:18" s="4" customFormat="1" ht="16">
      <c r="A355" s="276" t="str">
        <f>IF(ISBLANK(INDEX('Policy Characteristics'!A:A,MATCH($C355,'Policy Characteristics'!$C:$C,0))),"",INDEX('Policy Characteristics'!A:A,MATCH($C355,'Policy Characteristics'!$C:$C,0)))</f>
        <v>Electricity Supply</v>
      </c>
      <c r="B355" s="285" t="str">
        <f>IF(ISBLANK(INDEX('Policy Characteristics'!B:B,MATCH($C355,'Policy Characteristics'!$C:$C,0))),"",INDEX('Policy Characteristics'!B:B,MATCH($C355,'Policy Characteristics'!$C:$C,0)))</f>
        <v>Non BAU Mandated Capacity Construction</v>
      </c>
      <c r="C355" s="276" t="str">
        <f t="shared" si="21"/>
        <v>Boolean Use Non BAU Mandated Capacity Construction Schedule</v>
      </c>
      <c r="D355" s="6" t="s">
        <v>3584</v>
      </c>
      <c r="E355" s="47"/>
      <c r="F355" s="6" t="s">
        <v>3590</v>
      </c>
      <c r="G355" s="47"/>
      <c r="H355" s="44">
        <v>1779</v>
      </c>
      <c r="I355" s="347" t="s">
        <v>45</v>
      </c>
      <c r="J355" s="277" t="str">
        <f>IF(ISBLANK(INDEX('Policy Characteristics'!D:D,MATCH($C355,'Policy Characteristics'!$C:$C,0))),"",INDEX('Policy Characteristics'!D:D,MATCH($C355,'Policy Characteristics'!$C:$C,0)))</f>
        <v>Non BAU Mandated Capacity Construction</v>
      </c>
      <c r="K355" s="276" t="str">
        <f>IF(ISBLANK(INDEX('Policy Characteristics'!E:E,MATCH($C355,'Policy Characteristics'!$C:$C,0))),"",INDEX('Policy Characteristics'!E:E,MATCH($C355,'Policy Characteristics'!$C:$C,0)))</f>
        <v/>
      </c>
      <c r="L355" s="276">
        <f>IF(ISBLANK(INDEX('Policy Characteristics'!F:F,MATCH($C355,'Policy Characteristics'!$C:$C,0))),"",INDEX('Policy Characteristics'!F:F,MATCH($C355,'Policy Characteristics'!$C:$C,0)))</f>
        <v>0</v>
      </c>
      <c r="M355" s="276">
        <f>IF(ISBLANK(INDEX('Policy Characteristics'!G:G,MATCH($C355,'Policy Characteristics'!$C:$C,0))),"",INDEX('Policy Characteristics'!G:G,MATCH($C355,'Policy Characteristics'!$C:$C,0)))</f>
        <v>1</v>
      </c>
      <c r="N355" s="276">
        <f>IF(ISBLANK(INDEX('Policy Characteristics'!H:H,MATCH($C355,'Policy Characteristics'!$C:$C,0))),"",INDEX('Policy Characteristics'!H:H,MATCH($C355,'Policy Characteristics'!$C:$C,0)))</f>
        <v>1</v>
      </c>
      <c r="O355" s="276" t="str">
        <f>IF(ISBLANK(INDEX('Policy Characteristics'!I:I,MATCH($C355,'Policy Characteristics'!$C:$C,0))),"",INDEX('Policy Characteristics'!I:I,MATCH($C355,'Policy Characteristics'!$C:$C,0)))</f>
        <v>on/off</v>
      </c>
      <c r="P355" s="276" t="str">
        <f>IF(ISBLANK(INDEX('Policy Characteristics'!J:J,MATCH($C355,'Policy Characteristics'!$C:$C,0))),"",INDEX('Policy Characteristics'!J:J,MATCH($C355,'Policy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55" s="276" t="str">
        <f>IF(ISBLANK(INDEX('Policy Characteristics'!K:K,MATCH($C355,'Policy Characteristics'!$C:$C,0))),"",INDEX('Policy Characteristics'!K:K,MATCH($C355,'Policy Characteristics'!$C:$C,0)))</f>
        <v/>
      </c>
      <c r="R355" s="276" t="str">
        <f>IF(ISBLANK(INDEX('Policy Characteristics'!L:L,MATCH($C355,'Policy Characteristics'!$C:$C,0))),"",INDEX('Policy Characteristics'!L:L,MATCH($C355,'Policy Characteristics'!$C:$C,0)))</f>
        <v/>
      </c>
    </row>
    <row r="356" spans="1:18" s="4" customFormat="1" ht="16">
      <c r="A356" s="276" t="str">
        <f>IF(ISBLANK(INDEX('Policy Characteristics'!A:A,MATCH($C356,'Policy Characteristics'!$C:$C,0))),"",INDEX('Policy Characteristics'!A:A,MATCH($C356,'Policy Characteristics'!$C:$C,0)))</f>
        <v>Electricity Supply</v>
      </c>
      <c r="B356" s="285" t="str">
        <f>IF(ISBLANK(INDEX('Policy Characteristics'!B:B,MATCH($C356,'Policy Characteristics'!$C:$C,0))),"",INDEX('Policy Characteristics'!B:B,MATCH($C356,'Policy Characteristics'!$C:$C,0)))</f>
        <v>Non BAU Mandated Capacity Construction</v>
      </c>
      <c r="C356" s="276" t="str">
        <f t="shared" si="21"/>
        <v>Boolean Use Non BAU Mandated Capacity Construction Schedule</v>
      </c>
      <c r="D356" s="6" t="s">
        <v>3585</v>
      </c>
      <c r="E356" s="47"/>
      <c r="F356" s="6" t="s">
        <v>2497</v>
      </c>
      <c r="G356" s="47"/>
      <c r="H356" s="44">
        <v>1780</v>
      </c>
      <c r="I356" s="347" t="s">
        <v>45</v>
      </c>
      <c r="J356" s="277" t="str">
        <f>IF(ISBLANK(INDEX('Policy Characteristics'!D:D,MATCH($C356,'Policy Characteristics'!$C:$C,0))),"",INDEX('Policy Characteristics'!D:D,MATCH($C356,'Policy Characteristics'!$C:$C,0)))</f>
        <v>Non BAU Mandated Capacity Construction</v>
      </c>
      <c r="K356" s="276" t="str">
        <f>IF(ISBLANK(INDEX('Policy Characteristics'!E:E,MATCH($C356,'Policy Characteristics'!$C:$C,0))),"",INDEX('Policy Characteristics'!E:E,MATCH($C356,'Policy Characteristics'!$C:$C,0)))</f>
        <v/>
      </c>
      <c r="L356" s="276">
        <f>IF(ISBLANK(INDEX('Policy Characteristics'!F:F,MATCH($C356,'Policy Characteristics'!$C:$C,0))),"",INDEX('Policy Characteristics'!F:F,MATCH($C356,'Policy Characteristics'!$C:$C,0)))</f>
        <v>0</v>
      </c>
      <c r="M356" s="276">
        <f>IF(ISBLANK(INDEX('Policy Characteristics'!G:G,MATCH($C356,'Policy Characteristics'!$C:$C,0))),"",INDEX('Policy Characteristics'!G:G,MATCH($C356,'Policy Characteristics'!$C:$C,0)))</f>
        <v>1</v>
      </c>
      <c r="N356" s="276">
        <f>IF(ISBLANK(INDEX('Policy Characteristics'!H:H,MATCH($C356,'Policy Characteristics'!$C:$C,0))),"",INDEX('Policy Characteristics'!H:H,MATCH($C356,'Policy Characteristics'!$C:$C,0)))</f>
        <v>1</v>
      </c>
      <c r="O356" s="276" t="str">
        <f>IF(ISBLANK(INDEX('Policy Characteristics'!I:I,MATCH($C356,'Policy Characteristics'!$C:$C,0))),"",INDEX('Policy Characteristics'!I:I,MATCH($C356,'Policy Characteristics'!$C:$C,0)))</f>
        <v>on/off</v>
      </c>
      <c r="P356" s="276" t="str">
        <f>IF(ISBLANK(INDEX('Policy Characteristics'!J:J,MATCH($C356,'Policy Characteristics'!$C:$C,0))),"",INDEX('Policy Characteristics'!J:J,MATCH($C356,'Policy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56" s="276" t="str">
        <f>IF(ISBLANK(INDEX('Policy Characteristics'!K:K,MATCH($C356,'Policy Characteristics'!$C:$C,0))),"",INDEX('Policy Characteristics'!K:K,MATCH($C356,'Policy Characteristics'!$C:$C,0)))</f>
        <v/>
      </c>
      <c r="R356" s="276" t="str">
        <f>IF(ISBLANK(INDEX('Policy Characteristics'!L:L,MATCH($C356,'Policy Characteristics'!$C:$C,0))),"",INDEX('Policy Characteristics'!L:L,MATCH($C356,'Policy Characteristics'!$C:$C,0)))</f>
        <v/>
      </c>
    </row>
    <row r="357" spans="1:18" s="4" customFormat="1" ht="16">
      <c r="A357" s="276" t="str">
        <f>IF(ISBLANK(INDEX('Policy Characteristics'!A:A,MATCH($C357,'Policy Characteristics'!$C:$C,0))),"",INDEX('Policy Characteristics'!A:A,MATCH($C357,'Policy Characteristics'!$C:$C,0)))</f>
        <v>Electricity Supply</v>
      </c>
      <c r="B357" s="285" t="str">
        <f>IF(ISBLANK(INDEX('Policy Characteristics'!B:B,MATCH($C357,'Policy Characteristics'!$C:$C,0))),"",INDEX('Policy Characteristics'!B:B,MATCH($C357,'Policy Characteristics'!$C:$C,0)))</f>
        <v>Non BAU RPS Qualifying Resources</v>
      </c>
      <c r="C357" t="s">
        <v>372</v>
      </c>
      <c r="D357" s="47"/>
      <c r="E357" s="47"/>
      <c r="F357" s="47"/>
      <c r="G357" s="47"/>
      <c r="H357" s="44">
        <v>649</v>
      </c>
      <c r="I357" s="347" t="s">
        <v>45</v>
      </c>
      <c r="J357" s="277" t="str">
        <f>IF(ISBLANK(INDEX('Policy Characteristics'!D:D,MATCH($C357,'Policy Characteristics'!$C:$C,0))),"",INDEX('Policy Characteristics'!D:D,MATCH($C357,'Policy Characteristics'!$C:$C,0)))</f>
        <v>Non BAU RPS Qualifying Resources</v>
      </c>
      <c r="K357" s="276" t="str">
        <f>IF(ISBLANK(INDEX('Policy Characteristics'!E:E,MATCH($C357,'Policy Characteristics'!$C:$C,0))),"",INDEX('Policy Characteristics'!E:E,MATCH($C357,'Policy Characteristics'!$C:$C,0)))</f>
        <v>elec non BAU RPS qualifying resources</v>
      </c>
      <c r="L357" s="276">
        <f>IF(ISBLANK(INDEX('Policy Characteristics'!F:F,MATCH($C357,'Policy Characteristics'!$C:$C,0))),"",INDEX('Policy Characteristics'!F:F,MATCH($C357,'Policy Characteristics'!$C:$C,0)))</f>
        <v>0</v>
      </c>
      <c r="M357" s="276">
        <f>IF(ISBLANK(INDEX('Policy Characteristics'!G:G,MATCH($C357,'Policy Characteristics'!$C:$C,0))),"",INDEX('Policy Characteristics'!G:G,MATCH($C357,'Policy Characteristics'!$C:$C,0)))</f>
        <v>1</v>
      </c>
      <c r="N357" s="276">
        <f>IF(ISBLANK(INDEX('Policy Characteristics'!H:H,MATCH($C357,'Policy Characteristics'!$C:$C,0))),"",INDEX('Policy Characteristics'!H:H,MATCH($C357,'Policy Characteristics'!$C:$C,0)))</f>
        <v>1</v>
      </c>
      <c r="O357" s="276" t="str">
        <f>IF(ISBLANK(INDEX('Policy Characteristics'!I:I,MATCH($C357,'Policy Characteristics'!$C:$C,0))),"",INDEX('Policy Characteristics'!I:I,MATCH($C357,'Policy Characteristics'!$C:$C,0)))</f>
        <v>on/off</v>
      </c>
      <c r="P357" s="276" t="str">
        <f>IF(ISBLANK(INDEX('Policy Characteristics'!J:J,MATCH($C357,'Policy Characteristics'!$C:$C,0))),"",INDEX('Policy Characteristics'!J:J,MATCH($C357,'Policy Characteristics'!$C:$C,0)))</f>
        <v/>
      </c>
      <c r="Q357" s="276" t="str">
        <f>IF(ISBLANK(INDEX('Policy Characteristics'!K:K,MATCH($C357,'Policy Characteristics'!$C:$C,0))),"",INDEX('Policy Characteristics'!K:K,MATCH($C357,'Policy Characteristics'!$C:$C,0)))</f>
        <v/>
      </c>
      <c r="R357" s="276" t="str">
        <f>IF(ISBLANK(INDEX('Policy Characteristics'!L:L,MATCH($C357,'Policy Characteristics'!$C:$C,0))),"",INDEX('Policy Characteristics'!L:L,MATCH($C357,'Policy Characteristics'!$C:$C,0)))</f>
        <v/>
      </c>
    </row>
    <row r="358" spans="1:18" s="4" customFormat="1" ht="16">
      <c r="A358" s="276" t="str">
        <f>IF(ISBLANK(INDEX('Policy Characteristics'!A:A,MATCH($C358,'Policy Characteristics'!$C:$C,0))),"",INDEX('Policy Characteristics'!A:A,MATCH($C358,'Policy Characteristics'!$C:$C,0)))</f>
        <v>Electricity Supply</v>
      </c>
      <c r="B358" s="285" t="str">
        <f>IF(ISBLANK(INDEX('Policy Characteristics'!B:B,MATCH($C358,'Policy Characteristics'!$C:$C,0))),"",INDEX('Policy Characteristics'!B:B,MATCH($C358,'Policy Characteristics'!$C:$C,0)))</f>
        <v>Nuclear Plant Lifetime Extension</v>
      </c>
      <c r="C358" t="s">
        <v>2276</v>
      </c>
      <c r="D358" s="6"/>
      <c r="E358" s="48"/>
      <c r="F358" s="6"/>
      <c r="G358" s="48"/>
      <c r="H358" s="44">
        <v>35</v>
      </c>
      <c r="I358" s="348" t="s">
        <v>45</v>
      </c>
      <c r="J358" s="277" t="str">
        <f>IF(ISBLANK(INDEX('Policy Characteristics'!D:D,MATCH($C358,'Policy Characteristics'!$C:$C,0))),"",INDEX('Policy Characteristics'!D:D,MATCH($C358,'Policy Characteristics'!$C:$C,0)))</f>
        <v>Nuclear Lifetime Extension</v>
      </c>
      <c r="K358" s="276" t="str">
        <f>IF(ISBLANK(INDEX('Policy Characteristics'!E:E,MATCH($C358,'Policy Characteristics'!$C:$C,0))),"",INDEX('Policy Characteristics'!E:E,MATCH($C358,'Policy Characteristics'!$C:$C,0)))</f>
        <v/>
      </c>
      <c r="L358" s="276">
        <f>IF(ISBLANK(INDEX('Policy Characteristics'!F:F,MATCH($C358,'Policy Characteristics'!$C:$C,0))),"",INDEX('Policy Characteristics'!F:F,MATCH($C358,'Policy Characteristics'!$C:$C,0)))</f>
        <v>0</v>
      </c>
      <c r="M358" s="276">
        <f>IF(ISBLANK(INDEX('Policy Characteristics'!G:G,MATCH($C358,'Policy Characteristics'!$C:$C,0))),"",INDEX('Policy Characteristics'!G:G,MATCH($C358,'Policy Characteristics'!$C:$C,0)))</f>
        <v>20</v>
      </c>
      <c r="N358" s="276">
        <f>IF(ISBLANK(INDEX('Policy Characteristics'!H:H,MATCH($C358,'Policy Characteristics'!$C:$C,0))),"",INDEX('Policy Characteristics'!H:H,MATCH($C358,'Policy Characteristics'!$C:$C,0)))</f>
        <v>1</v>
      </c>
      <c r="O358" s="276" t="str">
        <f>IF(ISBLANK(INDEX('Policy Characteristics'!I:I,MATCH($C358,'Policy Characteristics'!$C:$C,0))),"",INDEX('Policy Characteristics'!I:I,MATCH($C358,'Policy Characteristics'!$C:$C,0)))</f>
        <v>year(s)</v>
      </c>
      <c r="P358" s="276" t="str">
        <f>IF(ISBLANK(INDEX('Policy Characteristics'!J:J,MATCH($C358,'Policy Characteristics'!$C:$C,0))),"",INDEX('Policy Characteristics'!J:J,MATCH($C358,'Policy Characteristics'!$C:$C,0)))</f>
        <v>**Description:** This policy extends the lifetime of all nuclear plants by the specified number of years.</v>
      </c>
      <c r="Q358" s="276" t="str">
        <f>IF(ISBLANK(INDEX('Policy Characteristics'!K:K,MATCH($C358,'Policy Characteristics'!$C:$C,0))),"",INDEX('Policy Characteristics'!K:K,MATCH($C358,'Policy Characteristics'!$C:$C,0)))</f>
        <v>electricity-sector-main.html#life-ext</v>
      </c>
      <c r="R358" s="276" t="str">
        <f>IF(ISBLANK(INDEX('Policy Characteristics'!L:L,MATCH($C358,'Policy Characteristics'!$C:$C,0))),"",INDEX('Policy Characteristics'!L:L,MATCH($C358,'Policy Characteristics'!$C:$C,0)))</f>
        <v>nuclear-lifetime-extension.html</v>
      </c>
    </row>
    <row r="359" spans="1:18" s="2" customFormat="1" ht="16">
      <c r="A359" s="276" t="str">
        <f>IF(ISBLANK(INDEX('Policy Characteristics'!A:A,MATCH($C359,'Policy Characteristics'!$C:$C,0))),"",INDEX('Policy Characteristics'!A:A,MATCH($C359,'Policy Characteristics'!$C:$C,0)))</f>
        <v>Electricity Supply</v>
      </c>
      <c r="B359" s="285" t="str">
        <f>IF(ISBLANK(INDEX('Policy Characteristics'!B:B,MATCH($C359,'Policy Characteristics'!$C:$C,0))),"",INDEX('Policy Characteristics'!B:B,MATCH($C359,'Policy Characteristics'!$C:$C,0)))</f>
        <v>Reduce Plant Downtime</v>
      </c>
      <c r="C359" s="1" t="s">
        <v>268</v>
      </c>
      <c r="D359" s="47" t="s">
        <v>462</v>
      </c>
      <c r="E359" s="47"/>
      <c r="F359" s="47" t="s">
        <v>461</v>
      </c>
      <c r="G359" s="6"/>
      <c r="H359" s="49">
        <v>652</v>
      </c>
      <c r="I359" s="348" t="s">
        <v>45</v>
      </c>
      <c r="J359" s="277" t="str">
        <f>IF(ISBLANK(INDEX('Policy Characteristics'!D:D,MATCH($C359,'Policy Characteristics'!$C:$C,0))),"",INDEX('Policy Characteristics'!D:D,MATCH($C359,'Policy Characteristics'!$C:$C,0)))</f>
        <v>Reduce Plant Downtime</v>
      </c>
      <c r="K359" s="276" t="str">
        <f>IF(ISBLANK(INDEX('Policy Characteristics'!E:E,MATCH($C359,'Policy Characteristics'!$C:$C,0))),"",INDEX('Policy Characteristics'!E:E,MATCH($C359,'Policy Characteristics'!$C:$C,0)))</f>
        <v>elec reduce plant downtime</v>
      </c>
      <c r="L359" s="284">
        <f>IF(ISBLANK(INDEX('Policy Characteristics'!F:F,MATCH($C359,'Policy Characteristics'!$C:$C,0))),"",INDEX('Policy Characteristics'!F:F,MATCH($C359,'Policy Characteristics'!$C:$C,0)))</f>
        <v>0</v>
      </c>
      <c r="M359" s="284">
        <f>IF(ISBLANK(INDEX('Policy Characteristics'!G:G,MATCH($C359,'Policy Characteristics'!$C:$C,0))),"",INDEX('Policy Characteristics'!G:G,MATCH($C359,'Policy Characteristics'!$C:$C,0)))</f>
        <v>0.6</v>
      </c>
      <c r="N359" s="284">
        <f>IF(ISBLANK(INDEX('Policy Characteristics'!H:H,MATCH($C359,'Policy Characteristics'!$C:$C,0))),"",INDEX('Policy Characteristics'!H:H,MATCH($C359,'Policy Characteristics'!$C:$C,0)))</f>
        <v>0.01</v>
      </c>
      <c r="O359" s="276" t="str">
        <f>IF(ISBLANK(INDEX('Policy Characteristics'!I:I,MATCH($C359,'Policy Characteristics'!$C:$C,0))),"",INDEX('Policy Characteristics'!I:I,MATCH($C359,'Policy Characteristics'!$C:$C,0)))</f>
        <v>% reduction in downtime</v>
      </c>
      <c r="P359" s="276" t="str">
        <f>IF(ISBLANK(INDEX('Policy Characteristics'!J:J,MATCH($C359,'Policy Characteristics'!$C:$C,0))),"",INDEX('Policy Characteristics'!J:J,MATCH($C359,'Policy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59" s="276" t="str">
        <f>IF(ISBLANK(INDEX('Policy Characteristics'!K:K,MATCH($C359,'Policy Characteristics'!$C:$C,0))),"",INDEX('Policy Characteristics'!K:K,MATCH($C359,'Policy Characteristics'!$C:$C,0)))</f>
        <v>electricity-sector-main.html#red-downtime</v>
      </c>
      <c r="R359" s="276" t="str">
        <f>IF(ISBLANK(INDEX('Policy Characteristics'!L:L,MATCH($C359,'Policy Characteristics'!$C:$C,0))),"",INDEX('Policy Characteristics'!L:L,MATCH($C359,'Policy Characteristics'!$C:$C,0)))</f>
        <v>reduce-downtime.html</v>
      </c>
    </row>
    <row r="360" spans="1:18" s="2" customFormat="1" ht="16">
      <c r="A360" s="276" t="str">
        <f>IF(ISBLANK(INDEX('Policy Characteristics'!A:A,MATCH($C360,'Policy Characteristics'!$C:$C,0))),"",INDEX('Policy Characteristics'!A:A,MATCH($C360,'Policy Characteristics'!$C:$C,0)))</f>
        <v>Electricity Supply</v>
      </c>
      <c r="B360" s="285" t="str">
        <f>IF(ISBLANK(INDEX('Policy Characteristics'!B:B,MATCH($C360,'Policy Characteristics'!$C:$C,0))),"",INDEX('Policy Characteristics'!B:B,MATCH($C360,'Policy Characteristics'!$C:$C,0)))</f>
        <v>Reduce Plant Downtime</v>
      </c>
      <c r="C360" s="341" t="str">
        <f>$C$359</f>
        <v>Percentage Reduction in Plant Downtime</v>
      </c>
      <c r="D360" s="6" t="s">
        <v>3579</v>
      </c>
      <c r="E360" s="47"/>
      <c r="F360" s="6" t="s">
        <v>3508</v>
      </c>
      <c r="G360" s="6"/>
      <c r="H360" s="49">
        <v>654</v>
      </c>
      <c r="I360" s="348" t="s">
        <v>45</v>
      </c>
      <c r="J360" s="277" t="str">
        <f>IF(ISBLANK(INDEX('Policy Characteristics'!D:D,MATCH($C360,'Policy Characteristics'!$C:$C,0))),"",INDEX('Policy Characteristics'!D:D,MATCH($C360,'Policy Characteristics'!$C:$C,0)))</f>
        <v>Reduce Plant Downtime</v>
      </c>
      <c r="K360" s="276" t="str">
        <f>IF(ISBLANK(INDEX('Policy Characteristics'!E:E,MATCH($C360,'Policy Characteristics'!$C:$C,0))),"",INDEX('Policy Characteristics'!E:E,MATCH($C360,'Policy Characteristics'!$C:$C,0)))</f>
        <v>elec reduce plant downtime</v>
      </c>
      <c r="L360" s="284">
        <f>IF(ISBLANK(INDEX('Policy Characteristics'!F:F,MATCH($C360,'Policy Characteristics'!$C:$C,0))),"",INDEX('Policy Characteristics'!F:F,MATCH($C360,'Policy Characteristics'!$C:$C,0)))</f>
        <v>0</v>
      </c>
      <c r="M360" s="284">
        <f>IF(ISBLANK(INDEX('Policy Characteristics'!G:G,MATCH($C360,'Policy Characteristics'!$C:$C,0))),"",INDEX('Policy Characteristics'!G:G,MATCH($C360,'Policy Characteristics'!$C:$C,0)))</f>
        <v>0.6</v>
      </c>
      <c r="N360" s="284">
        <f>IF(ISBLANK(INDEX('Policy Characteristics'!H:H,MATCH($C360,'Policy Characteristics'!$C:$C,0))),"",INDEX('Policy Characteristics'!H:H,MATCH($C360,'Policy Characteristics'!$C:$C,0)))</f>
        <v>0.01</v>
      </c>
      <c r="O360" s="276" t="str">
        <f>IF(ISBLANK(INDEX('Policy Characteristics'!I:I,MATCH($C360,'Policy Characteristics'!$C:$C,0))),"",INDEX('Policy Characteristics'!I:I,MATCH($C360,'Policy Characteristics'!$C:$C,0)))</f>
        <v>% reduction in downtime</v>
      </c>
      <c r="P360" s="276" t="str">
        <f>IF(ISBLANK(INDEX('Policy Characteristics'!J:J,MATCH($C360,'Policy Characteristics'!$C:$C,0))),"",INDEX('Policy Characteristics'!J:J,MATCH($C360,'Policy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60" s="276" t="str">
        <f>IF(ISBLANK(INDEX('Policy Characteristics'!K:K,MATCH($C360,'Policy Characteristics'!$C:$C,0))),"",INDEX('Policy Characteristics'!K:K,MATCH($C360,'Policy Characteristics'!$C:$C,0)))</f>
        <v>electricity-sector-main.html#red-downtime</v>
      </c>
      <c r="R360" s="276" t="str">
        <f>IF(ISBLANK(INDEX('Policy Characteristics'!L:L,MATCH($C360,'Policy Characteristics'!$C:$C,0))),"",INDEX('Policy Characteristics'!L:L,MATCH($C360,'Policy Characteristics'!$C:$C,0)))</f>
        <v>reduce-downtime.html</v>
      </c>
    </row>
    <row r="361" spans="1:18" s="2" customFormat="1" ht="16">
      <c r="A361" s="276" t="str">
        <f>IF(ISBLANK(INDEX('Policy Characteristics'!A:A,MATCH($C361,'Policy Characteristics'!$C:$C,0))),"",INDEX('Policy Characteristics'!A:A,MATCH($C361,'Policy Characteristics'!$C:$C,0)))</f>
        <v>Electricity Supply</v>
      </c>
      <c r="B361" s="285" t="str">
        <f>IF(ISBLANK(INDEX('Policy Characteristics'!B:B,MATCH($C361,'Policy Characteristics'!$C:$C,0))),"",INDEX('Policy Characteristics'!B:B,MATCH($C361,'Policy Characteristics'!$C:$C,0)))</f>
        <v>Reduce Plant Downtime</v>
      </c>
      <c r="C361" s="341" t="str">
        <f t="shared" ref="C361:C381" si="22">$C$359</f>
        <v>Percentage Reduction in Plant Downtime</v>
      </c>
      <c r="D361" s="6" t="s">
        <v>3580</v>
      </c>
      <c r="E361" s="47"/>
      <c r="F361" s="6" t="s">
        <v>3509</v>
      </c>
      <c r="G361" s="6"/>
      <c r="H361" s="49">
        <v>1781</v>
      </c>
      <c r="I361" s="348"/>
      <c r="J361" s="277" t="str">
        <f>IF(ISBLANK(INDEX('Policy Characteristics'!D:D,MATCH($C361,'Policy Characteristics'!$C:$C,0))),"",INDEX('Policy Characteristics'!D:D,MATCH($C361,'Policy Characteristics'!$C:$C,0)))</f>
        <v>Reduce Plant Downtime</v>
      </c>
      <c r="K361" s="276" t="str">
        <f>IF(ISBLANK(INDEX('Policy Characteristics'!E:E,MATCH($C361,'Policy Characteristics'!$C:$C,0))),"",INDEX('Policy Characteristics'!E:E,MATCH($C361,'Policy Characteristics'!$C:$C,0)))</f>
        <v>elec reduce plant downtime</v>
      </c>
      <c r="L361" s="284">
        <f>IF(ISBLANK(INDEX('Policy Characteristics'!F:F,MATCH($C361,'Policy Characteristics'!$C:$C,0))),"",INDEX('Policy Characteristics'!F:F,MATCH($C361,'Policy Characteristics'!$C:$C,0)))</f>
        <v>0</v>
      </c>
      <c r="M361" s="284">
        <f>IF(ISBLANK(INDEX('Policy Characteristics'!G:G,MATCH($C361,'Policy Characteristics'!$C:$C,0))),"",INDEX('Policy Characteristics'!G:G,MATCH($C361,'Policy Characteristics'!$C:$C,0)))</f>
        <v>0.6</v>
      </c>
      <c r="N361" s="284">
        <f>IF(ISBLANK(INDEX('Policy Characteristics'!H:H,MATCH($C361,'Policy Characteristics'!$C:$C,0))),"",INDEX('Policy Characteristics'!H:H,MATCH($C361,'Policy Characteristics'!$C:$C,0)))</f>
        <v>0.01</v>
      </c>
      <c r="O361" s="276" t="str">
        <f>IF(ISBLANK(INDEX('Policy Characteristics'!I:I,MATCH($C361,'Policy Characteristics'!$C:$C,0))),"",INDEX('Policy Characteristics'!I:I,MATCH($C361,'Policy Characteristics'!$C:$C,0)))</f>
        <v>% reduction in downtime</v>
      </c>
      <c r="P361" s="276" t="str">
        <f>IF(ISBLANK(INDEX('Policy Characteristics'!J:J,MATCH($C361,'Policy Characteristics'!$C:$C,0))),"",INDEX('Policy Characteristics'!J:J,MATCH($C361,'Policy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61" s="276" t="str">
        <f>IF(ISBLANK(INDEX('Policy Characteristics'!K:K,MATCH($C361,'Policy Characteristics'!$C:$C,0))),"",INDEX('Policy Characteristics'!K:K,MATCH($C361,'Policy Characteristics'!$C:$C,0)))</f>
        <v>electricity-sector-main.html#red-downtime</v>
      </c>
      <c r="R361" s="276" t="str">
        <f>IF(ISBLANK(INDEX('Policy Characteristics'!L:L,MATCH($C361,'Policy Characteristics'!$C:$C,0))),"",INDEX('Policy Characteristics'!L:L,MATCH($C361,'Policy Characteristics'!$C:$C,0)))</f>
        <v>reduce-downtime.html</v>
      </c>
    </row>
    <row r="362" spans="1:18" s="2" customFormat="1" ht="16">
      <c r="A362" s="276" t="str">
        <f>IF(ISBLANK(INDEX('Policy Characteristics'!A:A,MATCH($C362,'Policy Characteristics'!$C:$C,0))),"",INDEX('Policy Characteristics'!A:A,MATCH($C362,'Policy Characteristics'!$C:$C,0)))</f>
        <v>Electricity Supply</v>
      </c>
      <c r="B362" s="285" t="str">
        <f>IF(ISBLANK(INDEX('Policy Characteristics'!B:B,MATCH($C362,'Policy Characteristics'!$C:$C,0))),"",INDEX('Policy Characteristics'!B:B,MATCH($C362,'Policy Characteristics'!$C:$C,0)))</f>
        <v>Reduce Plant Downtime</v>
      </c>
      <c r="C362" s="341" t="str">
        <f t="shared" si="22"/>
        <v>Percentage Reduction in Plant Downtime</v>
      </c>
      <c r="D362" s="6" t="s">
        <v>77</v>
      </c>
      <c r="E362" s="47"/>
      <c r="F362" s="6" t="s">
        <v>3591</v>
      </c>
      <c r="G362" s="6"/>
      <c r="H362" s="49">
        <v>657</v>
      </c>
      <c r="I362" s="348" t="s">
        <v>45</v>
      </c>
      <c r="J362" s="277" t="str">
        <f>IF(ISBLANK(INDEX('Policy Characteristics'!D:D,MATCH($C362,'Policy Characteristics'!$C:$C,0))),"",INDEX('Policy Characteristics'!D:D,MATCH($C362,'Policy Characteristics'!$C:$C,0)))</f>
        <v>Reduce Plant Downtime</v>
      </c>
      <c r="K362" s="276" t="str">
        <f>IF(ISBLANK(INDEX('Policy Characteristics'!E:E,MATCH($C362,'Policy Characteristics'!$C:$C,0))),"",INDEX('Policy Characteristics'!E:E,MATCH($C362,'Policy Characteristics'!$C:$C,0)))</f>
        <v>elec reduce plant downtime</v>
      </c>
      <c r="L362" s="284">
        <f>IF(ISBLANK(INDEX('Policy Characteristics'!F:F,MATCH($C362,'Policy Characteristics'!$C:$C,0))),"",INDEX('Policy Characteristics'!F:F,MATCH($C362,'Policy Characteristics'!$C:$C,0)))</f>
        <v>0</v>
      </c>
      <c r="M362" s="284">
        <f>IF(ISBLANK(INDEX('Policy Characteristics'!G:G,MATCH($C362,'Policy Characteristics'!$C:$C,0))),"",INDEX('Policy Characteristics'!G:G,MATCH($C362,'Policy Characteristics'!$C:$C,0)))</f>
        <v>0.6</v>
      </c>
      <c r="N362" s="284">
        <f>IF(ISBLANK(INDEX('Policy Characteristics'!H:H,MATCH($C362,'Policy Characteristics'!$C:$C,0))),"",INDEX('Policy Characteristics'!H:H,MATCH($C362,'Policy Characteristics'!$C:$C,0)))</f>
        <v>0.01</v>
      </c>
      <c r="O362" s="276" t="str">
        <f>IF(ISBLANK(INDEX('Policy Characteristics'!I:I,MATCH($C362,'Policy Characteristics'!$C:$C,0))),"",INDEX('Policy Characteristics'!I:I,MATCH($C362,'Policy Characteristics'!$C:$C,0)))</f>
        <v>% reduction in downtime</v>
      </c>
      <c r="P362" s="276" t="str">
        <f>IF(ISBLANK(INDEX('Policy Characteristics'!J:J,MATCH($C362,'Policy Characteristics'!$C:$C,0))),"",INDEX('Policy Characteristics'!J:J,MATCH($C362,'Policy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62" s="276" t="str">
        <f>IF(ISBLANK(INDEX('Policy Characteristics'!K:K,MATCH($C362,'Policy Characteristics'!$C:$C,0))),"",INDEX('Policy Characteristics'!K:K,MATCH($C362,'Policy Characteristics'!$C:$C,0)))</f>
        <v>electricity-sector-main.html#red-downtime</v>
      </c>
      <c r="R362" s="276" t="str">
        <f>IF(ISBLANK(INDEX('Policy Characteristics'!L:L,MATCH($C362,'Policy Characteristics'!$C:$C,0))),"",INDEX('Policy Characteristics'!L:L,MATCH($C362,'Policy Characteristics'!$C:$C,0)))</f>
        <v>reduce-downtime.html</v>
      </c>
    </row>
    <row r="363" spans="1:18" s="2" customFormat="1" ht="16">
      <c r="A363" s="276" t="str">
        <f>IF(ISBLANK(INDEX('Policy Characteristics'!A:A,MATCH($C363,'Policy Characteristics'!$C:$C,0))),"",INDEX('Policy Characteristics'!A:A,MATCH($C363,'Policy Characteristics'!$C:$C,0)))</f>
        <v>Electricity Supply</v>
      </c>
      <c r="B363" s="285" t="str">
        <f>IF(ISBLANK(INDEX('Policy Characteristics'!B:B,MATCH($C363,'Policy Characteristics'!$C:$C,0))),"",INDEX('Policy Characteristics'!B:B,MATCH($C363,'Policy Characteristics'!$C:$C,0)))</f>
        <v>Reduce Plant Downtime</v>
      </c>
      <c r="C363" s="341" t="str">
        <f t="shared" si="22"/>
        <v>Percentage Reduction in Plant Downtime</v>
      </c>
      <c r="D363" s="6" t="s">
        <v>78</v>
      </c>
      <c r="E363" s="47"/>
      <c r="F363" s="6" t="s">
        <v>90</v>
      </c>
      <c r="G363" s="6"/>
      <c r="H363" s="49">
        <v>660</v>
      </c>
      <c r="I363" s="348" t="s">
        <v>45</v>
      </c>
      <c r="J363" s="277" t="str">
        <f>IF(ISBLANK(INDEX('Policy Characteristics'!D:D,MATCH($C363,'Policy Characteristics'!$C:$C,0))),"",INDEX('Policy Characteristics'!D:D,MATCH($C363,'Policy Characteristics'!$C:$C,0)))</f>
        <v>Reduce Plant Downtime</v>
      </c>
      <c r="K363" s="276" t="str">
        <f>IF(ISBLANK(INDEX('Policy Characteristics'!E:E,MATCH($C363,'Policy Characteristics'!$C:$C,0))),"",INDEX('Policy Characteristics'!E:E,MATCH($C363,'Policy Characteristics'!$C:$C,0)))</f>
        <v>elec reduce plant downtime</v>
      </c>
      <c r="L363" s="284">
        <f>IF(ISBLANK(INDEX('Policy Characteristics'!F:F,MATCH($C363,'Policy Characteristics'!$C:$C,0))),"",INDEX('Policy Characteristics'!F:F,MATCH($C363,'Policy Characteristics'!$C:$C,0)))</f>
        <v>0</v>
      </c>
      <c r="M363" s="284">
        <f>IF(ISBLANK(INDEX('Policy Characteristics'!G:G,MATCH($C363,'Policy Characteristics'!$C:$C,0))),"",INDEX('Policy Characteristics'!G:G,MATCH($C363,'Policy Characteristics'!$C:$C,0)))</f>
        <v>0.6</v>
      </c>
      <c r="N363" s="284">
        <f>IF(ISBLANK(INDEX('Policy Characteristics'!H:H,MATCH($C363,'Policy Characteristics'!$C:$C,0))),"",INDEX('Policy Characteristics'!H:H,MATCH($C363,'Policy Characteristics'!$C:$C,0)))</f>
        <v>0.01</v>
      </c>
      <c r="O363" s="276" t="str">
        <f>IF(ISBLANK(INDEX('Policy Characteristics'!I:I,MATCH($C363,'Policy Characteristics'!$C:$C,0))),"",INDEX('Policy Characteristics'!I:I,MATCH($C363,'Policy Characteristics'!$C:$C,0)))</f>
        <v>% reduction in downtime</v>
      </c>
      <c r="P363" s="276" t="str">
        <f>IF(ISBLANK(INDEX('Policy Characteristics'!J:J,MATCH($C363,'Policy Characteristics'!$C:$C,0))),"",INDEX('Policy Characteristics'!J:J,MATCH($C363,'Policy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63" s="276" t="str">
        <f>IF(ISBLANK(INDEX('Policy Characteristics'!K:K,MATCH($C363,'Policy Characteristics'!$C:$C,0))),"",INDEX('Policy Characteristics'!K:K,MATCH($C363,'Policy Characteristics'!$C:$C,0)))</f>
        <v>electricity-sector-main.html#red-downtime</v>
      </c>
      <c r="R363" s="276" t="str">
        <f>IF(ISBLANK(INDEX('Policy Characteristics'!L:L,MATCH($C363,'Policy Characteristics'!$C:$C,0))),"",INDEX('Policy Characteristics'!L:L,MATCH($C363,'Policy Characteristics'!$C:$C,0)))</f>
        <v>reduce-downtime.html</v>
      </c>
    </row>
    <row r="364" spans="1:18" s="2" customFormat="1" ht="16">
      <c r="A364" s="276" t="str">
        <f>IF(ISBLANK(INDEX('Policy Characteristics'!A:A,MATCH($C364,'Policy Characteristics'!$C:$C,0))),"",INDEX('Policy Characteristics'!A:A,MATCH($C364,'Policy Characteristics'!$C:$C,0)))</f>
        <v>Electricity Supply</v>
      </c>
      <c r="B364" s="285" t="str">
        <f>IF(ISBLANK(INDEX('Policy Characteristics'!B:B,MATCH($C364,'Policy Characteristics'!$C:$C,0))),"",INDEX('Policy Characteristics'!B:B,MATCH($C364,'Policy Characteristics'!$C:$C,0)))</f>
        <v>Reduce Plant Downtime</v>
      </c>
      <c r="C364" s="341" t="str">
        <f t="shared" si="22"/>
        <v>Percentage Reduction in Plant Downtime</v>
      </c>
      <c r="D364" s="6" t="s">
        <v>463</v>
      </c>
      <c r="E364" s="47"/>
      <c r="F364" s="6" t="s">
        <v>466</v>
      </c>
      <c r="G364" s="6"/>
      <c r="H364" s="49">
        <v>143</v>
      </c>
      <c r="I364" s="348" t="s">
        <v>44</v>
      </c>
      <c r="J364" s="277" t="str">
        <f>IF(ISBLANK(INDEX('Policy Characteristics'!D:D,MATCH($C364,'Policy Characteristics'!$C:$C,0))),"",INDEX('Policy Characteristics'!D:D,MATCH($C364,'Policy Characteristics'!$C:$C,0)))</f>
        <v>Reduce Plant Downtime</v>
      </c>
      <c r="K364" s="276" t="str">
        <f>IF(ISBLANK(INDEX('Policy Characteristics'!E:E,MATCH($C364,'Policy Characteristics'!$C:$C,0))),"",INDEX('Policy Characteristics'!E:E,MATCH($C364,'Policy Characteristics'!$C:$C,0)))</f>
        <v>elec reduce plant downtime</v>
      </c>
      <c r="L364" s="284">
        <f>IF(ISBLANK(INDEX('Policy Characteristics'!F:F,MATCH($C364,'Policy Characteristics'!$C:$C,0))),"",INDEX('Policy Characteristics'!F:F,MATCH($C364,'Policy Characteristics'!$C:$C,0)))</f>
        <v>0</v>
      </c>
      <c r="M364" s="284">
        <f>IF(ISBLANK(INDEX('Policy Characteristics'!G:G,MATCH($C364,'Policy Characteristics'!$C:$C,0))),"",INDEX('Policy Characteristics'!G:G,MATCH($C364,'Policy Characteristics'!$C:$C,0)))</f>
        <v>0.6</v>
      </c>
      <c r="N364" s="284">
        <f>IF(ISBLANK(INDEX('Policy Characteristics'!H:H,MATCH($C364,'Policy Characteristics'!$C:$C,0))),"",INDEX('Policy Characteristics'!H:H,MATCH($C364,'Policy Characteristics'!$C:$C,0)))</f>
        <v>0.01</v>
      </c>
      <c r="O364" s="276" t="str">
        <f>IF(ISBLANK(INDEX('Policy Characteristics'!I:I,MATCH($C364,'Policy Characteristics'!$C:$C,0))),"",INDEX('Policy Characteristics'!I:I,MATCH($C364,'Policy Characteristics'!$C:$C,0)))</f>
        <v>% reduction in downtime</v>
      </c>
      <c r="P364" s="276" t="str">
        <f>IF(ISBLANK(INDEX('Policy Characteristics'!J:J,MATCH($C364,'Policy Characteristics'!$C:$C,0))),"",INDEX('Policy Characteristics'!J:J,MATCH($C364,'Policy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64" s="276" t="str">
        <f>IF(ISBLANK(INDEX('Policy Characteristics'!K:K,MATCH($C364,'Policy Characteristics'!$C:$C,0))),"",INDEX('Policy Characteristics'!K:K,MATCH($C364,'Policy Characteristics'!$C:$C,0)))</f>
        <v>electricity-sector-main.html#red-downtime</v>
      </c>
      <c r="R364" s="276" t="str">
        <f>IF(ISBLANK(INDEX('Policy Characteristics'!L:L,MATCH($C364,'Policy Characteristics'!$C:$C,0))),"",INDEX('Policy Characteristics'!L:L,MATCH($C364,'Policy Characteristics'!$C:$C,0)))</f>
        <v>reduce-downtime.html</v>
      </c>
    </row>
    <row r="365" spans="1:18" s="2" customFormat="1" ht="16">
      <c r="A365" s="276" t="str">
        <f>IF(ISBLANK(INDEX('Policy Characteristics'!A:A,MATCH($C365,'Policy Characteristics'!$C:$C,0))),"",INDEX('Policy Characteristics'!A:A,MATCH($C365,'Policy Characteristics'!$C:$C,0)))</f>
        <v>Electricity Supply</v>
      </c>
      <c r="B365" s="285" t="str">
        <f>IF(ISBLANK(INDEX('Policy Characteristics'!B:B,MATCH($C365,'Policy Characteristics'!$C:$C,0))),"",INDEX('Policy Characteristics'!B:B,MATCH($C365,'Policy Characteristics'!$C:$C,0)))</f>
        <v>Reduce Plant Downtime</v>
      </c>
      <c r="C365" s="341" t="str">
        <f t="shared" si="22"/>
        <v>Percentage Reduction in Plant Downtime</v>
      </c>
      <c r="D365" s="6" t="s">
        <v>79</v>
      </c>
      <c r="E365" s="47"/>
      <c r="F365" s="6" t="s">
        <v>91</v>
      </c>
      <c r="G365" s="6"/>
      <c r="H365" s="49">
        <v>144</v>
      </c>
      <c r="I365" s="348" t="s">
        <v>44</v>
      </c>
      <c r="J365" s="277" t="str">
        <f>IF(ISBLANK(INDEX('Policy Characteristics'!D:D,MATCH($C365,'Policy Characteristics'!$C:$C,0))),"",INDEX('Policy Characteristics'!D:D,MATCH($C365,'Policy Characteristics'!$C:$C,0)))</f>
        <v>Reduce Plant Downtime</v>
      </c>
      <c r="K365" s="276" t="str">
        <f>IF(ISBLANK(INDEX('Policy Characteristics'!E:E,MATCH($C365,'Policy Characteristics'!$C:$C,0))),"",INDEX('Policy Characteristics'!E:E,MATCH($C365,'Policy Characteristics'!$C:$C,0)))</f>
        <v>elec reduce plant downtime</v>
      </c>
      <c r="L365" s="284">
        <f>IF(ISBLANK(INDEX('Policy Characteristics'!F:F,MATCH($C365,'Policy Characteristics'!$C:$C,0))),"",INDEX('Policy Characteristics'!F:F,MATCH($C365,'Policy Characteristics'!$C:$C,0)))</f>
        <v>0</v>
      </c>
      <c r="M365" s="284">
        <f>IF(ISBLANK(INDEX('Policy Characteristics'!G:G,MATCH($C365,'Policy Characteristics'!$C:$C,0))),"",INDEX('Policy Characteristics'!G:G,MATCH($C365,'Policy Characteristics'!$C:$C,0)))</f>
        <v>0.6</v>
      </c>
      <c r="N365" s="284">
        <f>IF(ISBLANK(INDEX('Policy Characteristics'!H:H,MATCH($C365,'Policy Characteristics'!$C:$C,0))),"",INDEX('Policy Characteristics'!H:H,MATCH($C365,'Policy Characteristics'!$C:$C,0)))</f>
        <v>0.01</v>
      </c>
      <c r="O365" s="276" t="str">
        <f>IF(ISBLANK(INDEX('Policy Characteristics'!I:I,MATCH($C365,'Policy Characteristics'!$C:$C,0))),"",INDEX('Policy Characteristics'!I:I,MATCH($C365,'Policy Characteristics'!$C:$C,0)))</f>
        <v>% reduction in downtime</v>
      </c>
      <c r="P365" s="276" t="str">
        <f>IF(ISBLANK(INDEX('Policy Characteristics'!J:J,MATCH($C365,'Policy Characteristics'!$C:$C,0))),"",INDEX('Policy Characteristics'!J:J,MATCH($C365,'Policy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65" s="276" t="str">
        <f>IF(ISBLANK(INDEX('Policy Characteristics'!K:K,MATCH($C365,'Policy Characteristics'!$C:$C,0))),"",INDEX('Policy Characteristics'!K:K,MATCH($C365,'Policy Characteristics'!$C:$C,0)))</f>
        <v>electricity-sector-main.html#red-downtime</v>
      </c>
      <c r="R365" s="276" t="str">
        <f>IF(ISBLANK(INDEX('Policy Characteristics'!L:L,MATCH($C365,'Policy Characteristics'!$C:$C,0))),"",INDEX('Policy Characteristics'!L:L,MATCH($C365,'Policy Characteristics'!$C:$C,0)))</f>
        <v>reduce-downtime.html</v>
      </c>
    </row>
    <row r="366" spans="1:18" s="2" customFormat="1" ht="16">
      <c r="A366" s="276" t="str">
        <f>IF(ISBLANK(INDEX('Policy Characteristics'!A:A,MATCH($C366,'Policy Characteristics'!$C:$C,0))),"",INDEX('Policy Characteristics'!A:A,MATCH($C366,'Policy Characteristics'!$C:$C,0)))</f>
        <v>Electricity Supply</v>
      </c>
      <c r="B366" s="285" t="str">
        <f>IF(ISBLANK(INDEX('Policy Characteristics'!B:B,MATCH($C366,'Policy Characteristics'!$C:$C,0))),"",INDEX('Policy Characteristics'!B:B,MATCH($C366,'Policy Characteristics'!$C:$C,0)))</f>
        <v>Reduce Plant Downtime</v>
      </c>
      <c r="C366" s="341" t="str">
        <f t="shared" si="22"/>
        <v>Percentage Reduction in Plant Downtime</v>
      </c>
      <c r="D366" s="6" t="s">
        <v>80</v>
      </c>
      <c r="E366" s="47"/>
      <c r="F366" s="6" t="s">
        <v>92</v>
      </c>
      <c r="G366" s="6"/>
      <c r="H366" s="49">
        <v>667</v>
      </c>
      <c r="I366" s="348" t="s">
        <v>45</v>
      </c>
      <c r="J366" s="277" t="str">
        <f>IF(ISBLANK(INDEX('Policy Characteristics'!D:D,MATCH($C366,'Policy Characteristics'!$C:$C,0))),"",INDEX('Policy Characteristics'!D:D,MATCH($C366,'Policy Characteristics'!$C:$C,0)))</f>
        <v>Reduce Plant Downtime</v>
      </c>
      <c r="K366" s="276" t="str">
        <f>IF(ISBLANK(INDEX('Policy Characteristics'!E:E,MATCH($C366,'Policy Characteristics'!$C:$C,0))),"",INDEX('Policy Characteristics'!E:E,MATCH($C366,'Policy Characteristics'!$C:$C,0)))</f>
        <v>elec reduce plant downtime</v>
      </c>
      <c r="L366" s="284">
        <f>IF(ISBLANK(INDEX('Policy Characteristics'!F:F,MATCH($C366,'Policy Characteristics'!$C:$C,0))),"",INDEX('Policy Characteristics'!F:F,MATCH($C366,'Policy Characteristics'!$C:$C,0)))</f>
        <v>0</v>
      </c>
      <c r="M366" s="284">
        <f>IF(ISBLANK(INDEX('Policy Characteristics'!G:G,MATCH($C366,'Policy Characteristics'!$C:$C,0))),"",INDEX('Policy Characteristics'!G:G,MATCH($C366,'Policy Characteristics'!$C:$C,0)))</f>
        <v>0.6</v>
      </c>
      <c r="N366" s="284">
        <f>IF(ISBLANK(INDEX('Policy Characteristics'!H:H,MATCH($C366,'Policy Characteristics'!$C:$C,0))),"",INDEX('Policy Characteristics'!H:H,MATCH($C366,'Policy Characteristics'!$C:$C,0)))</f>
        <v>0.01</v>
      </c>
      <c r="O366" s="276" t="str">
        <f>IF(ISBLANK(INDEX('Policy Characteristics'!I:I,MATCH($C366,'Policy Characteristics'!$C:$C,0))),"",INDEX('Policy Characteristics'!I:I,MATCH($C366,'Policy Characteristics'!$C:$C,0)))</f>
        <v>% reduction in downtime</v>
      </c>
      <c r="P366" s="276" t="str">
        <f>IF(ISBLANK(INDEX('Policy Characteristics'!J:J,MATCH($C366,'Policy Characteristics'!$C:$C,0))),"",INDEX('Policy Characteristics'!J:J,MATCH($C366,'Policy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66" s="276" t="str">
        <f>IF(ISBLANK(INDEX('Policy Characteristics'!K:K,MATCH($C366,'Policy Characteristics'!$C:$C,0))),"",INDEX('Policy Characteristics'!K:K,MATCH($C366,'Policy Characteristics'!$C:$C,0)))</f>
        <v>electricity-sector-main.html#red-downtime</v>
      </c>
      <c r="R366" s="276" t="str">
        <f>IF(ISBLANK(INDEX('Policy Characteristics'!L:L,MATCH($C366,'Policy Characteristics'!$C:$C,0))),"",INDEX('Policy Characteristics'!L:L,MATCH($C366,'Policy Characteristics'!$C:$C,0)))</f>
        <v>reduce-downtime.html</v>
      </c>
    </row>
    <row r="367" spans="1:18" s="2" customFormat="1" ht="16">
      <c r="A367" s="276" t="str">
        <f>IF(ISBLANK(INDEX('Policy Characteristics'!A:A,MATCH($C367,'Policy Characteristics'!$C:$C,0))),"",INDEX('Policy Characteristics'!A:A,MATCH($C367,'Policy Characteristics'!$C:$C,0)))</f>
        <v>Electricity Supply</v>
      </c>
      <c r="B367" s="285" t="str">
        <f>IF(ISBLANK(INDEX('Policy Characteristics'!B:B,MATCH($C367,'Policy Characteristics'!$C:$C,0))),"",INDEX('Policy Characteristics'!B:B,MATCH($C367,'Policy Characteristics'!$C:$C,0)))</f>
        <v>Reduce Plant Downtime</v>
      </c>
      <c r="C367" s="341" t="str">
        <f t="shared" si="22"/>
        <v>Percentage Reduction in Plant Downtime</v>
      </c>
      <c r="D367" s="6" t="s">
        <v>81</v>
      </c>
      <c r="E367" s="47"/>
      <c r="F367" s="6" t="s">
        <v>93</v>
      </c>
      <c r="G367" s="6"/>
      <c r="H367" s="49">
        <v>670</v>
      </c>
      <c r="I367" s="348" t="s">
        <v>45</v>
      </c>
      <c r="J367" s="277" t="str">
        <f>IF(ISBLANK(INDEX('Policy Characteristics'!D:D,MATCH($C367,'Policy Characteristics'!$C:$C,0))),"",INDEX('Policy Characteristics'!D:D,MATCH($C367,'Policy Characteristics'!$C:$C,0)))</f>
        <v>Reduce Plant Downtime</v>
      </c>
      <c r="K367" s="276" t="str">
        <f>IF(ISBLANK(INDEX('Policy Characteristics'!E:E,MATCH($C367,'Policy Characteristics'!$C:$C,0))),"",INDEX('Policy Characteristics'!E:E,MATCH($C367,'Policy Characteristics'!$C:$C,0)))</f>
        <v>elec reduce plant downtime</v>
      </c>
      <c r="L367" s="284">
        <f>IF(ISBLANK(INDEX('Policy Characteristics'!F:F,MATCH($C367,'Policy Characteristics'!$C:$C,0))),"",INDEX('Policy Characteristics'!F:F,MATCH($C367,'Policy Characteristics'!$C:$C,0)))</f>
        <v>0</v>
      </c>
      <c r="M367" s="284">
        <f>IF(ISBLANK(INDEX('Policy Characteristics'!G:G,MATCH($C367,'Policy Characteristics'!$C:$C,0))),"",INDEX('Policy Characteristics'!G:G,MATCH($C367,'Policy Characteristics'!$C:$C,0)))</f>
        <v>0.6</v>
      </c>
      <c r="N367" s="284">
        <f>IF(ISBLANK(INDEX('Policy Characteristics'!H:H,MATCH($C367,'Policy Characteristics'!$C:$C,0))),"",INDEX('Policy Characteristics'!H:H,MATCH($C367,'Policy Characteristics'!$C:$C,0)))</f>
        <v>0.01</v>
      </c>
      <c r="O367" s="276" t="str">
        <f>IF(ISBLANK(INDEX('Policy Characteristics'!I:I,MATCH($C367,'Policy Characteristics'!$C:$C,0))),"",INDEX('Policy Characteristics'!I:I,MATCH($C367,'Policy Characteristics'!$C:$C,0)))</f>
        <v>% reduction in downtime</v>
      </c>
      <c r="P367" s="276" t="str">
        <f>IF(ISBLANK(INDEX('Policy Characteristics'!J:J,MATCH($C367,'Policy Characteristics'!$C:$C,0))),"",INDEX('Policy Characteristics'!J:J,MATCH($C367,'Policy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67" s="276" t="str">
        <f>IF(ISBLANK(INDEX('Policy Characteristics'!K:K,MATCH($C367,'Policy Characteristics'!$C:$C,0))),"",INDEX('Policy Characteristics'!K:K,MATCH($C367,'Policy Characteristics'!$C:$C,0)))</f>
        <v>electricity-sector-main.html#red-downtime</v>
      </c>
      <c r="R367" s="276" t="str">
        <f>IF(ISBLANK(INDEX('Policy Characteristics'!L:L,MATCH($C367,'Policy Characteristics'!$C:$C,0))),"",INDEX('Policy Characteristics'!L:L,MATCH($C367,'Policy Characteristics'!$C:$C,0)))</f>
        <v>reduce-downtime.html</v>
      </c>
    </row>
    <row r="368" spans="1:18" s="2" customFormat="1" ht="16">
      <c r="A368" s="276" t="str">
        <f>IF(ISBLANK(INDEX('Policy Characteristics'!A:A,MATCH($C368,'Policy Characteristics'!$C:$C,0))),"",INDEX('Policy Characteristics'!A:A,MATCH($C368,'Policy Characteristics'!$C:$C,0)))</f>
        <v>Electricity Supply</v>
      </c>
      <c r="B368" s="285" t="str">
        <f>IF(ISBLANK(INDEX('Policy Characteristics'!B:B,MATCH($C368,'Policy Characteristics'!$C:$C,0))),"",INDEX('Policy Characteristics'!B:B,MATCH($C368,'Policy Characteristics'!$C:$C,0)))</f>
        <v>Reduce Plant Downtime</v>
      </c>
      <c r="C368" s="341" t="str">
        <f t="shared" si="22"/>
        <v>Percentage Reduction in Plant Downtime</v>
      </c>
      <c r="D368" s="6" t="s">
        <v>2450</v>
      </c>
      <c r="E368" s="47"/>
      <c r="F368" s="6" t="s">
        <v>451</v>
      </c>
      <c r="G368" s="6"/>
      <c r="H368" s="49">
        <v>673</v>
      </c>
      <c r="I368" s="348" t="s">
        <v>45</v>
      </c>
      <c r="J368" s="277" t="str">
        <f>IF(ISBLANK(INDEX('Policy Characteristics'!D:D,MATCH($C368,'Policy Characteristics'!$C:$C,0))),"",INDEX('Policy Characteristics'!D:D,MATCH($C368,'Policy Characteristics'!$C:$C,0)))</f>
        <v>Reduce Plant Downtime</v>
      </c>
      <c r="K368" s="276" t="str">
        <f>IF(ISBLANK(INDEX('Policy Characteristics'!E:E,MATCH($C368,'Policy Characteristics'!$C:$C,0))),"",INDEX('Policy Characteristics'!E:E,MATCH($C368,'Policy Characteristics'!$C:$C,0)))</f>
        <v>elec reduce plant downtime</v>
      </c>
      <c r="L368" s="284">
        <f>IF(ISBLANK(INDEX('Policy Characteristics'!F:F,MATCH($C368,'Policy Characteristics'!$C:$C,0))),"",INDEX('Policy Characteristics'!F:F,MATCH($C368,'Policy Characteristics'!$C:$C,0)))</f>
        <v>0</v>
      </c>
      <c r="M368" s="284">
        <f>IF(ISBLANK(INDEX('Policy Characteristics'!G:G,MATCH($C368,'Policy Characteristics'!$C:$C,0))),"",INDEX('Policy Characteristics'!G:G,MATCH($C368,'Policy Characteristics'!$C:$C,0)))</f>
        <v>0.6</v>
      </c>
      <c r="N368" s="284">
        <f>IF(ISBLANK(INDEX('Policy Characteristics'!H:H,MATCH($C368,'Policy Characteristics'!$C:$C,0))),"",INDEX('Policy Characteristics'!H:H,MATCH($C368,'Policy Characteristics'!$C:$C,0)))</f>
        <v>0.01</v>
      </c>
      <c r="O368" s="276" t="str">
        <f>IF(ISBLANK(INDEX('Policy Characteristics'!I:I,MATCH($C368,'Policy Characteristics'!$C:$C,0))),"",INDEX('Policy Characteristics'!I:I,MATCH($C368,'Policy Characteristics'!$C:$C,0)))</f>
        <v>% reduction in downtime</v>
      </c>
      <c r="P368" s="276" t="str">
        <f>IF(ISBLANK(INDEX('Policy Characteristics'!J:J,MATCH($C368,'Policy Characteristics'!$C:$C,0))),"",INDEX('Policy Characteristics'!J:J,MATCH($C368,'Policy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68" s="276" t="str">
        <f>IF(ISBLANK(INDEX('Policy Characteristics'!K:K,MATCH($C368,'Policy Characteristics'!$C:$C,0))),"",INDEX('Policy Characteristics'!K:K,MATCH($C368,'Policy Characteristics'!$C:$C,0)))</f>
        <v>electricity-sector-main.html#red-downtime</v>
      </c>
      <c r="R368" s="276" t="str">
        <f>IF(ISBLANK(INDEX('Policy Characteristics'!L:L,MATCH($C368,'Policy Characteristics'!$C:$C,0))),"",INDEX('Policy Characteristics'!L:L,MATCH($C368,'Policy Characteristics'!$C:$C,0)))</f>
        <v>reduce-downtime.html</v>
      </c>
    </row>
    <row r="369" spans="1:18" s="2" customFormat="1" ht="16">
      <c r="A369" s="276" t="str">
        <f>IF(ISBLANK(INDEX('Policy Characteristics'!A:A,MATCH($C369,'Policy Characteristics'!$C:$C,0))),"",INDEX('Policy Characteristics'!A:A,MATCH($C369,'Policy Characteristics'!$C:$C,0)))</f>
        <v>Electricity Supply</v>
      </c>
      <c r="B369" s="285" t="str">
        <f>IF(ISBLANK(INDEX('Policy Characteristics'!B:B,MATCH($C369,'Policy Characteristics'!$C:$C,0))),"",INDEX('Policy Characteristics'!B:B,MATCH($C369,'Policy Characteristics'!$C:$C,0)))</f>
        <v>Reduce Plant Downtime</v>
      </c>
      <c r="C369" s="341" t="str">
        <f t="shared" si="22"/>
        <v>Percentage Reduction in Plant Downtime</v>
      </c>
      <c r="D369" s="6" t="s">
        <v>322</v>
      </c>
      <c r="E369" s="47"/>
      <c r="F369" s="6" t="s">
        <v>324</v>
      </c>
      <c r="G369" s="6"/>
      <c r="H369" s="49">
        <v>676</v>
      </c>
      <c r="I369" s="348" t="s">
        <v>45</v>
      </c>
      <c r="J369" s="277" t="str">
        <f>IF(ISBLANK(INDEX('Policy Characteristics'!D:D,MATCH($C369,'Policy Characteristics'!$C:$C,0))),"",INDEX('Policy Characteristics'!D:D,MATCH($C369,'Policy Characteristics'!$C:$C,0)))</f>
        <v>Reduce Plant Downtime</v>
      </c>
      <c r="K369" s="276" t="str">
        <f>IF(ISBLANK(INDEX('Policy Characteristics'!E:E,MATCH($C369,'Policy Characteristics'!$C:$C,0))),"",INDEX('Policy Characteristics'!E:E,MATCH($C369,'Policy Characteristics'!$C:$C,0)))</f>
        <v>elec reduce plant downtime</v>
      </c>
      <c r="L369" s="284">
        <f>IF(ISBLANK(INDEX('Policy Characteristics'!F:F,MATCH($C369,'Policy Characteristics'!$C:$C,0))),"",INDEX('Policy Characteristics'!F:F,MATCH($C369,'Policy Characteristics'!$C:$C,0)))</f>
        <v>0</v>
      </c>
      <c r="M369" s="284">
        <f>IF(ISBLANK(INDEX('Policy Characteristics'!G:G,MATCH($C369,'Policy Characteristics'!$C:$C,0))),"",INDEX('Policy Characteristics'!G:G,MATCH($C369,'Policy Characteristics'!$C:$C,0)))</f>
        <v>0.6</v>
      </c>
      <c r="N369" s="284">
        <f>IF(ISBLANK(INDEX('Policy Characteristics'!H:H,MATCH($C369,'Policy Characteristics'!$C:$C,0))),"",INDEX('Policy Characteristics'!H:H,MATCH($C369,'Policy Characteristics'!$C:$C,0)))</f>
        <v>0.01</v>
      </c>
      <c r="O369" s="276" t="str">
        <f>IF(ISBLANK(INDEX('Policy Characteristics'!I:I,MATCH($C369,'Policy Characteristics'!$C:$C,0))),"",INDEX('Policy Characteristics'!I:I,MATCH($C369,'Policy Characteristics'!$C:$C,0)))</f>
        <v>% reduction in downtime</v>
      </c>
      <c r="P369" s="276" t="str">
        <f>IF(ISBLANK(INDEX('Policy Characteristics'!J:J,MATCH($C369,'Policy Characteristics'!$C:$C,0))),"",INDEX('Policy Characteristics'!J:J,MATCH($C369,'Policy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69" s="276" t="str">
        <f>IF(ISBLANK(INDEX('Policy Characteristics'!K:K,MATCH($C369,'Policy Characteristics'!$C:$C,0))),"",INDEX('Policy Characteristics'!K:K,MATCH($C369,'Policy Characteristics'!$C:$C,0)))</f>
        <v>electricity-sector-main.html#red-downtime</v>
      </c>
      <c r="R369" s="276" t="str">
        <f>IF(ISBLANK(INDEX('Policy Characteristics'!L:L,MATCH($C369,'Policy Characteristics'!$C:$C,0))),"",INDEX('Policy Characteristics'!L:L,MATCH($C369,'Policy Characteristics'!$C:$C,0)))</f>
        <v>reduce-downtime.html</v>
      </c>
    </row>
    <row r="370" spans="1:18" s="2" customFormat="1" ht="16">
      <c r="A370" s="276" t="str">
        <f>IF(ISBLANK(INDEX('Policy Characteristics'!A:A,MATCH($C370,'Policy Characteristics'!$C:$C,0))),"",INDEX('Policy Characteristics'!A:A,MATCH($C370,'Policy Characteristics'!$C:$C,0)))</f>
        <v>Electricity Supply</v>
      </c>
      <c r="B370" s="285" t="str">
        <f>IF(ISBLANK(INDEX('Policy Characteristics'!B:B,MATCH($C370,'Policy Characteristics'!$C:$C,0))),"",INDEX('Policy Characteristics'!B:B,MATCH($C370,'Policy Characteristics'!$C:$C,0)))</f>
        <v>Reduce Plant Downtime</v>
      </c>
      <c r="C370" s="341" t="str">
        <f t="shared" si="22"/>
        <v>Percentage Reduction in Plant Downtime</v>
      </c>
      <c r="D370" s="6" t="s">
        <v>323</v>
      </c>
      <c r="E370" s="47"/>
      <c r="F370" s="6" t="s">
        <v>325</v>
      </c>
      <c r="G370" s="6"/>
      <c r="H370" s="49">
        <v>679</v>
      </c>
      <c r="I370" s="348" t="s">
        <v>45</v>
      </c>
      <c r="J370" s="277" t="str">
        <f>IF(ISBLANK(INDEX('Policy Characteristics'!D:D,MATCH($C370,'Policy Characteristics'!$C:$C,0))),"",INDEX('Policy Characteristics'!D:D,MATCH($C370,'Policy Characteristics'!$C:$C,0)))</f>
        <v>Reduce Plant Downtime</v>
      </c>
      <c r="K370" s="276" t="str">
        <f>IF(ISBLANK(INDEX('Policy Characteristics'!E:E,MATCH($C370,'Policy Characteristics'!$C:$C,0))),"",INDEX('Policy Characteristics'!E:E,MATCH($C370,'Policy Characteristics'!$C:$C,0)))</f>
        <v>elec reduce plant downtime</v>
      </c>
      <c r="L370" s="284">
        <f>IF(ISBLANK(INDEX('Policy Characteristics'!F:F,MATCH($C370,'Policy Characteristics'!$C:$C,0))),"",INDEX('Policy Characteristics'!F:F,MATCH($C370,'Policy Characteristics'!$C:$C,0)))</f>
        <v>0</v>
      </c>
      <c r="M370" s="284">
        <f>IF(ISBLANK(INDEX('Policy Characteristics'!G:G,MATCH($C370,'Policy Characteristics'!$C:$C,0))),"",INDEX('Policy Characteristics'!G:G,MATCH($C370,'Policy Characteristics'!$C:$C,0)))</f>
        <v>0.6</v>
      </c>
      <c r="N370" s="284">
        <f>IF(ISBLANK(INDEX('Policy Characteristics'!H:H,MATCH($C370,'Policy Characteristics'!$C:$C,0))),"",INDEX('Policy Characteristics'!H:H,MATCH($C370,'Policy Characteristics'!$C:$C,0)))</f>
        <v>0.01</v>
      </c>
      <c r="O370" s="276" t="str">
        <f>IF(ISBLANK(INDEX('Policy Characteristics'!I:I,MATCH($C370,'Policy Characteristics'!$C:$C,0))),"",INDEX('Policy Characteristics'!I:I,MATCH($C370,'Policy Characteristics'!$C:$C,0)))</f>
        <v>% reduction in downtime</v>
      </c>
      <c r="P370" s="276" t="str">
        <f>IF(ISBLANK(INDEX('Policy Characteristics'!J:J,MATCH($C370,'Policy Characteristics'!$C:$C,0))),"",INDEX('Policy Characteristics'!J:J,MATCH($C370,'Policy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70" s="276" t="str">
        <f>IF(ISBLANK(INDEX('Policy Characteristics'!K:K,MATCH($C370,'Policy Characteristics'!$C:$C,0))),"",INDEX('Policy Characteristics'!K:K,MATCH($C370,'Policy Characteristics'!$C:$C,0)))</f>
        <v>electricity-sector-main.html#red-downtime</v>
      </c>
      <c r="R370" s="276" t="str">
        <f>IF(ISBLANK(INDEX('Policy Characteristics'!L:L,MATCH($C370,'Policy Characteristics'!$C:$C,0))),"",INDEX('Policy Characteristics'!L:L,MATCH($C370,'Policy Characteristics'!$C:$C,0)))</f>
        <v>reduce-downtime.html</v>
      </c>
    </row>
    <row r="371" spans="1:18" s="2" customFormat="1" ht="16">
      <c r="A371" s="276" t="str">
        <f>IF(ISBLANK(INDEX('Policy Characteristics'!A:A,MATCH($C371,'Policy Characteristics'!$C:$C,0))),"",INDEX('Policy Characteristics'!A:A,MATCH($C371,'Policy Characteristics'!$C:$C,0)))</f>
        <v>Electricity Supply</v>
      </c>
      <c r="B371" s="285" t="str">
        <f>IF(ISBLANK(INDEX('Policy Characteristics'!B:B,MATCH($C371,'Policy Characteristics'!$C:$C,0))),"",INDEX('Policy Characteristics'!B:B,MATCH($C371,'Policy Characteristics'!$C:$C,0)))</f>
        <v>Reduce Plant Downtime</v>
      </c>
      <c r="C371" s="341" t="str">
        <f t="shared" si="22"/>
        <v>Percentage Reduction in Plant Downtime</v>
      </c>
      <c r="D371" s="6" t="s">
        <v>459</v>
      </c>
      <c r="E371" s="47"/>
      <c r="F371" s="6" t="s">
        <v>458</v>
      </c>
      <c r="G371" s="6"/>
      <c r="H371" s="49">
        <v>182</v>
      </c>
      <c r="I371" s="348" t="s">
        <v>44</v>
      </c>
      <c r="J371" s="277" t="str">
        <f>IF(ISBLANK(INDEX('Policy Characteristics'!D:D,MATCH($C371,'Policy Characteristics'!$C:$C,0))),"",INDEX('Policy Characteristics'!D:D,MATCH($C371,'Policy Characteristics'!$C:$C,0)))</f>
        <v>Reduce Plant Downtime</v>
      </c>
      <c r="K371" s="276" t="str">
        <f>IF(ISBLANK(INDEX('Policy Characteristics'!E:E,MATCH($C371,'Policy Characteristics'!$C:$C,0))),"",INDEX('Policy Characteristics'!E:E,MATCH($C371,'Policy Characteristics'!$C:$C,0)))</f>
        <v>elec reduce plant downtime</v>
      </c>
      <c r="L371" s="284">
        <f>IF(ISBLANK(INDEX('Policy Characteristics'!F:F,MATCH($C371,'Policy Characteristics'!$C:$C,0))),"",INDEX('Policy Characteristics'!F:F,MATCH($C371,'Policy Characteristics'!$C:$C,0)))</f>
        <v>0</v>
      </c>
      <c r="M371" s="284">
        <f>IF(ISBLANK(INDEX('Policy Characteristics'!G:G,MATCH($C371,'Policy Characteristics'!$C:$C,0))),"",INDEX('Policy Characteristics'!G:G,MATCH($C371,'Policy Characteristics'!$C:$C,0)))</f>
        <v>0.6</v>
      </c>
      <c r="N371" s="284">
        <f>IF(ISBLANK(INDEX('Policy Characteristics'!H:H,MATCH($C371,'Policy Characteristics'!$C:$C,0))),"",INDEX('Policy Characteristics'!H:H,MATCH($C371,'Policy Characteristics'!$C:$C,0)))</f>
        <v>0.01</v>
      </c>
      <c r="O371" s="276" t="str">
        <f>IF(ISBLANK(INDEX('Policy Characteristics'!I:I,MATCH($C371,'Policy Characteristics'!$C:$C,0))),"",INDEX('Policy Characteristics'!I:I,MATCH($C371,'Policy Characteristics'!$C:$C,0)))</f>
        <v>% reduction in downtime</v>
      </c>
      <c r="P371" s="276" t="str">
        <f>IF(ISBLANK(INDEX('Policy Characteristics'!J:J,MATCH($C371,'Policy Characteristics'!$C:$C,0))),"",INDEX('Policy Characteristics'!J:J,MATCH($C371,'Policy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71" s="276" t="str">
        <f>IF(ISBLANK(INDEX('Policy Characteristics'!K:K,MATCH($C371,'Policy Characteristics'!$C:$C,0))),"",INDEX('Policy Characteristics'!K:K,MATCH($C371,'Policy Characteristics'!$C:$C,0)))</f>
        <v>electricity-sector-main.html#red-downtime</v>
      </c>
      <c r="R371" s="276" t="str">
        <f>IF(ISBLANK(INDEX('Policy Characteristics'!L:L,MATCH($C371,'Policy Characteristics'!$C:$C,0))),"",INDEX('Policy Characteristics'!L:L,MATCH($C371,'Policy Characteristics'!$C:$C,0)))</f>
        <v>reduce-downtime.html</v>
      </c>
    </row>
    <row r="372" spans="1:18" s="2" customFormat="1" ht="16">
      <c r="A372" s="276" t="str">
        <f>IF(ISBLANK(INDEX('Policy Characteristics'!A:A,MATCH($C372,'Policy Characteristics'!$C:$C,0))),"",INDEX('Policy Characteristics'!A:A,MATCH($C372,'Policy Characteristics'!$C:$C,0)))</f>
        <v>Electricity Supply</v>
      </c>
      <c r="B372" s="285" t="str">
        <f>IF(ISBLANK(INDEX('Policy Characteristics'!B:B,MATCH($C372,'Policy Characteristics'!$C:$C,0))),"",INDEX('Policy Characteristics'!B:B,MATCH($C372,'Policy Characteristics'!$C:$C,0)))</f>
        <v>Reduce Plant Downtime</v>
      </c>
      <c r="C372" s="341" t="str">
        <f t="shared" si="22"/>
        <v>Percentage Reduction in Plant Downtime</v>
      </c>
      <c r="D372" s="6" t="s">
        <v>468</v>
      </c>
      <c r="E372" s="47"/>
      <c r="F372" s="6" t="s">
        <v>469</v>
      </c>
      <c r="H372" s="49">
        <v>684</v>
      </c>
      <c r="I372" s="348" t="s">
        <v>45</v>
      </c>
      <c r="J372" s="277" t="str">
        <f>IF(ISBLANK(INDEX('Policy Characteristics'!D:D,MATCH($C372,'Policy Characteristics'!$C:$C,0))),"",INDEX('Policy Characteristics'!D:D,MATCH($C372,'Policy Characteristics'!$C:$C,0)))</f>
        <v>Reduce Plant Downtime</v>
      </c>
      <c r="K372" s="276" t="str">
        <f>IF(ISBLANK(INDEX('Policy Characteristics'!E:E,MATCH($C372,'Policy Characteristics'!$C:$C,0))),"",INDEX('Policy Characteristics'!E:E,MATCH($C372,'Policy Characteristics'!$C:$C,0)))</f>
        <v>elec reduce plant downtime</v>
      </c>
      <c r="L372" s="284">
        <f>IF(ISBLANK(INDEX('Policy Characteristics'!F:F,MATCH($C372,'Policy Characteristics'!$C:$C,0))),"",INDEX('Policy Characteristics'!F:F,MATCH($C372,'Policy Characteristics'!$C:$C,0)))</f>
        <v>0</v>
      </c>
      <c r="M372" s="284">
        <f>IF(ISBLANK(INDEX('Policy Characteristics'!G:G,MATCH($C372,'Policy Characteristics'!$C:$C,0))),"",INDEX('Policy Characteristics'!G:G,MATCH($C372,'Policy Characteristics'!$C:$C,0)))</f>
        <v>0.6</v>
      </c>
      <c r="N372" s="284">
        <f>IF(ISBLANK(INDEX('Policy Characteristics'!H:H,MATCH($C372,'Policy Characteristics'!$C:$C,0))),"",INDEX('Policy Characteristics'!H:H,MATCH($C372,'Policy Characteristics'!$C:$C,0)))</f>
        <v>0.01</v>
      </c>
      <c r="O372" s="276" t="str">
        <f>IF(ISBLANK(INDEX('Policy Characteristics'!I:I,MATCH($C372,'Policy Characteristics'!$C:$C,0))),"",INDEX('Policy Characteristics'!I:I,MATCH($C372,'Policy Characteristics'!$C:$C,0)))</f>
        <v>% reduction in downtime</v>
      </c>
      <c r="P372" s="276" t="str">
        <f>IF(ISBLANK(INDEX('Policy Characteristics'!J:J,MATCH($C372,'Policy Characteristics'!$C:$C,0))),"",INDEX('Policy Characteristics'!J:J,MATCH($C372,'Policy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72" s="276" t="str">
        <f>IF(ISBLANK(INDEX('Policy Characteristics'!K:K,MATCH($C372,'Policy Characteristics'!$C:$C,0))),"",INDEX('Policy Characteristics'!K:K,MATCH($C372,'Policy Characteristics'!$C:$C,0)))</f>
        <v>electricity-sector-main.html#red-downtime</v>
      </c>
      <c r="R372" s="276" t="str">
        <f>IF(ISBLANK(INDEX('Policy Characteristics'!L:L,MATCH($C372,'Policy Characteristics'!$C:$C,0))),"",INDEX('Policy Characteristics'!L:L,MATCH($C372,'Policy Characteristics'!$C:$C,0)))</f>
        <v>reduce-downtime.html</v>
      </c>
    </row>
    <row r="373" spans="1:18" s="2" customFormat="1" ht="16">
      <c r="A373" s="276" t="str">
        <f>IF(ISBLANK(INDEX('Policy Characteristics'!A:A,MATCH($C373,'Policy Characteristics'!$C:$C,0))),"",INDEX('Policy Characteristics'!A:A,MATCH($C373,'Policy Characteristics'!$C:$C,0)))</f>
        <v>Electricity Supply</v>
      </c>
      <c r="B373" s="285" t="str">
        <f>IF(ISBLANK(INDEX('Policy Characteristics'!B:B,MATCH($C373,'Policy Characteristics'!$C:$C,0))),"",INDEX('Policy Characteristics'!B:B,MATCH($C373,'Policy Characteristics'!$C:$C,0)))</f>
        <v>Reduce Plant Downtime</v>
      </c>
      <c r="C373" s="341" t="str">
        <f t="shared" si="22"/>
        <v>Percentage Reduction in Plant Downtime</v>
      </c>
      <c r="D373" s="6" t="s">
        <v>2780</v>
      </c>
      <c r="E373" s="47"/>
      <c r="F373" s="6" t="s">
        <v>2494</v>
      </c>
      <c r="G373" s="6"/>
      <c r="H373" s="49">
        <v>687</v>
      </c>
      <c r="I373" s="348" t="s">
        <v>45</v>
      </c>
      <c r="J373" s="277" t="str">
        <f>IF(ISBLANK(INDEX('Policy Characteristics'!D:D,MATCH($C373,'Policy Characteristics'!$C:$C,0))),"",INDEX('Policy Characteristics'!D:D,MATCH($C373,'Policy Characteristics'!$C:$C,0)))</f>
        <v>Reduce Plant Downtime</v>
      </c>
      <c r="K373" s="276" t="str">
        <f>IF(ISBLANK(INDEX('Policy Characteristics'!E:E,MATCH($C373,'Policy Characteristics'!$C:$C,0))),"",INDEX('Policy Characteristics'!E:E,MATCH($C373,'Policy Characteristics'!$C:$C,0)))</f>
        <v>elec reduce plant downtime</v>
      </c>
      <c r="L373" s="284">
        <f>IF(ISBLANK(INDEX('Policy Characteristics'!F:F,MATCH($C373,'Policy Characteristics'!$C:$C,0))),"",INDEX('Policy Characteristics'!F:F,MATCH($C373,'Policy Characteristics'!$C:$C,0)))</f>
        <v>0</v>
      </c>
      <c r="M373" s="284">
        <f>IF(ISBLANK(INDEX('Policy Characteristics'!G:G,MATCH($C373,'Policy Characteristics'!$C:$C,0))),"",INDEX('Policy Characteristics'!G:G,MATCH($C373,'Policy Characteristics'!$C:$C,0)))</f>
        <v>0.6</v>
      </c>
      <c r="N373" s="284">
        <f>IF(ISBLANK(INDEX('Policy Characteristics'!H:H,MATCH($C373,'Policy Characteristics'!$C:$C,0))),"",INDEX('Policy Characteristics'!H:H,MATCH($C373,'Policy Characteristics'!$C:$C,0)))</f>
        <v>0.01</v>
      </c>
      <c r="O373" s="276" t="str">
        <f>IF(ISBLANK(INDEX('Policy Characteristics'!I:I,MATCH($C373,'Policy Characteristics'!$C:$C,0))),"",INDEX('Policy Characteristics'!I:I,MATCH($C373,'Policy Characteristics'!$C:$C,0)))</f>
        <v>% reduction in downtime</v>
      </c>
      <c r="P373" s="276" t="str">
        <f>IF(ISBLANK(INDEX('Policy Characteristics'!J:J,MATCH($C373,'Policy Characteristics'!$C:$C,0))),"",INDEX('Policy Characteristics'!J:J,MATCH($C373,'Policy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73" s="276" t="str">
        <f>IF(ISBLANK(INDEX('Policy Characteristics'!K:K,MATCH($C373,'Policy Characteristics'!$C:$C,0))),"",INDEX('Policy Characteristics'!K:K,MATCH($C373,'Policy Characteristics'!$C:$C,0)))</f>
        <v>electricity-sector-main.html#red-downtime</v>
      </c>
      <c r="R373" s="276" t="str">
        <f>IF(ISBLANK(INDEX('Policy Characteristics'!L:L,MATCH($C373,'Policy Characteristics'!$C:$C,0))),"",INDEX('Policy Characteristics'!L:L,MATCH($C373,'Policy Characteristics'!$C:$C,0)))</f>
        <v>reduce-downtime.html</v>
      </c>
    </row>
    <row r="374" spans="1:18" s="2" customFormat="1" ht="16">
      <c r="A374" s="276" t="str">
        <f>IF(ISBLANK(INDEX('Policy Characteristics'!A:A,MATCH($C374,'Policy Characteristics'!$C:$C,0))),"",INDEX('Policy Characteristics'!A:A,MATCH($C374,'Policy Characteristics'!$C:$C,0)))</f>
        <v>Electricity Supply</v>
      </c>
      <c r="B374" s="285" t="str">
        <f>IF(ISBLANK(INDEX('Policy Characteristics'!B:B,MATCH($C374,'Policy Characteristics'!$C:$C,0))),"",INDEX('Policy Characteristics'!B:B,MATCH($C374,'Policy Characteristics'!$C:$C,0)))</f>
        <v>Reduce Plant Downtime</v>
      </c>
      <c r="C374" s="341" t="str">
        <f t="shared" si="22"/>
        <v>Percentage Reduction in Plant Downtime</v>
      </c>
      <c r="D374" s="6" t="s">
        <v>2781</v>
      </c>
      <c r="E374" s="47"/>
      <c r="F374" s="6" t="s">
        <v>2619</v>
      </c>
      <c r="G374" s="6"/>
      <c r="H374" s="49">
        <v>690</v>
      </c>
      <c r="I374" s="348" t="s">
        <v>45</v>
      </c>
      <c r="J374" s="277" t="str">
        <f>IF(ISBLANK(INDEX('Policy Characteristics'!D:D,MATCH($C374,'Policy Characteristics'!$C:$C,0))),"",INDEX('Policy Characteristics'!D:D,MATCH($C374,'Policy Characteristics'!$C:$C,0)))</f>
        <v>Reduce Plant Downtime</v>
      </c>
      <c r="K374" s="276" t="str">
        <f>IF(ISBLANK(INDEX('Policy Characteristics'!E:E,MATCH($C374,'Policy Characteristics'!$C:$C,0))),"",INDEX('Policy Characteristics'!E:E,MATCH($C374,'Policy Characteristics'!$C:$C,0)))</f>
        <v>elec reduce plant downtime</v>
      </c>
      <c r="L374" s="284">
        <f>IF(ISBLANK(INDEX('Policy Characteristics'!F:F,MATCH($C374,'Policy Characteristics'!$C:$C,0))),"",INDEX('Policy Characteristics'!F:F,MATCH($C374,'Policy Characteristics'!$C:$C,0)))</f>
        <v>0</v>
      </c>
      <c r="M374" s="284">
        <f>IF(ISBLANK(INDEX('Policy Characteristics'!G:G,MATCH($C374,'Policy Characteristics'!$C:$C,0))),"",INDEX('Policy Characteristics'!G:G,MATCH($C374,'Policy Characteristics'!$C:$C,0)))</f>
        <v>0.6</v>
      </c>
      <c r="N374" s="284">
        <f>IF(ISBLANK(INDEX('Policy Characteristics'!H:H,MATCH($C374,'Policy Characteristics'!$C:$C,0))),"",INDEX('Policy Characteristics'!H:H,MATCH($C374,'Policy Characteristics'!$C:$C,0)))</f>
        <v>0.01</v>
      </c>
      <c r="O374" s="276" t="str">
        <f>IF(ISBLANK(INDEX('Policy Characteristics'!I:I,MATCH($C374,'Policy Characteristics'!$C:$C,0))),"",INDEX('Policy Characteristics'!I:I,MATCH($C374,'Policy Characteristics'!$C:$C,0)))</f>
        <v>% reduction in downtime</v>
      </c>
      <c r="P374" s="276" t="str">
        <f>IF(ISBLANK(INDEX('Policy Characteristics'!J:J,MATCH($C374,'Policy Characteristics'!$C:$C,0))),"",INDEX('Policy Characteristics'!J:J,MATCH($C374,'Policy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74" s="276" t="str">
        <f>IF(ISBLANK(INDEX('Policy Characteristics'!K:K,MATCH($C374,'Policy Characteristics'!$C:$C,0))),"",INDEX('Policy Characteristics'!K:K,MATCH($C374,'Policy Characteristics'!$C:$C,0)))</f>
        <v>electricity-sector-main.html#red-downtime</v>
      </c>
      <c r="R374" s="276" t="str">
        <f>IF(ISBLANK(INDEX('Policy Characteristics'!L:L,MATCH($C374,'Policy Characteristics'!$C:$C,0))),"",INDEX('Policy Characteristics'!L:L,MATCH($C374,'Policy Characteristics'!$C:$C,0)))</f>
        <v>reduce-downtime.html</v>
      </c>
    </row>
    <row r="375" spans="1:18" s="2" customFormat="1" ht="16">
      <c r="A375" s="276" t="str">
        <f>IF(ISBLANK(INDEX('Policy Characteristics'!A:A,MATCH($C375,'Policy Characteristics'!$C:$C,0))),"",INDEX('Policy Characteristics'!A:A,MATCH($C375,'Policy Characteristics'!$C:$C,0)))</f>
        <v>Electricity Supply</v>
      </c>
      <c r="B375" s="285" t="str">
        <f>IF(ISBLANK(INDEX('Policy Characteristics'!B:B,MATCH($C375,'Policy Characteristics'!$C:$C,0))),"",INDEX('Policy Characteristics'!B:B,MATCH($C375,'Policy Characteristics'!$C:$C,0)))</f>
        <v>Reduce Plant Downtime</v>
      </c>
      <c r="C375" s="341" t="str">
        <f t="shared" si="22"/>
        <v>Percentage Reduction in Plant Downtime</v>
      </c>
      <c r="D375" s="6" t="s">
        <v>2782</v>
      </c>
      <c r="E375" s="47"/>
      <c r="F375" s="6" t="s">
        <v>2496</v>
      </c>
      <c r="G375" s="6"/>
      <c r="H375" s="49">
        <v>1782</v>
      </c>
      <c r="I375" s="348" t="s">
        <v>45</v>
      </c>
      <c r="J375" s="277" t="str">
        <f>IF(ISBLANK(INDEX('Policy Characteristics'!D:D,MATCH($C375,'Policy Characteristics'!$C:$C,0))),"",INDEX('Policy Characteristics'!D:D,MATCH($C375,'Policy Characteristics'!$C:$C,0)))</f>
        <v>Reduce Plant Downtime</v>
      </c>
      <c r="K375" s="276" t="str">
        <f>IF(ISBLANK(INDEX('Policy Characteristics'!E:E,MATCH($C375,'Policy Characteristics'!$C:$C,0))),"",INDEX('Policy Characteristics'!E:E,MATCH($C375,'Policy Characteristics'!$C:$C,0)))</f>
        <v>elec reduce plant downtime</v>
      </c>
      <c r="L375" s="284">
        <f>IF(ISBLANK(INDEX('Policy Characteristics'!F:F,MATCH($C375,'Policy Characteristics'!$C:$C,0))),"",INDEX('Policy Characteristics'!F:F,MATCH($C375,'Policy Characteristics'!$C:$C,0)))</f>
        <v>0</v>
      </c>
      <c r="M375" s="284">
        <f>IF(ISBLANK(INDEX('Policy Characteristics'!G:G,MATCH($C375,'Policy Characteristics'!$C:$C,0))),"",INDEX('Policy Characteristics'!G:G,MATCH($C375,'Policy Characteristics'!$C:$C,0)))</f>
        <v>0.6</v>
      </c>
      <c r="N375" s="284">
        <f>IF(ISBLANK(INDEX('Policy Characteristics'!H:H,MATCH($C375,'Policy Characteristics'!$C:$C,0))),"",INDEX('Policy Characteristics'!H:H,MATCH($C375,'Policy Characteristics'!$C:$C,0)))</f>
        <v>0.01</v>
      </c>
      <c r="O375" s="276" t="str">
        <f>IF(ISBLANK(INDEX('Policy Characteristics'!I:I,MATCH($C375,'Policy Characteristics'!$C:$C,0))),"",INDEX('Policy Characteristics'!I:I,MATCH($C375,'Policy Characteristics'!$C:$C,0)))</f>
        <v>% reduction in downtime</v>
      </c>
      <c r="P375" s="276" t="str">
        <f>IF(ISBLANK(INDEX('Policy Characteristics'!J:J,MATCH($C375,'Policy Characteristics'!$C:$C,0))),"",INDEX('Policy Characteristics'!J:J,MATCH($C375,'Policy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75" s="276" t="str">
        <f>IF(ISBLANK(INDEX('Policy Characteristics'!K:K,MATCH($C375,'Policy Characteristics'!$C:$C,0))),"",INDEX('Policy Characteristics'!K:K,MATCH($C375,'Policy Characteristics'!$C:$C,0)))</f>
        <v>electricity-sector-main.html#red-downtime</v>
      </c>
      <c r="R375" s="276" t="str">
        <f>IF(ISBLANK(INDEX('Policy Characteristics'!L:L,MATCH($C375,'Policy Characteristics'!$C:$C,0))),"",INDEX('Policy Characteristics'!L:L,MATCH($C375,'Policy Characteristics'!$C:$C,0)))</f>
        <v>reduce-downtime.html</v>
      </c>
    </row>
    <row r="376" spans="1:18" s="2" customFormat="1" ht="16">
      <c r="A376" s="276" t="str">
        <f>IF(ISBLANK(INDEX('Policy Characteristics'!A:A,MATCH($C376,'Policy Characteristics'!$C:$C,0))),"",INDEX('Policy Characteristics'!A:A,MATCH($C376,'Policy Characteristics'!$C:$C,0)))</f>
        <v>Electricity Supply</v>
      </c>
      <c r="B376" s="285" t="str">
        <f>IF(ISBLANK(INDEX('Policy Characteristics'!B:B,MATCH($C376,'Policy Characteristics'!$C:$C,0))),"",INDEX('Policy Characteristics'!B:B,MATCH($C376,'Policy Characteristics'!$C:$C,0)))</f>
        <v>Reduce Plant Downtime</v>
      </c>
      <c r="C376" s="341" t="str">
        <f t="shared" si="22"/>
        <v>Percentage Reduction in Plant Downtime</v>
      </c>
      <c r="D376" s="6" t="s">
        <v>3578</v>
      </c>
      <c r="E376" s="47"/>
      <c r="F376" s="6" t="s">
        <v>3586</v>
      </c>
      <c r="G376" s="6"/>
      <c r="H376" s="49">
        <v>1783</v>
      </c>
      <c r="I376" s="348" t="s">
        <v>45</v>
      </c>
      <c r="J376" s="277" t="str">
        <f>IF(ISBLANK(INDEX('Policy Characteristics'!D:D,MATCH($C376,'Policy Characteristics'!$C:$C,0))),"",INDEX('Policy Characteristics'!D:D,MATCH($C376,'Policy Characteristics'!$C:$C,0)))</f>
        <v>Reduce Plant Downtime</v>
      </c>
      <c r="K376" s="276" t="str">
        <f>IF(ISBLANK(INDEX('Policy Characteristics'!E:E,MATCH($C376,'Policy Characteristics'!$C:$C,0))),"",INDEX('Policy Characteristics'!E:E,MATCH($C376,'Policy Characteristics'!$C:$C,0)))</f>
        <v>elec reduce plant downtime</v>
      </c>
      <c r="L376" s="284">
        <f>IF(ISBLANK(INDEX('Policy Characteristics'!F:F,MATCH($C376,'Policy Characteristics'!$C:$C,0))),"",INDEX('Policy Characteristics'!F:F,MATCH($C376,'Policy Characteristics'!$C:$C,0)))</f>
        <v>0</v>
      </c>
      <c r="M376" s="284">
        <f>IF(ISBLANK(INDEX('Policy Characteristics'!G:G,MATCH($C376,'Policy Characteristics'!$C:$C,0))),"",INDEX('Policy Characteristics'!G:G,MATCH($C376,'Policy Characteristics'!$C:$C,0)))</f>
        <v>0.6</v>
      </c>
      <c r="N376" s="284">
        <f>IF(ISBLANK(INDEX('Policy Characteristics'!H:H,MATCH($C376,'Policy Characteristics'!$C:$C,0))),"",INDEX('Policy Characteristics'!H:H,MATCH($C376,'Policy Characteristics'!$C:$C,0)))</f>
        <v>0.01</v>
      </c>
      <c r="O376" s="276" t="str">
        <f>IF(ISBLANK(INDEX('Policy Characteristics'!I:I,MATCH($C376,'Policy Characteristics'!$C:$C,0))),"",INDEX('Policy Characteristics'!I:I,MATCH($C376,'Policy Characteristics'!$C:$C,0)))</f>
        <v>% reduction in downtime</v>
      </c>
      <c r="P376" s="276" t="str">
        <f>IF(ISBLANK(INDEX('Policy Characteristics'!J:J,MATCH($C376,'Policy Characteristics'!$C:$C,0))),"",INDEX('Policy Characteristics'!J:J,MATCH($C376,'Policy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76" s="276" t="str">
        <f>IF(ISBLANK(INDEX('Policy Characteristics'!K:K,MATCH($C376,'Policy Characteristics'!$C:$C,0))),"",INDEX('Policy Characteristics'!K:K,MATCH($C376,'Policy Characteristics'!$C:$C,0)))</f>
        <v>electricity-sector-main.html#red-downtime</v>
      </c>
      <c r="R376" s="276" t="str">
        <f>IF(ISBLANK(INDEX('Policy Characteristics'!L:L,MATCH($C376,'Policy Characteristics'!$C:$C,0))),"",INDEX('Policy Characteristics'!L:L,MATCH($C376,'Policy Characteristics'!$C:$C,0)))</f>
        <v>reduce-downtime.html</v>
      </c>
    </row>
    <row r="377" spans="1:18" s="2" customFormat="1" ht="16">
      <c r="A377" s="276" t="str">
        <f>IF(ISBLANK(INDEX('Policy Characteristics'!A:A,MATCH($C377,'Policy Characteristics'!$C:$C,0))),"",INDEX('Policy Characteristics'!A:A,MATCH($C377,'Policy Characteristics'!$C:$C,0)))</f>
        <v>Electricity Supply</v>
      </c>
      <c r="B377" s="285" t="str">
        <f>IF(ISBLANK(INDEX('Policy Characteristics'!B:B,MATCH($C377,'Policy Characteristics'!$C:$C,0))),"",INDEX('Policy Characteristics'!B:B,MATCH($C377,'Policy Characteristics'!$C:$C,0)))</f>
        <v>Reduce Plant Downtime</v>
      </c>
      <c r="C377" s="341" t="str">
        <f t="shared" si="22"/>
        <v>Percentage Reduction in Plant Downtime</v>
      </c>
      <c r="D377" s="6" t="s">
        <v>3581</v>
      </c>
      <c r="E377" s="47"/>
      <c r="F377" s="6" t="s">
        <v>3587</v>
      </c>
      <c r="G377" s="6"/>
      <c r="H377" s="49">
        <v>1784</v>
      </c>
      <c r="I377" s="348" t="s">
        <v>45</v>
      </c>
      <c r="J377" s="277" t="str">
        <f>IF(ISBLANK(INDEX('Policy Characteristics'!D:D,MATCH($C377,'Policy Characteristics'!$C:$C,0))),"",INDEX('Policy Characteristics'!D:D,MATCH($C377,'Policy Characteristics'!$C:$C,0)))</f>
        <v>Reduce Plant Downtime</v>
      </c>
      <c r="K377" s="276" t="str">
        <f>IF(ISBLANK(INDEX('Policy Characteristics'!E:E,MATCH($C377,'Policy Characteristics'!$C:$C,0))),"",INDEX('Policy Characteristics'!E:E,MATCH($C377,'Policy Characteristics'!$C:$C,0)))</f>
        <v>elec reduce plant downtime</v>
      </c>
      <c r="L377" s="284">
        <f>IF(ISBLANK(INDEX('Policy Characteristics'!F:F,MATCH($C377,'Policy Characteristics'!$C:$C,0))),"",INDEX('Policy Characteristics'!F:F,MATCH($C377,'Policy Characteristics'!$C:$C,0)))</f>
        <v>0</v>
      </c>
      <c r="M377" s="284">
        <f>IF(ISBLANK(INDEX('Policy Characteristics'!G:G,MATCH($C377,'Policy Characteristics'!$C:$C,0))),"",INDEX('Policy Characteristics'!G:G,MATCH($C377,'Policy Characteristics'!$C:$C,0)))</f>
        <v>0.6</v>
      </c>
      <c r="N377" s="284">
        <f>IF(ISBLANK(INDEX('Policy Characteristics'!H:H,MATCH($C377,'Policy Characteristics'!$C:$C,0))),"",INDEX('Policy Characteristics'!H:H,MATCH($C377,'Policy Characteristics'!$C:$C,0)))</f>
        <v>0.01</v>
      </c>
      <c r="O377" s="276" t="str">
        <f>IF(ISBLANK(INDEX('Policy Characteristics'!I:I,MATCH($C377,'Policy Characteristics'!$C:$C,0))),"",INDEX('Policy Characteristics'!I:I,MATCH($C377,'Policy Characteristics'!$C:$C,0)))</f>
        <v>% reduction in downtime</v>
      </c>
      <c r="P377" s="276" t="str">
        <f>IF(ISBLANK(INDEX('Policy Characteristics'!J:J,MATCH($C377,'Policy Characteristics'!$C:$C,0))),"",INDEX('Policy Characteristics'!J:J,MATCH($C377,'Policy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77" s="276" t="str">
        <f>IF(ISBLANK(INDEX('Policy Characteristics'!K:K,MATCH($C377,'Policy Characteristics'!$C:$C,0))),"",INDEX('Policy Characteristics'!K:K,MATCH($C377,'Policy Characteristics'!$C:$C,0)))</f>
        <v>electricity-sector-main.html#red-downtime</v>
      </c>
      <c r="R377" s="276" t="str">
        <f>IF(ISBLANK(INDEX('Policy Characteristics'!L:L,MATCH($C377,'Policy Characteristics'!$C:$C,0))),"",INDEX('Policy Characteristics'!L:L,MATCH($C377,'Policy Characteristics'!$C:$C,0)))</f>
        <v>reduce-downtime.html</v>
      </c>
    </row>
    <row r="378" spans="1:18" s="2" customFormat="1" ht="16">
      <c r="A378" s="276" t="str">
        <f>IF(ISBLANK(INDEX('Policy Characteristics'!A:A,MATCH($C378,'Policy Characteristics'!$C:$C,0))),"",INDEX('Policy Characteristics'!A:A,MATCH($C378,'Policy Characteristics'!$C:$C,0)))</f>
        <v>Electricity Supply</v>
      </c>
      <c r="B378" s="285" t="str">
        <f>IF(ISBLANK(INDEX('Policy Characteristics'!B:B,MATCH($C378,'Policy Characteristics'!$C:$C,0))),"",INDEX('Policy Characteristics'!B:B,MATCH($C378,'Policy Characteristics'!$C:$C,0)))</f>
        <v>Reduce Plant Downtime</v>
      </c>
      <c r="C378" s="341" t="str">
        <f t="shared" si="22"/>
        <v>Percentage Reduction in Plant Downtime</v>
      </c>
      <c r="D378" s="6" t="s">
        <v>3582</v>
      </c>
      <c r="E378" s="47"/>
      <c r="F378" s="6" t="s">
        <v>3588</v>
      </c>
      <c r="G378" s="6"/>
      <c r="H378" s="49">
        <v>1785</v>
      </c>
      <c r="I378" s="348" t="s">
        <v>45</v>
      </c>
      <c r="J378" s="277" t="str">
        <f>IF(ISBLANK(INDEX('Policy Characteristics'!D:D,MATCH($C378,'Policy Characteristics'!$C:$C,0))),"",INDEX('Policy Characteristics'!D:D,MATCH($C378,'Policy Characteristics'!$C:$C,0)))</f>
        <v>Reduce Plant Downtime</v>
      </c>
      <c r="K378" s="276" t="str">
        <f>IF(ISBLANK(INDEX('Policy Characteristics'!E:E,MATCH($C378,'Policy Characteristics'!$C:$C,0))),"",INDEX('Policy Characteristics'!E:E,MATCH($C378,'Policy Characteristics'!$C:$C,0)))</f>
        <v>elec reduce plant downtime</v>
      </c>
      <c r="L378" s="284">
        <f>IF(ISBLANK(INDEX('Policy Characteristics'!F:F,MATCH($C378,'Policy Characteristics'!$C:$C,0))),"",INDEX('Policy Characteristics'!F:F,MATCH($C378,'Policy Characteristics'!$C:$C,0)))</f>
        <v>0</v>
      </c>
      <c r="M378" s="284">
        <f>IF(ISBLANK(INDEX('Policy Characteristics'!G:G,MATCH($C378,'Policy Characteristics'!$C:$C,0))),"",INDEX('Policy Characteristics'!G:G,MATCH($C378,'Policy Characteristics'!$C:$C,0)))</f>
        <v>0.6</v>
      </c>
      <c r="N378" s="284">
        <f>IF(ISBLANK(INDEX('Policy Characteristics'!H:H,MATCH($C378,'Policy Characteristics'!$C:$C,0))),"",INDEX('Policy Characteristics'!H:H,MATCH($C378,'Policy Characteristics'!$C:$C,0)))</f>
        <v>0.01</v>
      </c>
      <c r="O378" s="276" t="str">
        <f>IF(ISBLANK(INDEX('Policy Characteristics'!I:I,MATCH($C378,'Policy Characteristics'!$C:$C,0))),"",INDEX('Policy Characteristics'!I:I,MATCH($C378,'Policy Characteristics'!$C:$C,0)))</f>
        <v>% reduction in downtime</v>
      </c>
      <c r="P378" s="276" t="str">
        <f>IF(ISBLANK(INDEX('Policy Characteristics'!J:J,MATCH($C378,'Policy Characteristics'!$C:$C,0))),"",INDEX('Policy Characteristics'!J:J,MATCH($C378,'Policy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78" s="276" t="str">
        <f>IF(ISBLANK(INDEX('Policy Characteristics'!K:K,MATCH($C378,'Policy Characteristics'!$C:$C,0))),"",INDEX('Policy Characteristics'!K:K,MATCH($C378,'Policy Characteristics'!$C:$C,0)))</f>
        <v>electricity-sector-main.html#red-downtime</v>
      </c>
      <c r="R378" s="276" t="str">
        <f>IF(ISBLANK(INDEX('Policy Characteristics'!L:L,MATCH($C378,'Policy Characteristics'!$C:$C,0))),"",INDEX('Policy Characteristics'!L:L,MATCH($C378,'Policy Characteristics'!$C:$C,0)))</f>
        <v>reduce-downtime.html</v>
      </c>
    </row>
    <row r="379" spans="1:18" s="2" customFormat="1" ht="16">
      <c r="A379" s="276" t="str">
        <f>IF(ISBLANK(INDEX('Policy Characteristics'!A:A,MATCH($C379,'Policy Characteristics'!$C:$C,0))),"",INDEX('Policy Characteristics'!A:A,MATCH($C379,'Policy Characteristics'!$C:$C,0)))</f>
        <v>Electricity Supply</v>
      </c>
      <c r="B379" s="285" t="str">
        <f>IF(ISBLANK(INDEX('Policy Characteristics'!B:B,MATCH($C379,'Policy Characteristics'!$C:$C,0))),"",INDEX('Policy Characteristics'!B:B,MATCH($C379,'Policy Characteristics'!$C:$C,0)))</f>
        <v>Reduce Plant Downtime</v>
      </c>
      <c r="C379" s="341" t="str">
        <f t="shared" si="22"/>
        <v>Percentage Reduction in Plant Downtime</v>
      </c>
      <c r="D379" s="6" t="s">
        <v>3583</v>
      </c>
      <c r="E379" s="47"/>
      <c r="F379" s="6" t="s">
        <v>3589</v>
      </c>
      <c r="G379" s="6"/>
      <c r="H379" s="49">
        <v>1786</v>
      </c>
      <c r="I379" s="348" t="s">
        <v>45</v>
      </c>
      <c r="J379" s="277" t="str">
        <f>IF(ISBLANK(INDEX('Policy Characteristics'!D:D,MATCH($C379,'Policy Characteristics'!$C:$C,0))),"",INDEX('Policy Characteristics'!D:D,MATCH($C379,'Policy Characteristics'!$C:$C,0)))</f>
        <v>Reduce Plant Downtime</v>
      </c>
      <c r="K379" s="276" t="str">
        <f>IF(ISBLANK(INDEX('Policy Characteristics'!E:E,MATCH($C379,'Policy Characteristics'!$C:$C,0))),"",INDEX('Policy Characteristics'!E:E,MATCH($C379,'Policy Characteristics'!$C:$C,0)))</f>
        <v>elec reduce plant downtime</v>
      </c>
      <c r="L379" s="284">
        <f>IF(ISBLANK(INDEX('Policy Characteristics'!F:F,MATCH($C379,'Policy Characteristics'!$C:$C,0))),"",INDEX('Policy Characteristics'!F:F,MATCH($C379,'Policy Characteristics'!$C:$C,0)))</f>
        <v>0</v>
      </c>
      <c r="M379" s="284">
        <f>IF(ISBLANK(INDEX('Policy Characteristics'!G:G,MATCH($C379,'Policy Characteristics'!$C:$C,0))),"",INDEX('Policy Characteristics'!G:G,MATCH($C379,'Policy Characteristics'!$C:$C,0)))</f>
        <v>0.6</v>
      </c>
      <c r="N379" s="284">
        <f>IF(ISBLANK(INDEX('Policy Characteristics'!H:H,MATCH($C379,'Policy Characteristics'!$C:$C,0))),"",INDEX('Policy Characteristics'!H:H,MATCH($C379,'Policy Characteristics'!$C:$C,0)))</f>
        <v>0.01</v>
      </c>
      <c r="O379" s="276" t="str">
        <f>IF(ISBLANK(INDEX('Policy Characteristics'!I:I,MATCH($C379,'Policy Characteristics'!$C:$C,0))),"",INDEX('Policy Characteristics'!I:I,MATCH($C379,'Policy Characteristics'!$C:$C,0)))</f>
        <v>% reduction in downtime</v>
      </c>
      <c r="P379" s="276" t="str">
        <f>IF(ISBLANK(INDEX('Policy Characteristics'!J:J,MATCH($C379,'Policy Characteristics'!$C:$C,0))),"",INDEX('Policy Characteristics'!J:J,MATCH($C379,'Policy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79" s="276" t="str">
        <f>IF(ISBLANK(INDEX('Policy Characteristics'!K:K,MATCH($C379,'Policy Characteristics'!$C:$C,0))),"",INDEX('Policy Characteristics'!K:K,MATCH($C379,'Policy Characteristics'!$C:$C,0)))</f>
        <v>electricity-sector-main.html#red-downtime</v>
      </c>
      <c r="R379" s="276" t="str">
        <f>IF(ISBLANK(INDEX('Policy Characteristics'!L:L,MATCH($C379,'Policy Characteristics'!$C:$C,0))),"",INDEX('Policy Characteristics'!L:L,MATCH($C379,'Policy Characteristics'!$C:$C,0)))</f>
        <v>reduce-downtime.html</v>
      </c>
    </row>
    <row r="380" spans="1:18" s="2" customFormat="1" ht="16">
      <c r="A380" s="276" t="str">
        <f>IF(ISBLANK(INDEX('Policy Characteristics'!A:A,MATCH($C380,'Policy Characteristics'!$C:$C,0))),"",INDEX('Policy Characteristics'!A:A,MATCH($C380,'Policy Characteristics'!$C:$C,0)))</f>
        <v>Electricity Supply</v>
      </c>
      <c r="B380" s="285" t="str">
        <f>IF(ISBLANK(INDEX('Policy Characteristics'!B:B,MATCH($C380,'Policy Characteristics'!$C:$C,0))),"",INDEX('Policy Characteristics'!B:B,MATCH($C380,'Policy Characteristics'!$C:$C,0)))</f>
        <v>Reduce Plant Downtime</v>
      </c>
      <c r="C380" s="341" t="str">
        <f t="shared" si="22"/>
        <v>Percentage Reduction in Plant Downtime</v>
      </c>
      <c r="D380" s="6" t="s">
        <v>3584</v>
      </c>
      <c r="E380" s="47"/>
      <c r="F380" s="6" t="s">
        <v>3590</v>
      </c>
      <c r="G380" s="6"/>
      <c r="H380" s="49">
        <v>1787</v>
      </c>
      <c r="I380" s="348" t="s">
        <v>45</v>
      </c>
      <c r="J380" s="277" t="str">
        <f>IF(ISBLANK(INDEX('Policy Characteristics'!D:D,MATCH($C380,'Policy Characteristics'!$C:$C,0))),"",INDEX('Policy Characteristics'!D:D,MATCH($C380,'Policy Characteristics'!$C:$C,0)))</f>
        <v>Reduce Plant Downtime</v>
      </c>
      <c r="K380" s="276" t="str">
        <f>IF(ISBLANK(INDEX('Policy Characteristics'!E:E,MATCH($C380,'Policy Characteristics'!$C:$C,0))),"",INDEX('Policy Characteristics'!E:E,MATCH($C380,'Policy Characteristics'!$C:$C,0)))</f>
        <v>elec reduce plant downtime</v>
      </c>
      <c r="L380" s="284">
        <f>IF(ISBLANK(INDEX('Policy Characteristics'!F:F,MATCH($C380,'Policy Characteristics'!$C:$C,0))),"",INDEX('Policy Characteristics'!F:F,MATCH($C380,'Policy Characteristics'!$C:$C,0)))</f>
        <v>0</v>
      </c>
      <c r="M380" s="284">
        <f>IF(ISBLANK(INDEX('Policy Characteristics'!G:G,MATCH($C380,'Policy Characteristics'!$C:$C,0))),"",INDEX('Policy Characteristics'!G:G,MATCH($C380,'Policy Characteristics'!$C:$C,0)))</f>
        <v>0.6</v>
      </c>
      <c r="N380" s="284">
        <f>IF(ISBLANK(INDEX('Policy Characteristics'!H:H,MATCH($C380,'Policy Characteristics'!$C:$C,0))),"",INDEX('Policy Characteristics'!H:H,MATCH($C380,'Policy Characteristics'!$C:$C,0)))</f>
        <v>0.01</v>
      </c>
      <c r="O380" s="276" t="str">
        <f>IF(ISBLANK(INDEX('Policy Characteristics'!I:I,MATCH($C380,'Policy Characteristics'!$C:$C,0))),"",INDEX('Policy Characteristics'!I:I,MATCH($C380,'Policy Characteristics'!$C:$C,0)))</f>
        <v>% reduction in downtime</v>
      </c>
      <c r="P380" s="276" t="str">
        <f>IF(ISBLANK(INDEX('Policy Characteristics'!J:J,MATCH($C380,'Policy Characteristics'!$C:$C,0))),"",INDEX('Policy Characteristics'!J:J,MATCH($C380,'Policy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80" s="276" t="str">
        <f>IF(ISBLANK(INDEX('Policy Characteristics'!K:K,MATCH($C380,'Policy Characteristics'!$C:$C,0))),"",INDEX('Policy Characteristics'!K:K,MATCH($C380,'Policy Characteristics'!$C:$C,0)))</f>
        <v>electricity-sector-main.html#red-downtime</v>
      </c>
      <c r="R380" s="276" t="str">
        <f>IF(ISBLANK(INDEX('Policy Characteristics'!L:L,MATCH($C380,'Policy Characteristics'!$C:$C,0))),"",INDEX('Policy Characteristics'!L:L,MATCH($C380,'Policy Characteristics'!$C:$C,0)))</f>
        <v>reduce-downtime.html</v>
      </c>
    </row>
    <row r="381" spans="1:18" s="2" customFormat="1" ht="16">
      <c r="A381" s="276" t="str">
        <f>IF(ISBLANK(INDEX('Policy Characteristics'!A:A,MATCH($C381,'Policy Characteristics'!$C:$C,0))),"",INDEX('Policy Characteristics'!A:A,MATCH($C381,'Policy Characteristics'!$C:$C,0)))</f>
        <v>Electricity Supply</v>
      </c>
      <c r="B381" s="285" t="str">
        <f>IF(ISBLANK(INDEX('Policy Characteristics'!B:B,MATCH($C381,'Policy Characteristics'!$C:$C,0))),"",INDEX('Policy Characteristics'!B:B,MATCH($C381,'Policy Characteristics'!$C:$C,0)))</f>
        <v>Reduce Plant Downtime</v>
      </c>
      <c r="C381" s="341" t="str">
        <f t="shared" si="22"/>
        <v>Percentage Reduction in Plant Downtime</v>
      </c>
      <c r="D381" s="6" t="s">
        <v>3585</v>
      </c>
      <c r="E381" s="47"/>
      <c r="F381" s="6" t="s">
        <v>2497</v>
      </c>
      <c r="G381" s="6"/>
      <c r="H381" s="49">
        <v>1788</v>
      </c>
      <c r="I381" s="348" t="s">
        <v>45</v>
      </c>
      <c r="J381" s="277" t="str">
        <f>IF(ISBLANK(INDEX('Policy Characteristics'!D:D,MATCH($C381,'Policy Characteristics'!$C:$C,0))),"",INDEX('Policy Characteristics'!D:D,MATCH($C381,'Policy Characteristics'!$C:$C,0)))</f>
        <v>Reduce Plant Downtime</v>
      </c>
      <c r="K381" s="276" t="str">
        <f>IF(ISBLANK(INDEX('Policy Characteristics'!E:E,MATCH($C381,'Policy Characteristics'!$C:$C,0))),"",INDEX('Policy Characteristics'!E:E,MATCH($C381,'Policy Characteristics'!$C:$C,0)))</f>
        <v>elec reduce plant downtime</v>
      </c>
      <c r="L381" s="284">
        <f>IF(ISBLANK(INDEX('Policy Characteristics'!F:F,MATCH($C381,'Policy Characteristics'!$C:$C,0))),"",INDEX('Policy Characteristics'!F:F,MATCH($C381,'Policy Characteristics'!$C:$C,0)))</f>
        <v>0</v>
      </c>
      <c r="M381" s="284">
        <f>IF(ISBLANK(INDEX('Policy Characteristics'!G:G,MATCH($C381,'Policy Characteristics'!$C:$C,0))),"",INDEX('Policy Characteristics'!G:G,MATCH($C381,'Policy Characteristics'!$C:$C,0)))</f>
        <v>0.6</v>
      </c>
      <c r="N381" s="284">
        <f>IF(ISBLANK(INDEX('Policy Characteristics'!H:H,MATCH($C381,'Policy Characteristics'!$C:$C,0))),"",INDEX('Policy Characteristics'!H:H,MATCH($C381,'Policy Characteristics'!$C:$C,0)))</f>
        <v>0.01</v>
      </c>
      <c r="O381" s="276" t="str">
        <f>IF(ISBLANK(INDEX('Policy Characteristics'!I:I,MATCH($C381,'Policy Characteristics'!$C:$C,0))),"",INDEX('Policy Characteristics'!I:I,MATCH($C381,'Policy Characteristics'!$C:$C,0)))</f>
        <v>% reduction in downtime</v>
      </c>
      <c r="P381" s="276" t="str">
        <f>IF(ISBLANK(INDEX('Policy Characteristics'!J:J,MATCH($C381,'Policy Characteristics'!$C:$C,0))),"",INDEX('Policy Characteristics'!J:J,MATCH($C381,'Policy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81" s="276" t="str">
        <f>IF(ISBLANK(INDEX('Policy Characteristics'!K:K,MATCH($C381,'Policy Characteristics'!$C:$C,0))),"",INDEX('Policy Characteristics'!K:K,MATCH($C381,'Policy Characteristics'!$C:$C,0)))</f>
        <v>electricity-sector-main.html#red-downtime</v>
      </c>
      <c r="R381" s="276" t="str">
        <f>IF(ISBLANK(INDEX('Policy Characteristics'!L:L,MATCH($C381,'Policy Characteristics'!$C:$C,0))),"",INDEX('Policy Characteristics'!L:L,MATCH($C381,'Policy Characteristics'!$C:$C,0)))</f>
        <v>reduce-downtime.html</v>
      </c>
    </row>
    <row r="382" spans="1:18" s="2" customFormat="1" ht="16">
      <c r="A382" s="276" t="str">
        <f>IF(ISBLANK(INDEX('Policy Characteristics'!A:A,MATCH($C382,'Policy Characteristics'!$C:$C,0))),"",INDEX('Policy Characteristics'!A:A,MATCH($C382,'Policy Characteristics'!$C:$C,0)))</f>
        <v>Electricity Supply</v>
      </c>
      <c r="B382" s="285" t="str">
        <f>IF(ISBLANK(INDEX('Policy Characteristics'!B:B,MATCH($C382,'Policy Characteristics'!$C:$C,0))),"",INDEX('Policy Characteristics'!B:B,MATCH($C382,'Policy Characteristics'!$C:$C,0)))</f>
        <v>Reduce Soft Costs</v>
      </c>
      <c r="C382" s="342" t="s">
        <v>2348</v>
      </c>
      <c r="D382" s="6" t="s">
        <v>463</v>
      </c>
      <c r="E382" s="6"/>
      <c r="F382" s="6" t="s">
        <v>466</v>
      </c>
      <c r="G382" s="6"/>
      <c r="H382" s="49">
        <v>194</v>
      </c>
      <c r="I382" s="348" t="s">
        <v>44</v>
      </c>
      <c r="J382" s="277" t="str">
        <f>IF(ISBLANK(INDEX('Policy Characteristics'!D:D,MATCH($C382,'Policy Characteristics'!$C:$C,0))),"",INDEX('Policy Characteristics'!D:D,MATCH($C382,'Policy Characteristics'!$C:$C,0)))</f>
        <v>Reduce Soft Costs</v>
      </c>
      <c r="K382" s="276" t="str">
        <f>IF(ISBLANK(INDEX('Policy Characteristics'!E:E,MATCH($C382,'Policy Characteristics'!$C:$C,0))),"",INDEX('Policy Characteristics'!E:E,MATCH($C382,'Policy Characteristics'!$C:$C,0)))</f>
        <v>elec reduce soft costs</v>
      </c>
      <c r="L382" s="284">
        <f>IF(ISBLANK(INDEX('Policy Characteristics'!F:F,MATCH($C382,'Policy Characteristics'!$C:$C,0))),"",INDEX('Policy Characteristics'!F:F,MATCH($C382,'Policy Characteristics'!$C:$C,0)))</f>
        <v>0</v>
      </c>
      <c r="M382" s="284">
        <f>IF(ISBLANK(INDEX('Policy Characteristics'!G:G,MATCH($C382,'Policy Characteristics'!$C:$C,0))),"",INDEX('Policy Characteristics'!G:G,MATCH($C382,'Policy Characteristics'!$C:$C,0)))</f>
        <v>0.9</v>
      </c>
      <c r="N382" s="284">
        <f>IF(ISBLANK(INDEX('Policy Characteristics'!H:H,MATCH($C382,'Policy Characteristics'!$C:$C,0))),"",INDEX('Policy Characteristics'!H:H,MATCH($C382,'Policy Characteristics'!$C:$C,0)))</f>
        <v>0.01</v>
      </c>
      <c r="O382" s="276" t="str">
        <f>IF(ISBLANK(INDEX('Policy Characteristics'!I:I,MATCH($C382,'Policy Characteristics'!$C:$C,0))),"",INDEX('Policy Characteristics'!I:I,MATCH($C382,'Policy Characteristics'!$C:$C,0)))</f>
        <v>% reduction in soft costs</v>
      </c>
      <c r="P382" s="276" t="str">
        <f>IF(ISBLANK(INDEX('Policy Characteristics'!J:J,MATCH($C382,'Policy Characteristics'!$C:$C,0))),"",INDEX('Policy Characteristics'!J:J,MATCH($C382,'Policy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82" s="276" t="str">
        <f>IF(ISBLANK(INDEX('Policy Characteristics'!K:K,MATCH($C382,'Policy Characteristics'!$C:$C,0))),"",INDEX('Policy Characteristics'!K:K,MATCH($C382,'Policy Characteristics'!$C:$C,0)))</f>
        <v>endogenous-learning.html#red-soft-costs</v>
      </c>
      <c r="R382" s="276" t="str">
        <f>IF(ISBLANK(INDEX('Policy Characteristics'!L:L,MATCH($C382,'Policy Characteristics'!$C:$C,0))),"",INDEX('Policy Characteristics'!L:L,MATCH($C382,'Policy Characteristics'!$C:$C,0)))</f>
        <v>reduce-soft-costs.html</v>
      </c>
    </row>
    <row r="383" spans="1:18" s="2" customFormat="1" ht="16">
      <c r="A383" s="276" t="str">
        <f>IF(ISBLANK(INDEX('Policy Characteristics'!A:A,MATCH($C383,'Policy Characteristics'!$C:$C,0))),"",INDEX('Policy Characteristics'!A:A,MATCH($C383,'Policy Characteristics'!$C:$C,0)))</f>
        <v>Electricity Supply</v>
      </c>
      <c r="B383" s="285" t="str">
        <f>IF(ISBLANK(INDEX('Policy Characteristics'!B:B,MATCH($C383,'Policy Characteristics'!$C:$C,0))),"",INDEX('Policy Characteristics'!B:B,MATCH($C383,'Policy Characteristics'!$C:$C,0)))</f>
        <v>Reduce Soft Costs</v>
      </c>
      <c r="C383" s="341" t="str">
        <f t="shared" ref="C383:C384" si="23">C$382</f>
        <v>Percent Reduction in Soft Costs of Capacity Construction</v>
      </c>
      <c r="D383" s="6" t="s">
        <v>79</v>
      </c>
      <c r="E383" s="6"/>
      <c r="F383" s="6" t="s">
        <v>91</v>
      </c>
      <c r="G383" s="6"/>
      <c r="H383" s="49">
        <v>195</v>
      </c>
      <c r="I383" s="348" t="s">
        <v>44</v>
      </c>
      <c r="J383" s="277" t="str">
        <f>IF(ISBLANK(INDEX('Policy Characteristics'!D:D,MATCH($C383,'Policy Characteristics'!$C:$C,0))),"",INDEX('Policy Characteristics'!D:D,MATCH($C383,'Policy Characteristics'!$C:$C,0)))</f>
        <v>Reduce Soft Costs</v>
      </c>
      <c r="K383" s="276" t="str">
        <f>IF(ISBLANK(INDEX('Policy Characteristics'!E:E,MATCH($C383,'Policy Characteristics'!$C:$C,0))),"",INDEX('Policy Characteristics'!E:E,MATCH($C383,'Policy Characteristics'!$C:$C,0)))</f>
        <v>elec reduce soft costs</v>
      </c>
      <c r="L383" s="284">
        <f>IF(ISBLANK(INDEX('Policy Characteristics'!F:F,MATCH($C383,'Policy Characteristics'!$C:$C,0))),"",INDEX('Policy Characteristics'!F:F,MATCH($C383,'Policy Characteristics'!$C:$C,0)))</f>
        <v>0</v>
      </c>
      <c r="M383" s="284">
        <f>IF(ISBLANK(INDEX('Policy Characteristics'!G:G,MATCH($C383,'Policy Characteristics'!$C:$C,0))),"",INDEX('Policy Characteristics'!G:G,MATCH($C383,'Policy Characteristics'!$C:$C,0)))</f>
        <v>0.9</v>
      </c>
      <c r="N383" s="284">
        <f>IF(ISBLANK(INDEX('Policy Characteristics'!H:H,MATCH($C383,'Policy Characteristics'!$C:$C,0))),"",INDEX('Policy Characteristics'!H:H,MATCH($C383,'Policy Characteristics'!$C:$C,0)))</f>
        <v>0.01</v>
      </c>
      <c r="O383" s="276" t="str">
        <f>IF(ISBLANK(INDEX('Policy Characteristics'!I:I,MATCH($C383,'Policy Characteristics'!$C:$C,0))),"",INDEX('Policy Characteristics'!I:I,MATCH($C383,'Policy Characteristics'!$C:$C,0)))</f>
        <v>% reduction in soft costs</v>
      </c>
      <c r="P383" s="276" t="str">
        <f>IF(ISBLANK(INDEX('Policy Characteristics'!J:J,MATCH($C383,'Policy Characteristics'!$C:$C,0))),"",INDEX('Policy Characteristics'!J:J,MATCH($C383,'Policy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83" s="276" t="str">
        <f>IF(ISBLANK(INDEX('Policy Characteristics'!K:K,MATCH($C383,'Policy Characteristics'!$C:$C,0))),"",INDEX('Policy Characteristics'!K:K,MATCH($C383,'Policy Characteristics'!$C:$C,0)))</f>
        <v>endogenous-learning.html#red-soft-costs</v>
      </c>
      <c r="R383" s="276" t="str">
        <f>IF(ISBLANK(INDEX('Policy Characteristics'!L:L,MATCH($C383,'Policy Characteristics'!$C:$C,0))),"",INDEX('Policy Characteristics'!L:L,MATCH($C383,'Policy Characteristics'!$C:$C,0)))</f>
        <v>reduce-soft-costs.html</v>
      </c>
    </row>
    <row r="384" spans="1:18" s="2" customFormat="1" ht="16">
      <c r="A384" s="276" t="str">
        <f>IF(ISBLANK(INDEX('Policy Characteristics'!A:A,MATCH($C384,'Policy Characteristics'!$C:$C,0))),"",INDEX('Policy Characteristics'!A:A,MATCH($C384,'Policy Characteristics'!$C:$C,0)))</f>
        <v>Electricity Supply</v>
      </c>
      <c r="B384" s="285" t="str">
        <f>IF(ISBLANK(INDEX('Policy Characteristics'!B:B,MATCH($C384,'Policy Characteristics'!$C:$C,0))),"",INDEX('Policy Characteristics'!B:B,MATCH($C384,'Policy Characteristics'!$C:$C,0)))</f>
        <v>Reduce Soft Costs</v>
      </c>
      <c r="C384" s="341" t="str">
        <f t="shared" si="23"/>
        <v>Percent Reduction in Soft Costs of Capacity Construction</v>
      </c>
      <c r="D384" s="6" t="s">
        <v>468</v>
      </c>
      <c r="E384" s="6"/>
      <c r="F384" s="6" t="s">
        <v>469</v>
      </c>
      <c r="G384" s="6"/>
      <c r="H384" s="49">
        <v>196</v>
      </c>
      <c r="I384" s="348" t="s">
        <v>44</v>
      </c>
      <c r="J384" s="277" t="str">
        <f>IF(ISBLANK(INDEX('Policy Characteristics'!D:D,MATCH($C384,'Policy Characteristics'!$C:$C,0))),"",INDEX('Policy Characteristics'!D:D,MATCH($C384,'Policy Characteristics'!$C:$C,0)))</f>
        <v>Reduce Soft Costs</v>
      </c>
      <c r="K384" s="276" t="str">
        <f>IF(ISBLANK(INDEX('Policy Characteristics'!E:E,MATCH($C384,'Policy Characteristics'!$C:$C,0))),"",INDEX('Policy Characteristics'!E:E,MATCH($C384,'Policy Characteristics'!$C:$C,0)))</f>
        <v>elec reduce soft costs</v>
      </c>
      <c r="L384" s="284">
        <f>IF(ISBLANK(INDEX('Policy Characteristics'!F:F,MATCH($C384,'Policy Characteristics'!$C:$C,0))),"",INDEX('Policy Characteristics'!F:F,MATCH($C384,'Policy Characteristics'!$C:$C,0)))</f>
        <v>0</v>
      </c>
      <c r="M384" s="284">
        <f>IF(ISBLANK(INDEX('Policy Characteristics'!G:G,MATCH($C384,'Policy Characteristics'!$C:$C,0))),"",INDEX('Policy Characteristics'!G:G,MATCH($C384,'Policy Characteristics'!$C:$C,0)))</f>
        <v>0.9</v>
      </c>
      <c r="N384" s="284">
        <f>IF(ISBLANK(INDEX('Policy Characteristics'!H:H,MATCH($C384,'Policy Characteristics'!$C:$C,0))),"",INDEX('Policy Characteristics'!H:H,MATCH($C384,'Policy Characteristics'!$C:$C,0)))</f>
        <v>0.01</v>
      </c>
      <c r="O384" s="276" t="str">
        <f>IF(ISBLANK(INDEX('Policy Characteristics'!I:I,MATCH($C384,'Policy Characteristics'!$C:$C,0))),"",INDEX('Policy Characteristics'!I:I,MATCH($C384,'Policy Characteristics'!$C:$C,0)))</f>
        <v>% reduction in soft costs</v>
      </c>
      <c r="P384" s="276" t="str">
        <f>IF(ISBLANK(INDEX('Policy Characteristics'!J:J,MATCH($C384,'Policy Characteristics'!$C:$C,0))),"",INDEX('Policy Characteristics'!J:J,MATCH($C384,'Policy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84" s="276" t="str">
        <f>IF(ISBLANK(INDEX('Policy Characteristics'!K:K,MATCH($C384,'Policy Characteristics'!$C:$C,0))),"",INDEX('Policy Characteristics'!K:K,MATCH($C384,'Policy Characteristics'!$C:$C,0)))</f>
        <v>endogenous-learning.html#red-soft-costs</v>
      </c>
      <c r="R384" s="276" t="str">
        <f>IF(ISBLANK(INDEX('Policy Characteristics'!L:L,MATCH($C384,'Policy Characteristics'!$C:$C,0))),"",INDEX('Policy Characteristics'!L:L,MATCH($C384,'Policy Characteristics'!$C:$C,0)))</f>
        <v>reduce-soft-costs.html</v>
      </c>
    </row>
    <row r="385" spans="1:18" s="2" customFormat="1" ht="16">
      <c r="A385" s="276" t="str">
        <f>IF(ISBLANK(INDEX('Policy Characteristics'!A:A,MATCH($C385,'Policy Characteristics'!$C:$C,0))),"",INDEX('Policy Characteristics'!A:A,MATCH($C385,'Policy Characteristics'!$C:$C,0)))</f>
        <v>Electricity Supply</v>
      </c>
      <c r="B385" s="285" t="str">
        <f>IF(ISBLANK(INDEX('Policy Characteristics'!B:B,MATCH($C385,'Policy Characteristics'!$C:$C,0))),"",INDEX('Policy Characteristics'!B:B,MATCH($C385,'Policy Characteristics'!$C:$C,0)))</f>
        <v>Reduce Transmission &amp; Distribution Losses</v>
      </c>
      <c r="C385" s="340" t="s">
        <v>295</v>
      </c>
      <c r="D385" s="6"/>
      <c r="E385" s="6"/>
      <c r="F385" s="6"/>
      <c r="G385" s="6"/>
      <c r="H385" s="49">
        <v>145</v>
      </c>
      <c r="I385" s="348" t="s">
        <v>44</v>
      </c>
      <c r="J385" s="277" t="str">
        <f>IF(ISBLANK(INDEX('Policy Characteristics'!D:D,MATCH($C385,'Policy Characteristics'!$C:$C,0))),"",INDEX('Policy Characteristics'!D:D,MATCH($C385,'Policy Characteristics'!$C:$C,0)))</f>
        <v>Reduce T&amp;D Losses</v>
      </c>
      <c r="K385" s="276" t="str">
        <f>IF(ISBLANK(INDEX('Policy Characteristics'!E:E,MATCH($C385,'Policy Characteristics'!$C:$C,0))),"",INDEX('Policy Characteristics'!E:E,MATCH($C385,'Policy Characteristics'!$C:$C,0)))</f>
        <v>elec avoid TND loss</v>
      </c>
      <c r="L385" s="284">
        <f>IF(ISBLANK(INDEX('Policy Characteristics'!F:F,MATCH($C385,'Policy Characteristics'!$C:$C,0))),"",INDEX('Policy Characteristics'!F:F,MATCH($C385,'Policy Characteristics'!$C:$C,0)))</f>
        <v>0</v>
      </c>
      <c r="M385" s="284">
        <f>IF(ISBLANK(INDEX('Policy Characteristics'!G:G,MATCH($C385,'Policy Characteristics'!$C:$C,0))),"",INDEX('Policy Characteristics'!G:G,MATCH($C385,'Policy Characteristics'!$C:$C,0)))</f>
        <v>0.4</v>
      </c>
      <c r="N385" s="284">
        <f>IF(ISBLANK(INDEX('Policy Characteristics'!H:H,MATCH($C385,'Policy Characteristics'!$C:$C,0))),"",INDEX('Policy Characteristics'!H:H,MATCH($C385,'Policy Characteristics'!$C:$C,0)))</f>
        <v>0.01</v>
      </c>
      <c r="O385" s="276" t="str">
        <f>IF(ISBLANK(INDEX('Policy Characteristics'!I:I,MATCH($C385,'Policy Characteristics'!$C:$C,0))),"",INDEX('Policy Characteristics'!I:I,MATCH($C385,'Policy Characteristics'!$C:$C,0)))</f>
        <v>% of losses avoided</v>
      </c>
      <c r="P385" s="276" t="str">
        <f>IF(ISBLANK(INDEX('Policy Characteristics'!J:J,MATCH($C385,'Policy Characteristics'!$C:$C,0))),"",INDEX('Policy Characteristics'!J:J,MATCH($C385,'Policy Characteristics'!$C:$C,0)))</f>
        <v>**Description:**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v>
      </c>
      <c r="Q385" s="276" t="str">
        <f>IF(ISBLANK(INDEX('Policy Characteristics'!K:K,MATCH($C385,'Policy Characteristics'!$C:$C,0))),"",INDEX('Policy Characteristics'!K:K,MATCH($C385,'Policy Characteristics'!$C:$C,0)))</f>
        <v>electricity-sector-main.html#red-tnd-losses</v>
      </c>
      <c r="R385" s="276" t="str">
        <f>IF(ISBLANK(INDEX('Policy Characteristics'!L:L,MATCH($C385,'Policy Characteristics'!$C:$C,0))),"",INDEX('Policy Characteristics'!L:L,MATCH($C385,'Policy Characteristics'!$C:$C,0)))</f>
        <v>reduce-tnd-losses.html</v>
      </c>
    </row>
    <row r="386" spans="1:18" s="2" customFormat="1" ht="16">
      <c r="A386" s="276" t="str">
        <f>IF(ISBLANK(INDEX('Policy Characteristics'!A:A,MATCH($C386,'Policy Characteristics'!$C:$C,0))),"",INDEX('Policy Characteristics'!A:A,MATCH($C386,'Policy Characteristics'!$C:$C,0)))</f>
        <v>Electricity Supply</v>
      </c>
      <c r="B386" s="285" t="str">
        <f>IF(ISBLANK(INDEX('Policy Characteristics'!B:B,MATCH($C386,'Policy Characteristics'!$C:$C,0))),"",INDEX('Policy Characteristics'!B:B,MATCH($C386,'Policy Characteristics'!$C:$C,0)))</f>
        <v>Subsidy for Capacity Construction</v>
      </c>
      <c r="C386" s="340" t="s">
        <v>2820</v>
      </c>
      <c r="D386" s="47" t="s">
        <v>462</v>
      </c>
      <c r="E386" s="47"/>
      <c r="F386" s="47" t="s">
        <v>461</v>
      </c>
      <c r="G386" s="6"/>
      <c r="H386" s="49">
        <v>691</v>
      </c>
      <c r="I386" s="348" t="s">
        <v>45</v>
      </c>
      <c r="J386" s="277" t="str">
        <f>IF(ISBLANK(INDEX('Policy Characteristics'!D:D,MATCH($C386,'Policy Characteristics'!$C:$C,0))),"",INDEX('Policy Characteristics'!D:D,MATCH($C386,'Policy Characteristics'!$C:$C,0)))</f>
        <v>Subsidy for Capacity Construction</v>
      </c>
      <c r="K386" s="276" t="str">
        <f>IF(ISBLANK(INDEX('Policy Characteristics'!E:E,MATCH($C386,'Policy Characteristics'!$C:$C,0))),"",INDEX('Policy Characteristics'!E:E,MATCH($C386,'Policy Characteristics'!$C:$C,0)))</f>
        <v>elec capacity construction subsidy</v>
      </c>
      <c r="L386" s="284">
        <f>IF(ISBLANK(INDEX('Policy Characteristics'!F:F,MATCH($C386,'Policy Characteristics'!$C:$C,0))),"",INDEX('Policy Characteristics'!F:F,MATCH($C386,'Policy Characteristics'!$C:$C,0)))</f>
        <v>0</v>
      </c>
      <c r="M386" s="284">
        <f>IF(ISBLANK(INDEX('Policy Characteristics'!G:G,MATCH($C386,'Policy Characteristics'!$C:$C,0))),"",INDEX('Policy Characteristics'!G:G,MATCH($C386,'Policy Characteristics'!$C:$C,0)))</f>
        <v>0.95</v>
      </c>
      <c r="N386" s="284">
        <f>IF(ISBLANK(INDEX('Policy Characteristics'!H:H,MATCH($C386,'Policy Characteristics'!$C:$C,0))),"",INDEX('Policy Characteristics'!H:H,MATCH($C386,'Policy Characteristics'!$C:$C,0)))</f>
        <v>0.01</v>
      </c>
      <c r="O386" s="276" t="str">
        <f>IF(ISBLANK(INDEX('Policy Characteristics'!I:I,MATCH($C386,'Policy Characteristics'!$C:$C,0))),"",INDEX('Policy Characteristics'!I:I,MATCH($C386,'Policy Characteristics'!$C:$C,0)))</f>
        <v>% of construction cost</v>
      </c>
      <c r="P386" s="276" t="str">
        <f>IF(ISBLANK(INDEX('Policy Characteristics'!J:J,MATCH($C386,'Policy Characteristics'!$C:$C,0))),"",INDEX('Policy Characteristics'!J:J,MATCH($C386,'Policy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86" s="276" t="str">
        <f>IF(ISBLANK(INDEX('Policy Characteristics'!K:K,MATCH($C386,'Policy Characteristics'!$C:$C,0))),"",INDEX('Policy Characteristics'!K:K,MATCH($C386,'Policy Characteristics'!$C:$C,0)))</f>
        <v>electricity-sector-main.html#subsidies</v>
      </c>
      <c r="R386" s="276" t="str">
        <f>IF(ISBLANK(INDEX('Policy Characteristics'!L:L,MATCH($C386,'Policy Characteristics'!$C:$C,0))),"",INDEX('Policy Characteristics'!L:L,MATCH($C386,'Policy Characteristics'!$C:$C,0)))</f>
        <v/>
      </c>
    </row>
    <row r="387" spans="1:18" s="2" customFormat="1" ht="16">
      <c r="A387" s="276" t="str">
        <f>IF(ISBLANK(INDEX('Policy Characteristics'!A:A,MATCH($C387,'Policy Characteristics'!$C:$C,0))),"",INDEX('Policy Characteristics'!A:A,MATCH($C387,'Policy Characteristics'!$C:$C,0)))</f>
        <v>Electricity Supply</v>
      </c>
      <c r="B387" s="285" t="str">
        <f>IF(ISBLANK(INDEX('Policy Characteristics'!B:B,MATCH($C387,'Policy Characteristics'!$C:$C,0))),"",INDEX('Policy Characteristics'!B:B,MATCH($C387,'Policy Characteristics'!$C:$C,0)))</f>
        <v>Subsidy for Capacity Construction</v>
      </c>
      <c r="C387" s="341" t="str">
        <f>C$386</f>
        <v>Perc Subsidy for Elec Capacity Construction</v>
      </c>
      <c r="D387" s="6" t="s">
        <v>3579</v>
      </c>
      <c r="E387" s="47"/>
      <c r="F387" s="6" t="s">
        <v>3508</v>
      </c>
      <c r="G387" s="6"/>
      <c r="H387" s="49">
        <v>692</v>
      </c>
      <c r="I387" s="348" t="s">
        <v>45</v>
      </c>
      <c r="J387" s="277" t="str">
        <f>IF(ISBLANK(INDEX('Policy Characteristics'!D:D,MATCH($C387,'Policy Characteristics'!$C:$C,0))),"",INDEX('Policy Characteristics'!D:D,MATCH($C387,'Policy Characteristics'!$C:$C,0)))</f>
        <v>Subsidy for Capacity Construction</v>
      </c>
      <c r="K387" s="276" t="str">
        <f>IF(ISBLANK(INDEX('Policy Characteristics'!E:E,MATCH($C387,'Policy Characteristics'!$C:$C,0))),"",INDEX('Policy Characteristics'!E:E,MATCH($C387,'Policy Characteristics'!$C:$C,0)))</f>
        <v>elec capacity construction subsidy</v>
      </c>
      <c r="L387" s="284">
        <f>IF(ISBLANK(INDEX('Policy Characteristics'!F:F,MATCH($C387,'Policy Characteristics'!$C:$C,0))),"",INDEX('Policy Characteristics'!F:F,MATCH($C387,'Policy Characteristics'!$C:$C,0)))</f>
        <v>0</v>
      </c>
      <c r="M387" s="284">
        <f>IF(ISBLANK(INDEX('Policy Characteristics'!G:G,MATCH($C387,'Policy Characteristics'!$C:$C,0))),"",INDEX('Policy Characteristics'!G:G,MATCH($C387,'Policy Characteristics'!$C:$C,0)))</f>
        <v>0.95</v>
      </c>
      <c r="N387" s="284">
        <f>IF(ISBLANK(INDEX('Policy Characteristics'!H:H,MATCH($C387,'Policy Characteristics'!$C:$C,0))),"",INDEX('Policy Characteristics'!H:H,MATCH($C387,'Policy Characteristics'!$C:$C,0)))</f>
        <v>0.01</v>
      </c>
      <c r="O387" s="276" t="str">
        <f>IF(ISBLANK(INDEX('Policy Characteristics'!I:I,MATCH($C387,'Policy Characteristics'!$C:$C,0))),"",INDEX('Policy Characteristics'!I:I,MATCH($C387,'Policy Characteristics'!$C:$C,0)))</f>
        <v>% of construction cost</v>
      </c>
      <c r="P387" s="276" t="str">
        <f>IF(ISBLANK(INDEX('Policy Characteristics'!J:J,MATCH($C387,'Policy Characteristics'!$C:$C,0))),"",INDEX('Policy Characteristics'!J:J,MATCH($C387,'Policy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87" s="276" t="str">
        <f>IF(ISBLANK(INDEX('Policy Characteristics'!K:K,MATCH($C387,'Policy Characteristics'!$C:$C,0))),"",INDEX('Policy Characteristics'!K:K,MATCH($C387,'Policy Characteristics'!$C:$C,0)))</f>
        <v>electricity-sector-main.html#subsidies</v>
      </c>
      <c r="R387" s="276" t="str">
        <f>IF(ISBLANK(INDEX('Policy Characteristics'!L:L,MATCH($C387,'Policy Characteristics'!$C:$C,0))),"",INDEX('Policy Characteristics'!L:L,MATCH($C387,'Policy Characteristics'!$C:$C,0)))</f>
        <v/>
      </c>
    </row>
    <row r="388" spans="1:18" s="2" customFormat="1" ht="16">
      <c r="A388" s="276" t="str">
        <f>IF(ISBLANK(INDEX('Policy Characteristics'!A:A,MATCH($C388,'Policy Characteristics'!$C:$C,0))),"",INDEX('Policy Characteristics'!A:A,MATCH($C388,'Policy Characteristics'!$C:$C,0)))</f>
        <v>Electricity Supply</v>
      </c>
      <c r="B388" s="285" t="str">
        <f>IF(ISBLANK(INDEX('Policy Characteristics'!B:B,MATCH($C388,'Policy Characteristics'!$C:$C,0))),"",INDEX('Policy Characteristics'!B:B,MATCH($C388,'Policy Characteristics'!$C:$C,0)))</f>
        <v>Subsidy for Capacity Construction</v>
      </c>
      <c r="C388" s="341" t="str">
        <f t="shared" ref="C388:C408" si="24">C$386</f>
        <v>Perc Subsidy for Elec Capacity Construction</v>
      </c>
      <c r="D388" s="6" t="s">
        <v>3580</v>
      </c>
      <c r="E388" s="47"/>
      <c r="F388" s="6" t="s">
        <v>3509</v>
      </c>
      <c r="G388" s="6"/>
      <c r="H388" s="49">
        <v>1789</v>
      </c>
      <c r="I388" s="348" t="s">
        <v>45</v>
      </c>
      <c r="J388" s="277" t="str">
        <f>IF(ISBLANK(INDEX('Policy Characteristics'!D:D,MATCH($C388,'Policy Characteristics'!$C:$C,0))),"",INDEX('Policy Characteristics'!D:D,MATCH($C388,'Policy Characteristics'!$C:$C,0)))</f>
        <v>Subsidy for Capacity Construction</v>
      </c>
      <c r="K388" s="276" t="str">
        <f>IF(ISBLANK(INDEX('Policy Characteristics'!E:E,MATCH($C388,'Policy Characteristics'!$C:$C,0))),"",INDEX('Policy Characteristics'!E:E,MATCH($C388,'Policy Characteristics'!$C:$C,0)))</f>
        <v>elec capacity construction subsidy</v>
      </c>
      <c r="L388" s="284">
        <f>IF(ISBLANK(INDEX('Policy Characteristics'!F:F,MATCH($C388,'Policy Characteristics'!$C:$C,0))),"",INDEX('Policy Characteristics'!F:F,MATCH($C388,'Policy Characteristics'!$C:$C,0)))</f>
        <v>0</v>
      </c>
      <c r="M388" s="284">
        <f>IF(ISBLANK(INDEX('Policy Characteristics'!G:G,MATCH($C388,'Policy Characteristics'!$C:$C,0))),"",INDEX('Policy Characteristics'!G:G,MATCH($C388,'Policy Characteristics'!$C:$C,0)))</f>
        <v>0.95</v>
      </c>
      <c r="N388" s="284">
        <f>IF(ISBLANK(INDEX('Policy Characteristics'!H:H,MATCH($C388,'Policy Characteristics'!$C:$C,0))),"",INDEX('Policy Characteristics'!H:H,MATCH($C388,'Policy Characteristics'!$C:$C,0)))</f>
        <v>0.01</v>
      </c>
      <c r="O388" s="276" t="str">
        <f>IF(ISBLANK(INDEX('Policy Characteristics'!I:I,MATCH($C388,'Policy Characteristics'!$C:$C,0))),"",INDEX('Policy Characteristics'!I:I,MATCH($C388,'Policy Characteristics'!$C:$C,0)))</f>
        <v>% of construction cost</v>
      </c>
      <c r="P388" s="276" t="str">
        <f>IF(ISBLANK(INDEX('Policy Characteristics'!J:J,MATCH($C388,'Policy Characteristics'!$C:$C,0))),"",INDEX('Policy Characteristics'!J:J,MATCH($C388,'Policy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88" s="276" t="str">
        <f>IF(ISBLANK(INDEX('Policy Characteristics'!K:K,MATCH($C388,'Policy Characteristics'!$C:$C,0))),"",INDEX('Policy Characteristics'!K:K,MATCH($C388,'Policy Characteristics'!$C:$C,0)))</f>
        <v>electricity-sector-main.html#subsidies</v>
      </c>
      <c r="R388" s="276" t="str">
        <f>IF(ISBLANK(INDEX('Policy Characteristics'!L:L,MATCH($C388,'Policy Characteristics'!$C:$C,0))),"",INDEX('Policy Characteristics'!L:L,MATCH($C388,'Policy Characteristics'!$C:$C,0)))</f>
        <v/>
      </c>
    </row>
    <row r="389" spans="1:18" s="2" customFormat="1" ht="16">
      <c r="A389" s="276" t="str">
        <f>IF(ISBLANK(INDEX('Policy Characteristics'!A:A,MATCH($C389,'Policy Characteristics'!$C:$C,0))),"",INDEX('Policy Characteristics'!A:A,MATCH($C389,'Policy Characteristics'!$C:$C,0)))</f>
        <v>Electricity Supply</v>
      </c>
      <c r="B389" s="285" t="str">
        <f>IF(ISBLANK(INDEX('Policy Characteristics'!B:B,MATCH($C389,'Policy Characteristics'!$C:$C,0))),"",INDEX('Policy Characteristics'!B:B,MATCH($C389,'Policy Characteristics'!$C:$C,0)))</f>
        <v>Subsidy for Capacity Construction</v>
      </c>
      <c r="C389" s="341" t="str">
        <f t="shared" si="24"/>
        <v>Perc Subsidy for Elec Capacity Construction</v>
      </c>
      <c r="D389" s="6" t="s">
        <v>77</v>
      </c>
      <c r="E389" s="47"/>
      <c r="F389" s="6" t="s">
        <v>3591</v>
      </c>
      <c r="G389" s="6"/>
      <c r="H389" s="49">
        <v>517</v>
      </c>
      <c r="I389" s="348" t="s">
        <v>44</v>
      </c>
      <c r="J389" s="277" t="str">
        <f>IF(ISBLANK(INDEX('Policy Characteristics'!D:D,MATCH($C389,'Policy Characteristics'!$C:$C,0))),"",INDEX('Policy Characteristics'!D:D,MATCH($C389,'Policy Characteristics'!$C:$C,0)))</f>
        <v>Subsidy for Capacity Construction</v>
      </c>
      <c r="K389" s="276" t="str">
        <f>IF(ISBLANK(INDEX('Policy Characteristics'!E:E,MATCH($C389,'Policy Characteristics'!$C:$C,0))),"",INDEX('Policy Characteristics'!E:E,MATCH($C389,'Policy Characteristics'!$C:$C,0)))</f>
        <v>elec capacity construction subsidy</v>
      </c>
      <c r="L389" s="284">
        <f>IF(ISBLANK(INDEX('Policy Characteristics'!F:F,MATCH($C389,'Policy Characteristics'!$C:$C,0))),"",INDEX('Policy Characteristics'!F:F,MATCH($C389,'Policy Characteristics'!$C:$C,0)))</f>
        <v>0</v>
      </c>
      <c r="M389" s="284">
        <f>IF(ISBLANK(INDEX('Policy Characteristics'!G:G,MATCH($C389,'Policy Characteristics'!$C:$C,0))),"",INDEX('Policy Characteristics'!G:G,MATCH($C389,'Policy Characteristics'!$C:$C,0)))</f>
        <v>0.95</v>
      </c>
      <c r="N389" s="284">
        <f>IF(ISBLANK(INDEX('Policy Characteristics'!H:H,MATCH($C389,'Policy Characteristics'!$C:$C,0))),"",INDEX('Policy Characteristics'!H:H,MATCH($C389,'Policy Characteristics'!$C:$C,0)))</f>
        <v>0.01</v>
      </c>
      <c r="O389" s="276" t="str">
        <f>IF(ISBLANK(INDEX('Policy Characteristics'!I:I,MATCH($C389,'Policy Characteristics'!$C:$C,0))),"",INDEX('Policy Characteristics'!I:I,MATCH($C389,'Policy Characteristics'!$C:$C,0)))</f>
        <v>% of construction cost</v>
      </c>
      <c r="P389" s="276" t="str">
        <f>IF(ISBLANK(INDEX('Policy Characteristics'!J:J,MATCH($C389,'Policy Characteristics'!$C:$C,0))),"",INDEX('Policy Characteristics'!J:J,MATCH($C389,'Policy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89" s="276" t="str">
        <f>IF(ISBLANK(INDEX('Policy Characteristics'!K:K,MATCH($C389,'Policy Characteristics'!$C:$C,0))),"",INDEX('Policy Characteristics'!K:K,MATCH($C389,'Policy Characteristics'!$C:$C,0)))</f>
        <v>electricity-sector-main.html#subsidies</v>
      </c>
      <c r="R389" s="276" t="str">
        <f>IF(ISBLANK(INDEX('Policy Characteristics'!L:L,MATCH($C389,'Policy Characteristics'!$C:$C,0))),"",INDEX('Policy Characteristics'!L:L,MATCH($C389,'Policy Characteristics'!$C:$C,0)))</f>
        <v/>
      </c>
    </row>
    <row r="390" spans="1:18" s="2" customFormat="1" ht="16">
      <c r="A390" s="276" t="str">
        <f>IF(ISBLANK(INDEX('Policy Characteristics'!A:A,MATCH($C390,'Policy Characteristics'!$C:$C,0))),"",INDEX('Policy Characteristics'!A:A,MATCH($C390,'Policy Characteristics'!$C:$C,0)))</f>
        <v>Electricity Supply</v>
      </c>
      <c r="B390" s="285" t="str">
        <f>IF(ISBLANK(INDEX('Policy Characteristics'!B:B,MATCH($C390,'Policy Characteristics'!$C:$C,0))),"",INDEX('Policy Characteristics'!B:B,MATCH($C390,'Policy Characteristics'!$C:$C,0)))</f>
        <v>Subsidy for Capacity Construction</v>
      </c>
      <c r="C390" s="341" t="str">
        <f t="shared" si="24"/>
        <v>Perc Subsidy for Elec Capacity Construction</v>
      </c>
      <c r="D390" s="6" t="s">
        <v>78</v>
      </c>
      <c r="E390" s="47"/>
      <c r="F390" s="6" t="s">
        <v>90</v>
      </c>
      <c r="G390" s="6"/>
      <c r="H390" s="49">
        <v>693</v>
      </c>
      <c r="I390" s="348" t="s">
        <v>45</v>
      </c>
      <c r="J390" s="277" t="str">
        <f>IF(ISBLANK(INDEX('Policy Characteristics'!D:D,MATCH($C390,'Policy Characteristics'!$C:$C,0))),"",INDEX('Policy Characteristics'!D:D,MATCH($C390,'Policy Characteristics'!$C:$C,0)))</f>
        <v>Subsidy for Capacity Construction</v>
      </c>
      <c r="K390" s="276" t="str">
        <f>IF(ISBLANK(INDEX('Policy Characteristics'!E:E,MATCH($C390,'Policy Characteristics'!$C:$C,0))),"",INDEX('Policy Characteristics'!E:E,MATCH($C390,'Policy Characteristics'!$C:$C,0)))</f>
        <v>elec capacity construction subsidy</v>
      </c>
      <c r="L390" s="284">
        <f>IF(ISBLANK(INDEX('Policy Characteristics'!F:F,MATCH($C390,'Policy Characteristics'!$C:$C,0))),"",INDEX('Policy Characteristics'!F:F,MATCH($C390,'Policy Characteristics'!$C:$C,0)))</f>
        <v>0</v>
      </c>
      <c r="M390" s="284">
        <f>IF(ISBLANK(INDEX('Policy Characteristics'!G:G,MATCH($C390,'Policy Characteristics'!$C:$C,0))),"",INDEX('Policy Characteristics'!G:G,MATCH($C390,'Policy Characteristics'!$C:$C,0)))</f>
        <v>0.95</v>
      </c>
      <c r="N390" s="284">
        <f>IF(ISBLANK(INDEX('Policy Characteristics'!H:H,MATCH($C390,'Policy Characteristics'!$C:$C,0))),"",INDEX('Policy Characteristics'!H:H,MATCH($C390,'Policy Characteristics'!$C:$C,0)))</f>
        <v>0.01</v>
      </c>
      <c r="O390" s="276" t="str">
        <f>IF(ISBLANK(INDEX('Policy Characteristics'!I:I,MATCH($C390,'Policy Characteristics'!$C:$C,0))),"",INDEX('Policy Characteristics'!I:I,MATCH($C390,'Policy Characteristics'!$C:$C,0)))</f>
        <v>% of construction cost</v>
      </c>
      <c r="P390" s="276" t="str">
        <f>IF(ISBLANK(INDEX('Policy Characteristics'!J:J,MATCH($C390,'Policy Characteristics'!$C:$C,0))),"",INDEX('Policy Characteristics'!J:J,MATCH($C390,'Policy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90" s="276" t="str">
        <f>IF(ISBLANK(INDEX('Policy Characteristics'!K:K,MATCH($C390,'Policy Characteristics'!$C:$C,0))),"",INDEX('Policy Characteristics'!K:K,MATCH($C390,'Policy Characteristics'!$C:$C,0)))</f>
        <v>electricity-sector-main.html#subsidies</v>
      </c>
      <c r="R390" s="276" t="str">
        <f>IF(ISBLANK(INDEX('Policy Characteristics'!L:L,MATCH($C390,'Policy Characteristics'!$C:$C,0))),"",INDEX('Policy Characteristics'!L:L,MATCH($C390,'Policy Characteristics'!$C:$C,0)))</f>
        <v/>
      </c>
    </row>
    <row r="391" spans="1:18" s="2" customFormat="1" ht="16">
      <c r="A391" s="276" t="str">
        <f>IF(ISBLANK(INDEX('Policy Characteristics'!A:A,MATCH($C391,'Policy Characteristics'!$C:$C,0))),"",INDEX('Policy Characteristics'!A:A,MATCH($C391,'Policy Characteristics'!$C:$C,0)))</f>
        <v>Electricity Supply</v>
      </c>
      <c r="B391" s="285" t="str">
        <f>IF(ISBLANK(INDEX('Policy Characteristics'!B:B,MATCH($C391,'Policy Characteristics'!$C:$C,0))),"",INDEX('Policy Characteristics'!B:B,MATCH($C391,'Policy Characteristics'!$C:$C,0)))</f>
        <v>Subsidy for Capacity Construction</v>
      </c>
      <c r="C391" s="341" t="str">
        <f t="shared" si="24"/>
        <v>Perc Subsidy for Elec Capacity Construction</v>
      </c>
      <c r="D391" s="6" t="s">
        <v>463</v>
      </c>
      <c r="E391" s="47"/>
      <c r="F391" s="6" t="s">
        <v>466</v>
      </c>
      <c r="G391" s="6"/>
      <c r="H391" s="49">
        <v>518</v>
      </c>
      <c r="I391" s="348" t="s">
        <v>44</v>
      </c>
      <c r="J391" s="277" t="str">
        <f>IF(ISBLANK(INDEX('Policy Characteristics'!D:D,MATCH($C391,'Policy Characteristics'!$C:$C,0))),"",INDEX('Policy Characteristics'!D:D,MATCH($C391,'Policy Characteristics'!$C:$C,0)))</f>
        <v>Subsidy for Capacity Construction</v>
      </c>
      <c r="K391" s="276" t="str">
        <f>IF(ISBLANK(INDEX('Policy Characteristics'!E:E,MATCH($C391,'Policy Characteristics'!$C:$C,0))),"",INDEX('Policy Characteristics'!E:E,MATCH($C391,'Policy Characteristics'!$C:$C,0)))</f>
        <v>elec capacity construction subsidy</v>
      </c>
      <c r="L391" s="284">
        <f>IF(ISBLANK(INDEX('Policy Characteristics'!F:F,MATCH($C391,'Policy Characteristics'!$C:$C,0))),"",INDEX('Policy Characteristics'!F:F,MATCH($C391,'Policy Characteristics'!$C:$C,0)))</f>
        <v>0</v>
      </c>
      <c r="M391" s="284">
        <f>IF(ISBLANK(INDEX('Policy Characteristics'!G:G,MATCH($C391,'Policy Characteristics'!$C:$C,0))),"",INDEX('Policy Characteristics'!G:G,MATCH($C391,'Policy Characteristics'!$C:$C,0)))</f>
        <v>0.95</v>
      </c>
      <c r="N391" s="284">
        <f>IF(ISBLANK(INDEX('Policy Characteristics'!H:H,MATCH($C391,'Policy Characteristics'!$C:$C,0))),"",INDEX('Policy Characteristics'!H:H,MATCH($C391,'Policy Characteristics'!$C:$C,0)))</f>
        <v>0.01</v>
      </c>
      <c r="O391" s="276" t="str">
        <f>IF(ISBLANK(INDEX('Policy Characteristics'!I:I,MATCH($C391,'Policy Characteristics'!$C:$C,0))),"",INDEX('Policy Characteristics'!I:I,MATCH($C391,'Policy Characteristics'!$C:$C,0)))</f>
        <v>% of construction cost</v>
      </c>
      <c r="P391" s="276" t="str">
        <f>IF(ISBLANK(INDEX('Policy Characteristics'!J:J,MATCH($C391,'Policy Characteristics'!$C:$C,0))),"",INDEX('Policy Characteristics'!J:J,MATCH($C391,'Policy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91" s="276" t="str">
        <f>IF(ISBLANK(INDEX('Policy Characteristics'!K:K,MATCH($C391,'Policy Characteristics'!$C:$C,0))),"",INDEX('Policy Characteristics'!K:K,MATCH($C391,'Policy Characteristics'!$C:$C,0)))</f>
        <v>electricity-sector-main.html#subsidies</v>
      </c>
      <c r="R391" s="276" t="str">
        <f>IF(ISBLANK(INDEX('Policy Characteristics'!L:L,MATCH($C391,'Policy Characteristics'!$C:$C,0))),"",INDEX('Policy Characteristics'!L:L,MATCH($C391,'Policy Characteristics'!$C:$C,0)))</f>
        <v/>
      </c>
    </row>
    <row r="392" spans="1:18" s="2" customFormat="1" ht="16">
      <c r="A392" s="276" t="str">
        <f>IF(ISBLANK(INDEX('Policy Characteristics'!A:A,MATCH($C392,'Policy Characteristics'!$C:$C,0))),"",INDEX('Policy Characteristics'!A:A,MATCH($C392,'Policy Characteristics'!$C:$C,0)))</f>
        <v>Electricity Supply</v>
      </c>
      <c r="B392" s="285" t="str">
        <f>IF(ISBLANK(INDEX('Policy Characteristics'!B:B,MATCH($C392,'Policy Characteristics'!$C:$C,0))),"",INDEX('Policy Characteristics'!B:B,MATCH($C392,'Policy Characteristics'!$C:$C,0)))</f>
        <v>Subsidy for Capacity Construction</v>
      </c>
      <c r="C392" s="341" t="str">
        <f t="shared" si="24"/>
        <v>Perc Subsidy for Elec Capacity Construction</v>
      </c>
      <c r="D392" s="6" t="s">
        <v>79</v>
      </c>
      <c r="E392" s="47"/>
      <c r="F392" s="6" t="s">
        <v>91</v>
      </c>
      <c r="G392" s="6"/>
      <c r="H392" s="49">
        <v>519</v>
      </c>
      <c r="I392" s="348" t="s">
        <v>44</v>
      </c>
      <c r="J392" s="277" t="str">
        <f>IF(ISBLANK(INDEX('Policy Characteristics'!D:D,MATCH($C392,'Policy Characteristics'!$C:$C,0))),"",INDEX('Policy Characteristics'!D:D,MATCH($C392,'Policy Characteristics'!$C:$C,0)))</f>
        <v>Subsidy for Capacity Construction</v>
      </c>
      <c r="K392" s="276" t="str">
        <f>IF(ISBLANK(INDEX('Policy Characteristics'!E:E,MATCH($C392,'Policy Characteristics'!$C:$C,0))),"",INDEX('Policy Characteristics'!E:E,MATCH($C392,'Policy Characteristics'!$C:$C,0)))</f>
        <v>elec capacity construction subsidy</v>
      </c>
      <c r="L392" s="284">
        <f>IF(ISBLANK(INDEX('Policy Characteristics'!F:F,MATCH($C392,'Policy Characteristics'!$C:$C,0))),"",INDEX('Policy Characteristics'!F:F,MATCH($C392,'Policy Characteristics'!$C:$C,0)))</f>
        <v>0</v>
      </c>
      <c r="M392" s="284">
        <f>IF(ISBLANK(INDEX('Policy Characteristics'!G:G,MATCH($C392,'Policy Characteristics'!$C:$C,0))),"",INDEX('Policy Characteristics'!G:G,MATCH($C392,'Policy Characteristics'!$C:$C,0)))</f>
        <v>0.95</v>
      </c>
      <c r="N392" s="284">
        <f>IF(ISBLANK(INDEX('Policy Characteristics'!H:H,MATCH($C392,'Policy Characteristics'!$C:$C,0))),"",INDEX('Policy Characteristics'!H:H,MATCH($C392,'Policy Characteristics'!$C:$C,0)))</f>
        <v>0.01</v>
      </c>
      <c r="O392" s="276" t="str">
        <f>IF(ISBLANK(INDEX('Policy Characteristics'!I:I,MATCH($C392,'Policy Characteristics'!$C:$C,0))),"",INDEX('Policy Characteristics'!I:I,MATCH($C392,'Policy Characteristics'!$C:$C,0)))</f>
        <v>% of construction cost</v>
      </c>
      <c r="P392" s="276" t="str">
        <f>IF(ISBLANK(INDEX('Policy Characteristics'!J:J,MATCH($C392,'Policy Characteristics'!$C:$C,0))),"",INDEX('Policy Characteristics'!J:J,MATCH($C392,'Policy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92" s="276" t="str">
        <f>IF(ISBLANK(INDEX('Policy Characteristics'!K:K,MATCH($C392,'Policy Characteristics'!$C:$C,0))),"",INDEX('Policy Characteristics'!K:K,MATCH($C392,'Policy Characteristics'!$C:$C,0)))</f>
        <v>electricity-sector-main.html#subsidies</v>
      </c>
      <c r="R392" s="276" t="str">
        <f>IF(ISBLANK(INDEX('Policy Characteristics'!L:L,MATCH($C392,'Policy Characteristics'!$C:$C,0))),"",INDEX('Policy Characteristics'!L:L,MATCH($C392,'Policy Characteristics'!$C:$C,0)))</f>
        <v/>
      </c>
    </row>
    <row r="393" spans="1:18" s="2" customFormat="1" ht="16">
      <c r="A393" s="276" t="str">
        <f>IF(ISBLANK(INDEX('Policy Characteristics'!A:A,MATCH($C393,'Policy Characteristics'!$C:$C,0))),"",INDEX('Policy Characteristics'!A:A,MATCH($C393,'Policy Characteristics'!$C:$C,0)))</f>
        <v>Electricity Supply</v>
      </c>
      <c r="B393" s="285" t="str">
        <f>IF(ISBLANK(INDEX('Policy Characteristics'!B:B,MATCH($C393,'Policy Characteristics'!$C:$C,0))),"",INDEX('Policy Characteristics'!B:B,MATCH($C393,'Policy Characteristics'!$C:$C,0)))</f>
        <v>Subsidy for Capacity Construction</v>
      </c>
      <c r="C393" s="341" t="str">
        <f t="shared" si="24"/>
        <v>Perc Subsidy for Elec Capacity Construction</v>
      </c>
      <c r="D393" s="6" t="s">
        <v>80</v>
      </c>
      <c r="E393" s="47"/>
      <c r="F393" s="6" t="s">
        <v>92</v>
      </c>
      <c r="G393" s="6"/>
      <c r="H393" s="49">
        <v>520</v>
      </c>
      <c r="I393" s="348" t="s">
        <v>44</v>
      </c>
      <c r="J393" s="277" t="str">
        <f>IF(ISBLANK(INDEX('Policy Characteristics'!D:D,MATCH($C393,'Policy Characteristics'!$C:$C,0))),"",INDEX('Policy Characteristics'!D:D,MATCH($C393,'Policy Characteristics'!$C:$C,0)))</f>
        <v>Subsidy for Capacity Construction</v>
      </c>
      <c r="K393" s="276" t="str">
        <f>IF(ISBLANK(INDEX('Policy Characteristics'!E:E,MATCH($C393,'Policy Characteristics'!$C:$C,0))),"",INDEX('Policy Characteristics'!E:E,MATCH($C393,'Policy Characteristics'!$C:$C,0)))</f>
        <v>elec capacity construction subsidy</v>
      </c>
      <c r="L393" s="284">
        <f>IF(ISBLANK(INDEX('Policy Characteristics'!F:F,MATCH($C393,'Policy Characteristics'!$C:$C,0))),"",INDEX('Policy Characteristics'!F:F,MATCH($C393,'Policy Characteristics'!$C:$C,0)))</f>
        <v>0</v>
      </c>
      <c r="M393" s="284">
        <f>IF(ISBLANK(INDEX('Policy Characteristics'!G:G,MATCH($C393,'Policy Characteristics'!$C:$C,0))),"",INDEX('Policy Characteristics'!G:G,MATCH($C393,'Policy Characteristics'!$C:$C,0)))</f>
        <v>0.95</v>
      </c>
      <c r="N393" s="284">
        <f>IF(ISBLANK(INDEX('Policy Characteristics'!H:H,MATCH($C393,'Policy Characteristics'!$C:$C,0))),"",INDEX('Policy Characteristics'!H:H,MATCH($C393,'Policy Characteristics'!$C:$C,0)))</f>
        <v>0.01</v>
      </c>
      <c r="O393" s="276" t="str">
        <f>IF(ISBLANK(INDEX('Policy Characteristics'!I:I,MATCH($C393,'Policy Characteristics'!$C:$C,0))),"",INDEX('Policy Characteristics'!I:I,MATCH($C393,'Policy Characteristics'!$C:$C,0)))</f>
        <v>% of construction cost</v>
      </c>
      <c r="P393" s="276" t="str">
        <f>IF(ISBLANK(INDEX('Policy Characteristics'!J:J,MATCH($C393,'Policy Characteristics'!$C:$C,0))),"",INDEX('Policy Characteristics'!J:J,MATCH($C393,'Policy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93" s="276" t="str">
        <f>IF(ISBLANK(INDEX('Policy Characteristics'!K:K,MATCH($C393,'Policy Characteristics'!$C:$C,0))),"",INDEX('Policy Characteristics'!K:K,MATCH($C393,'Policy Characteristics'!$C:$C,0)))</f>
        <v>electricity-sector-main.html#subsidies</v>
      </c>
      <c r="R393" s="276" t="str">
        <f>IF(ISBLANK(INDEX('Policy Characteristics'!L:L,MATCH($C393,'Policy Characteristics'!$C:$C,0))),"",INDEX('Policy Characteristics'!L:L,MATCH($C393,'Policy Characteristics'!$C:$C,0)))</f>
        <v/>
      </c>
    </row>
    <row r="394" spans="1:18" s="2" customFormat="1" ht="16">
      <c r="A394" s="276" t="str">
        <f>IF(ISBLANK(INDEX('Policy Characteristics'!A:A,MATCH($C394,'Policy Characteristics'!$C:$C,0))),"",INDEX('Policy Characteristics'!A:A,MATCH($C394,'Policy Characteristics'!$C:$C,0)))</f>
        <v>Electricity Supply</v>
      </c>
      <c r="B394" s="285" t="str">
        <f>IF(ISBLANK(INDEX('Policy Characteristics'!B:B,MATCH($C394,'Policy Characteristics'!$C:$C,0))),"",INDEX('Policy Characteristics'!B:B,MATCH($C394,'Policy Characteristics'!$C:$C,0)))</f>
        <v>Subsidy for Capacity Construction</v>
      </c>
      <c r="C394" s="341" t="str">
        <f t="shared" si="24"/>
        <v>Perc Subsidy for Elec Capacity Construction</v>
      </c>
      <c r="D394" s="6" t="s">
        <v>81</v>
      </c>
      <c r="E394" s="47"/>
      <c r="F394" s="6" t="s">
        <v>93</v>
      </c>
      <c r="G394" s="6"/>
      <c r="H394" s="49">
        <v>521</v>
      </c>
      <c r="I394" s="348" t="s">
        <v>44</v>
      </c>
      <c r="J394" s="277" t="str">
        <f>IF(ISBLANK(INDEX('Policy Characteristics'!D:D,MATCH($C394,'Policy Characteristics'!$C:$C,0))),"",INDEX('Policy Characteristics'!D:D,MATCH($C394,'Policy Characteristics'!$C:$C,0)))</f>
        <v>Subsidy for Capacity Construction</v>
      </c>
      <c r="K394" s="276" t="str">
        <f>IF(ISBLANK(INDEX('Policy Characteristics'!E:E,MATCH($C394,'Policy Characteristics'!$C:$C,0))),"",INDEX('Policy Characteristics'!E:E,MATCH($C394,'Policy Characteristics'!$C:$C,0)))</f>
        <v>elec capacity construction subsidy</v>
      </c>
      <c r="L394" s="284">
        <f>IF(ISBLANK(INDEX('Policy Characteristics'!F:F,MATCH($C394,'Policy Characteristics'!$C:$C,0))),"",INDEX('Policy Characteristics'!F:F,MATCH($C394,'Policy Characteristics'!$C:$C,0)))</f>
        <v>0</v>
      </c>
      <c r="M394" s="284">
        <f>IF(ISBLANK(INDEX('Policy Characteristics'!G:G,MATCH($C394,'Policy Characteristics'!$C:$C,0))),"",INDEX('Policy Characteristics'!G:G,MATCH($C394,'Policy Characteristics'!$C:$C,0)))</f>
        <v>0.95</v>
      </c>
      <c r="N394" s="284">
        <f>IF(ISBLANK(INDEX('Policy Characteristics'!H:H,MATCH($C394,'Policy Characteristics'!$C:$C,0))),"",INDEX('Policy Characteristics'!H:H,MATCH($C394,'Policy Characteristics'!$C:$C,0)))</f>
        <v>0.01</v>
      </c>
      <c r="O394" s="276" t="str">
        <f>IF(ISBLANK(INDEX('Policy Characteristics'!I:I,MATCH($C394,'Policy Characteristics'!$C:$C,0))),"",INDEX('Policy Characteristics'!I:I,MATCH($C394,'Policy Characteristics'!$C:$C,0)))</f>
        <v>% of construction cost</v>
      </c>
      <c r="P394" s="276" t="str">
        <f>IF(ISBLANK(INDEX('Policy Characteristics'!J:J,MATCH($C394,'Policy Characteristics'!$C:$C,0))),"",INDEX('Policy Characteristics'!J:J,MATCH($C394,'Policy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94" s="276" t="str">
        <f>IF(ISBLANK(INDEX('Policy Characteristics'!K:K,MATCH($C394,'Policy Characteristics'!$C:$C,0))),"",INDEX('Policy Characteristics'!K:K,MATCH($C394,'Policy Characteristics'!$C:$C,0)))</f>
        <v>electricity-sector-main.html#subsidies</v>
      </c>
      <c r="R394" s="276" t="str">
        <f>IF(ISBLANK(INDEX('Policy Characteristics'!L:L,MATCH($C394,'Policy Characteristics'!$C:$C,0))),"",INDEX('Policy Characteristics'!L:L,MATCH($C394,'Policy Characteristics'!$C:$C,0)))</f>
        <v/>
      </c>
    </row>
    <row r="395" spans="1:18" s="2" customFormat="1" ht="16">
      <c r="A395" s="276" t="str">
        <f>IF(ISBLANK(INDEX('Policy Characteristics'!A:A,MATCH($C395,'Policy Characteristics'!$C:$C,0))),"",INDEX('Policy Characteristics'!A:A,MATCH($C395,'Policy Characteristics'!$C:$C,0)))</f>
        <v>Electricity Supply</v>
      </c>
      <c r="B395" s="285" t="str">
        <f>IF(ISBLANK(INDEX('Policy Characteristics'!B:B,MATCH($C395,'Policy Characteristics'!$C:$C,0))),"",INDEX('Policy Characteristics'!B:B,MATCH($C395,'Policy Characteristics'!$C:$C,0)))</f>
        <v>Subsidy for Capacity Construction</v>
      </c>
      <c r="C395" s="341" t="str">
        <f t="shared" si="24"/>
        <v>Perc Subsidy for Elec Capacity Construction</v>
      </c>
      <c r="D395" s="6" t="s">
        <v>2450</v>
      </c>
      <c r="E395" s="47"/>
      <c r="F395" s="6" t="s">
        <v>451</v>
      </c>
      <c r="G395" s="6"/>
      <c r="H395" s="49">
        <v>1598</v>
      </c>
      <c r="I395" s="348" t="s">
        <v>44</v>
      </c>
      <c r="J395" s="277" t="str">
        <f>IF(ISBLANK(INDEX('Policy Characteristics'!D:D,MATCH($C395,'Policy Characteristics'!$C:$C,0))),"",INDEX('Policy Characteristics'!D:D,MATCH($C395,'Policy Characteristics'!$C:$C,0)))</f>
        <v>Subsidy for Capacity Construction</v>
      </c>
      <c r="K395" s="276" t="str">
        <f>IF(ISBLANK(INDEX('Policy Characteristics'!E:E,MATCH($C395,'Policy Characteristics'!$C:$C,0))),"",INDEX('Policy Characteristics'!E:E,MATCH($C395,'Policy Characteristics'!$C:$C,0)))</f>
        <v>elec capacity construction subsidy</v>
      </c>
      <c r="L395" s="284">
        <f>IF(ISBLANK(INDEX('Policy Characteristics'!F:F,MATCH($C395,'Policy Characteristics'!$C:$C,0))),"",INDEX('Policy Characteristics'!F:F,MATCH($C395,'Policy Characteristics'!$C:$C,0)))</f>
        <v>0</v>
      </c>
      <c r="M395" s="284">
        <f>IF(ISBLANK(INDEX('Policy Characteristics'!G:G,MATCH($C395,'Policy Characteristics'!$C:$C,0))),"",INDEX('Policy Characteristics'!G:G,MATCH($C395,'Policy Characteristics'!$C:$C,0)))</f>
        <v>0.95</v>
      </c>
      <c r="N395" s="284">
        <f>IF(ISBLANK(INDEX('Policy Characteristics'!H:H,MATCH($C395,'Policy Characteristics'!$C:$C,0))),"",INDEX('Policy Characteristics'!H:H,MATCH($C395,'Policy Characteristics'!$C:$C,0)))</f>
        <v>0.01</v>
      </c>
      <c r="O395" s="276" t="str">
        <f>IF(ISBLANK(INDEX('Policy Characteristics'!I:I,MATCH($C395,'Policy Characteristics'!$C:$C,0))),"",INDEX('Policy Characteristics'!I:I,MATCH($C395,'Policy Characteristics'!$C:$C,0)))</f>
        <v>% of construction cost</v>
      </c>
      <c r="P395" s="276" t="str">
        <f>IF(ISBLANK(INDEX('Policy Characteristics'!J:J,MATCH($C395,'Policy Characteristics'!$C:$C,0))),"",INDEX('Policy Characteristics'!J:J,MATCH($C395,'Policy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95" s="276" t="str">
        <f>IF(ISBLANK(INDEX('Policy Characteristics'!K:K,MATCH($C395,'Policy Characteristics'!$C:$C,0))),"",INDEX('Policy Characteristics'!K:K,MATCH($C395,'Policy Characteristics'!$C:$C,0)))</f>
        <v>electricity-sector-main.html#subsidies</v>
      </c>
      <c r="R395" s="276" t="str">
        <f>IF(ISBLANK(INDEX('Policy Characteristics'!L:L,MATCH($C395,'Policy Characteristics'!$C:$C,0))),"",INDEX('Policy Characteristics'!L:L,MATCH($C395,'Policy Characteristics'!$C:$C,0)))</f>
        <v/>
      </c>
    </row>
    <row r="396" spans="1:18" s="2" customFormat="1" ht="16">
      <c r="A396" s="276" t="str">
        <f>IF(ISBLANK(INDEX('Policy Characteristics'!A:A,MATCH($C396,'Policy Characteristics'!$C:$C,0))),"",INDEX('Policy Characteristics'!A:A,MATCH($C396,'Policy Characteristics'!$C:$C,0)))</f>
        <v>Electricity Supply</v>
      </c>
      <c r="B396" s="285" t="str">
        <f>IF(ISBLANK(INDEX('Policy Characteristics'!B:B,MATCH($C396,'Policy Characteristics'!$C:$C,0))),"",INDEX('Policy Characteristics'!B:B,MATCH($C396,'Policy Characteristics'!$C:$C,0)))</f>
        <v>Subsidy for Capacity Construction</v>
      </c>
      <c r="C396" s="341" t="str">
        <f t="shared" si="24"/>
        <v>Perc Subsidy for Elec Capacity Construction</v>
      </c>
      <c r="D396" s="6" t="s">
        <v>322</v>
      </c>
      <c r="E396" s="47"/>
      <c r="F396" s="6" t="s">
        <v>324</v>
      </c>
      <c r="G396" s="6"/>
      <c r="H396" s="49">
        <v>1599</v>
      </c>
      <c r="I396" s="348" t="s">
        <v>45</v>
      </c>
      <c r="J396" s="277" t="str">
        <f>IF(ISBLANK(INDEX('Policy Characteristics'!D:D,MATCH($C396,'Policy Characteristics'!$C:$C,0))),"",INDEX('Policy Characteristics'!D:D,MATCH($C396,'Policy Characteristics'!$C:$C,0)))</f>
        <v>Subsidy for Capacity Construction</v>
      </c>
      <c r="K396" s="276" t="str">
        <f>IF(ISBLANK(INDEX('Policy Characteristics'!E:E,MATCH($C396,'Policy Characteristics'!$C:$C,0))),"",INDEX('Policy Characteristics'!E:E,MATCH($C396,'Policy Characteristics'!$C:$C,0)))</f>
        <v>elec capacity construction subsidy</v>
      </c>
      <c r="L396" s="284">
        <f>IF(ISBLANK(INDEX('Policy Characteristics'!F:F,MATCH($C396,'Policy Characteristics'!$C:$C,0))),"",INDEX('Policy Characteristics'!F:F,MATCH($C396,'Policy Characteristics'!$C:$C,0)))</f>
        <v>0</v>
      </c>
      <c r="M396" s="284">
        <f>IF(ISBLANK(INDEX('Policy Characteristics'!G:G,MATCH($C396,'Policy Characteristics'!$C:$C,0))),"",INDEX('Policy Characteristics'!G:G,MATCH($C396,'Policy Characteristics'!$C:$C,0)))</f>
        <v>0.95</v>
      </c>
      <c r="N396" s="284">
        <f>IF(ISBLANK(INDEX('Policy Characteristics'!H:H,MATCH($C396,'Policy Characteristics'!$C:$C,0))),"",INDEX('Policy Characteristics'!H:H,MATCH($C396,'Policy Characteristics'!$C:$C,0)))</f>
        <v>0.01</v>
      </c>
      <c r="O396" s="276" t="str">
        <f>IF(ISBLANK(INDEX('Policy Characteristics'!I:I,MATCH($C396,'Policy Characteristics'!$C:$C,0))),"",INDEX('Policy Characteristics'!I:I,MATCH($C396,'Policy Characteristics'!$C:$C,0)))</f>
        <v>% of construction cost</v>
      </c>
      <c r="P396" s="276" t="str">
        <f>IF(ISBLANK(INDEX('Policy Characteristics'!J:J,MATCH($C396,'Policy Characteristics'!$C:$C,0))),"",INDEX('Policy Characteristics'!J:J,MATCH($C396,'Policy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96" s="276" t="str">
        <f>IF(ISBLANK(INDEX('Policy Characteristics'!K:K,MATCH($C396,'Policy Characteristics'!$C:$C,0))),"",INDEX('Policy Characteristics'!K:K,MATCH($C396,'Policy Characteristics'!$C:$C,0)))</f>
        <v>electricity-sector-main.html#subsidies</v>
      </c>
      <c r="R396" s="276" t="str">
        <f>IF(ISBLANK(INDEX('Policy Characteristics'!L:L,MATCH($C396,'Policy Characteristics'!$C:$C,0))),"",INDEX('Policy Characteristics'!L:L,MATCH($C396,'Policy Characteristics'!$C:$C,0)))</f>
        <v/>
      </c>
    </row>
    <row r="397" spans="1:18" s="2" customFormat="1" ht="16">
      <c r="A397" s="276" t="str">
        <f>IF(ISBLANK(INDEX('Policy Characteristics'!A:A,MATCH($C397,'Policy Characteristics'!$C:$C,0))),"",INDEX('Policy Characteristics'!A:A,MATCH($C397,'Policy Characteristics'!$C:$C,0)))</f>
        <v>Electricity Supply</v>
      </c>
      <c r="B397" s="285" t="str">
        <f>IF(ISBLANK(INDEX('Policy Characteristics'!B:B,MATCH($C397,'Policy Characteristics'!$C:$C,0))),"",INDEX('Policy Characteristics'!B:B,MATCH($C397,'Policy Characteristics'!$C:$C,0)))</f>
        <v>Subsidy for Capacity Construction</v>
      </c>
      <c r="C397" s="341" t="str">
        <f t="shared" si="24"/>
        <v>Perc Subsidy for Elec Capacity Construction</v>
      </c>
      <c r="D397" s="6" t="s">
        <v>323</v>
      </c>
      <c r="E397" s="47"/>
      <c r="F397" s="6" t="s">
        <v>325</v>
      </c>
      <c r="G397" s="6"/>
      <c r="H397" s="49">
        <v>1600</v>
      </c>
      <c r="I397" s="348" t="s">
        <v>45</v>
      </c>
      <c r="J397" s="277" t="str">
        <f>IF(ISBLANK(INDEX('Policy Characteristics'!D:D,MATCH($C397,'Policy Characteristics'!$C:$C,0))),"",INDEX('Policy Characteristics'!D:D,MATCH($C397,'Policy Characteristics'!$C:$C,0)))</f>
        <v>Subsidy for Capacity Construction</v>
      </c>
      <c r="K397" s="276" t="str">
        <f>IF(ISBLANK(INDEX('Policy Characteristics'!E:E,MATCH($C397,'Policy Characteristics'!$C:$C,0))),"",INDEX('Policy Characteristics'!E:E,MATCH($C397,'Policy Characteristics'!$C:$C,0)))</f>
        <v>elec capacity construction subsidy</v>
      </c>
      <c r="L397" s="284">
        <f>IF(ISBLANK(INDEX('Policy Characteristics'!F:F,MATCH($C397,'Policy Characteristics'!$C:$C,0))),"",INDEX('Policy Characteristics'!F:F,MATCH($C397,'Policy Characteristics'!$C:$C,0)))</f>
        <v>0</v>
      </c>
      <c r="M397" s="284">
        <f>IF(ISBLANK(INDEX('Policy Characteristics'!G:G,MATCH($C397,'Policy Characteristics'!$C:$C,0))),"",INDEX('Policy Characteristics'!G:G,MATCH($C397,'Policy Characteristics'!$C:$C,0)))</f>
        <v>0.95</v>
      </c>
      <c r="N397" s="284">
        <f>IF(ISBLANK(INDEX('Policy Characteristics'!H:H,MATCH($C397,'Policy Characteristics'!$C:$C,0))),"",INDEX('Policy Characteristics'!H:H,MATCH($C397,'Policy Characteristics'!$C:$C,0)))</f>
        <v>0.01</v>
      </c>
      <c r="O397" s="276" t="str">
        <f>IF(ISBLANK(INDEX('Policy Characteristics'!I:I,MATCH($C397,'Policy Characteristics'!$C:$C,0))),"",INDEX('Policy Characteristics'!I:I,MATCH($C397,'Policy Characteristics'!$C:$C,0)))</f>
        <v>% of construction cost</v>
      </c>
      <c r="P397" s="276" t="str">
        <f>IF(ISBLANK(INDEX('Policy Characteristics'!J:J,MATCH($C397,'Policy Characteristics'!$C:$C,0))),"",INDEX('Policy Characteristics'!J:J,MATCH($C397,'Policy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97" s="276" t="str">
        <f>IF(ISBLANK(INDEX('Policy Characteristics'!K:K,MATCH($C397,'Policy Characteristics'!$C:$C,0))),"",INDEX('Policy Characteristics'!K:K,MATCH($C397,'Policy Characteristics'!$C:$C,0)))</f>
        <v>electricity-sector-main.html#subsidies</v>
      </c>
      <c r="R397" s="276" t="str">
        <f>IF(ISBLANK(INDEX('Policy Characteristics'!L:L,MATCH($C397,'Policy Characteristics'!$C:$C,0))),"",INDEX('Policy Characteristics'!L:L,MATCH($C397,'Policy Characteristics'!$C:$C,0)))</f>
        <v/>
      </c>
    </row>
    <row r="398" spans="1:18" s="2" customFormat="1" ht="16">
      <c r="A398" s="276" t="str">
        <f>IF(ISBLANK(INDEX('Policy Characteristics'!A:A,MATCH($C398,'Policy Characteristics'!$C:$C,0))),"",INDEX('Policy Characteristics'!A:A,MATCH($C398,'Policy Characteristics'!$C:$C,0)))</f>
        <v>Electricity Supply</v>
      </c>
      <c r="B398" s="285" t="str">
        <f>IF(ISBLANK(INDEX('Policy Characteristics'!B:B,MATCH($C398,'Policy Characteristics'!$C:$C,0))),"",INDEX('Policy Characteristics'!B:B,MATCH($C398,'Policy Characteristics'!$C:$C,0)))</f>
        <v>Subsidy for Capacity Construction</v>
      </c>
      <c r="C398" s="341" t="str">
        <f t="shared" si="24"/>
        <v>Perc Subsidy for Elec Capacity Construction</v>
      </c>
      <c r="D398" s="6" t="s">
        <v>459</v>
      </c>
      <c r="E398" s="47"/>
      <c r="F398" s="6" t="s">
        <v>458</v>
      </c>
      <c r="G398" s="6"/>
      <c r="H398" s="49">
        <v>694</v>
      </c>
      <c r="I398" s="348" t="s">
        <v>45</v>
      </c>
      <c r="J398" s="277" t="str">
        <f>IF(ISBLANK(INDEX('Policy Characteristics'!D:D,MATCH($C398,'Policy Characteristics'!$C:$C,0))),"",INDEX('Policy Characteristics'!D:D,MATCH($C398,'Policy Characteristics'!$C:$C,0)))</f>
        <v>Subsidy for Capacity Construction</v>
      </c>
      <c r="K398" s="276" t="str">
        <f>IF(ISBLANK(INDEX('Policy Characteristics'!E:E,MATCH($C398,'Policy Characteristics'!$C:$C,0))),"",INDEX('Policy Characteristics'!E:E,MATCH($C398,'Policy Characteristics'!$C:$C,0)))</f>
        <v>elec capacity construction subsidy</v>
      </c>
      <c r="L398" s="284">
        <f>IF(ISBLANK(INDEX('Policy Characteristics'!F:F,MATCH($C398,'Policy Characteristics'!$C:$C,0))),"",INDEX('Policy Characteristics'!F:F,MATCH($C398,'Policy Characteristics'!$C:$C,0)))</f>
        <v>0</v>
      </c>
      <c r="M398" s="284">
        <f>IF(ISBLANK(INDEX('Policy Characteristics'!G:G,MATCH($C398,'Policy Characteristics'!$C:$C,0))),"",INDEX('Policy Characteristics'!G:G,MATCH($C398,'Policy Characteristics'!$C:$C,0)))</f>
        <v>0.95</v>
      </c>
      <c r="N398" s="284">
        <f>IF(ISBLANK(INDEX('Policy Characteristics'!H:H,MATCH($C398,'Policy Characteristics'!$C:$C,0))),"",INDEX('Policy Characteristics'!H:H,MATCH($C398,'Policy Characteristics'!$C:$C,0)))</f>
        <v>0.01</v>
      </c>
      <c r="O398" s="276" t="str">
        <f>IF(ISBLANK(INDEX('Policy Characteristics'!I:I,MATCH($C398,'Policy Characteristics'!$C:$C,0))),"",INDEX('Policy Characteristics'!I:I,MATCH($C398,'Policy Characteristics'!$C:$C,0)))</f>
        <v>% of construction cost</v>
      </c>
      <c r="P398" s="276" t="str">
        <f>IF(ISBLANK(INDEX('Policy Characteristics'!J:J,MATCH($C398,'Policy Characteristics'!$C:$C,0))),"",INDEX('Policy Characteristics'!J:J,MATCH($C398,'Policy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98" s="276" t="str">
        <f>IF(ISBLANK(INDEX('Policy Characteristics'!K:K,MATCH($C398,'Policy Characteristics'!$C:$C,0))),"",INDEX('Policy Characteristics'!K:K,MATCH($C398,'Policy Characteristics'!$C:$C,0)))</f>
        <v>electricity-sector-main.html#subsidies</v>
      </c>
      <c r="R398" s="276" t="str">
        <f>IF(ISBLANK(INDEX('Policy Characteristics'!L:L,MATCH($C398,'Policy Characteristics'!$C:$C,0))),"",INDEX('Policy Characteristics'!L:L,MATCH($C398,'Policy Characteristics'!$C:$C,0)))</f>
        <v/>
      </c>
    </row>
    <row r="399" spans="1:18" s="2" customFormat="1" ht="16">
      <c r="A399" s="276" t="str">
        <f>IF(ISBLANK(INDEX('Policy Characteristics'!A:A,MATCH($C399,'Policy Characteristics'!$C:$C,0))),"",INDEX('Policy Characteristics'!A:A,MATCH($C399,'Policy Characteristics'!$C:$C,0)))</f>
        <v>Electricity Supply</v>
      </c>
      <c r="B399" s="285" t="str">
        <f>IF(ISBLANK(INDEX('Policy Characteristics'!B:B,MATCH($C399,'Policy Characteristics'!$C:$C,0))),"",INDEX('Policy Characteristics'!B:B,MATCH($C399,'Policy Characteristics'!$C:$C,0)))</f>
        <v>Subsidy for Capacity Construction</v>
      </c>
      <c r="C399" s="341" t="str">
        <f t="shared" si="24"/>
        <v>Perc Subsidy for Elec Capacity Construction</v>
      </c>
      <c r="D399" s="6" t="s">
        <v>468</v>
      </c>
      <c r="E399" s="47"/>
      <c r="F399" s="6" t="s">
        <v>469</v>
      </c>
      <c r="H399" s="49">
        <v>522</v>
      </c>
      <c r="I399" s="348" t="s">
        <v>44</v>
      </c>
      <c r="J399" s="277" t="str">
        <f>IF(ISBLANK(INDEX('Policy Characteristics'!D:D,MATCH($C399,'Policy Characteristics'!$C:$C,0))),"",INDEX('Policy Characteristics'!D:D,MATCH($C399,'Policy Characteristics'!$C:$C,0)))</f>
        <v>Subsidy for Capacity Construction</v>
      </c>
      <c r="K399" s="276" t="str">
        <f>IF(ISBLANK(INDEX('Policy Characteristics'!E:E,MATCH($C399,'Policy Characteristics'!$C:$C,0))),"",INDEX('Policy Characteristics'!E:E,MATCH($C399,'Policy Characteristics'!$C:$C,0)))</f>
        <v>elec capacity construction subsidy</v>
      </c>
      <c r="L399" s="284">
        <f>IF(ISBLANK(INDEX('Policy Characteristics'!F:F,MATCH($C399,'Policy Characteristics'!$C:$C,0))),"",INDEX('Policy Characteristics'!F:F,MATCH($C399,'Policy Characteristics'!$C:$C,0)))</f>
        <v>0</v>
      </c>
      <c r="M399" s="284">
        <f>IF(ISBLANK(INDEX('Policy Characteristics'!G:G,MATCH($C399,'Policy Characteristics'!$C:$C,0))),"",INDEX('Policy Characteristics'!G:G,MATCH($C399,'Policy Characteristics'!$C:$C,0)))</f>
        <v>0.95</v>
      </c>
      <c r="N399" s="284">
        <f>IF(ISBLANK(INDEX('Policy Characteristics'!H:H,MATCH($C399,'Policy Characteristics'!$C:$C,0))),"",INDEX('Policy Characteristics'!H:H,MATCH($C399,'Policy Characteristics'!$C:$C,0)))</f>
        <v>0.01</v>
      </c>
      <c r="O399" s="276" t="str">
        <f>IF(ISBLANK(INDEX('Policy Characteristics'!I:I,MATCH($C399,'Policy Characteristics'!$C:$C,0))),"",INDEX('Policy Characteristics'!I:I,MATCH($C399,'Policy Characteristics'!$C:$C,0)))</f>
        <v>% of construction cost</v>
      </c>
      <c r="P399" s="276" t="str">
        <f>IF(ISBLANK(INDEX('Policy Characteristics'!J:J,MATCH($C399,'Policy Characteristics'!$C:$C,0))),"",INDEX('Policy Characteristics'!J:J,MATCH($C399,'Policy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99" s="276" t="str">
        <f>IF(ISBLANK(INDEX('Policy Characteristics'!K:K,MATCH($C399,'Policy Characteristics'!$C:$C,0))),"",INDEX('Policy Characteristics'!K:K,MATCH($C399,'Policy Characteristics'!$C:$C,0)))</f>
        <v>electricity-sector-main.html#subsidies</v>
      </c>
      <c r="R399" s="276" t="str">
        <f>IF(ISBLANK(INDEX('Policy Characteristics'!L:L,MATCH($C399,'Policy Characteristics'!$C:$C,0))),"",INDEX('Policy Characteristics'!L:L,MATCH($C399,'Policy Characteristics'!$C:$C,0)))</f>
        <v/>
      </c>
    </row>
    <row r="400" spans="1:18" s="2" customFormat="1" ht="16">
      <c r="A400" s="276" t="str">
        <f>IF(ISBLANK(INDEX('Policy Characteristics'!A:A,MATCH($C400,'Policy Characteristics'!$C:$C,0))),"",INDEX('Policy Characteristics'!A:A,MATCH($C400,'Policy Characteristics'!$C:$C,0)))</f>
        <v>Electricity Supply</v>
      </c>
      <c r="B400" s="285" t="str">
        <f>IF(ISBLANK(INDEX('Policy Characteristics'!B:B,MATCH($C400,'Policy Characteristics'!$C:$C,0))),"",INDEX('Policy Characteristics'!B:B,MATCH($C400,'Policy Characteristics'!$C:$C,0)))</f>
        <v>Subsidy for Capacity Construction</v>
      </c>
      <c r="C400" s="341" t="str">
        <f t="shared" si="24"/>
        <v>Perc Subsidy for Elec Capacity Construction</v>
      </c>
      <c r="D400" s="6" t="s">
        <v>2780</v>
      </c>
      <c r="E400" s="47"/>
      <c r="F400" s="6" t="s">
        <v>2494</v>
      </c>
      <c r="G400" s="6"/>
      <c r="H400" s="49">
        <v>695</v>
      </c>
      <c r="I400" s="348" t="s">
        <v>45</v>
      </c>
      <c r="J400" s="277" t="str">
        <f>IF(ISBLANK(INDEX('Policy Characteristics'!D:D,MATCH($C400,'Policy Characteristics'!$C:$C,0))),"",INDEX('Policy Characteristics'!D:D,MATCH($C400,'Policy Characteristics'!$C:$C,0)))</f>
        <v>Subsidy for Capacity Construction</v>
      </c>
      <c r="K400" s="276" t="str">
        <f>IF(ISBLANK(INDEX('Policy Characteristics'!E:E,MATCH($C400,'Policy Characteristics'!$C:$C,0))),"",INDEX('Policy Characteristics'!E:E,MATCH($C400,'Policy Characteristics'!$C:$C,0)))</f>
        <v>elec capacity construction subsidy</v>
      </c>
      <c r="L400" s="284">
        <f>IF(ISBLANK(INDEX('Policy Characteristics'!F:F,MATCH($C400,'Policy Characteristics'!$C:$C,0))),"",INDEX('Policy Characteristics'!F:F,MATCH($C400,'Policy Characteristics'!$C:$C,0)))</f>
        <v>0</v>
      </c>
      <c r="M400" s="284">
        <f>IF(ISBLANK(INDEX('Policy Characteristics'!G:G,MATCH($C400,'Policy Characteristics'!$C:$C,0))),"",INDEX('Policy Characteristics'!G:G,MATCH($C400,'Policy Characteristics'!$C:$C,0)))</f>
        <v>0.95</v>
      </c>
      <c r="N400" s="284">
        <f>IF(ISBLANK(INDEX('Policy Characteristics'!H:H,MATCH($C400,'Policy Characteristics'!$C:$C,0))),"",INDEX('Policy Characteristics'!H:H,MATCH($C400,'Policy Characteristics'!$C:$C,0)))</f>
        <v>0.01</v>
      </c>
      <c r="O400" s="276" t="str">
        <f>IF(ISBLANK(INDEX('Policy Characteristics'!I:I,MATCH($C400,'Policy Characteristics'!$C:$C,0))),"",INDEX('Policy Characteristics'!I:I,MATCH($C400,'Policy Characteristics'!$C:$C,0)))</f>
        <v>% of construction cost</v>
      </c>
      <c r="P400" s="276" t="str">
        <f>IF(ISBLANK(INDEX('Policy Characteristics'!J:J,MATCH($C400,'Policy Characteristics'!$C:$C,0))),"",INDEX('Policy Characteristics'!J:J,MATCH($C400,'Policy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00" s="276" t="str">
        <f>IF(ISBLANK(INDEX('Policy Characteristics'!K:K,MATCH($C400,'Policy Characteristics'!$C:$C,0))),"",INDEX('Policy Characteristics'!K:K,MATCH($C400,'Policy Characteristics'!$C:$C,0)))</f>
        <v>electricity-sector-main.html#subsidies</v>
      </c>
      <c r="R400" s="276" t="str">
        <f>IF(ISBLANK(INDEX('Policy Characteristics'!L:L,MATCH($C400,'Policy Characteristics'!$C:$C,0))),"",INDEX('Policy Characteristics'!L:L,MATCH($C400,'Policy Characteristics'!$C:$C,0)))</f>
        <v/>
      </c>
    </row>
    <row r="401" spans="1:19" s="2" customFormat="1" ht="16">
      <c r="A401" s="276" t="str">
        <f>IF(ISBLANK(INDEX('Policy Characteristics'!A:A,MATCH($C401,'Policy Characteristics'!$C:$C,0))),"",INDEX('Policy Characteristics'!A:A,MATCH($C401,'Policy Characteristics'!$C:$C,0)))</f>
        <v>Electricity Supply</v>
      </c>
      <c r="B401" s="285" t="str">
        <f>IF(ISBLANK(INDEX('Policy Characteristics'!B:B,MATCH($C401,'Policy Characteristics'!$C:$C,0))),"",INDEX('Policy Characteristics'!B:B,MATCH($C401,'Policy Characteristics'!$C:$C,0)))</f>
        <v>Subsidy for Capacity Construction</v>
      </c>
      <c r="C401" s="341" t="str">
        <f t="shared" si="24"/>
        <v>Perc Subsidy for Elec Capacity Construction</v>
      </c>
      <c r="D401" s="6" t="s">
        <v>2781</v>
      </c>
      <c r="E401" s="47"/>
      <c r="F401" s="6" t="s">
        <v>2619</v>
      </c>
      <c r="G401" s="6"/>
      <c r="H401" s="49">
        <v>696</v>
      </c>
      <c r="I401" s="348" t="s">
        <v>45</v>
      </c>
      <c r="J401" s="277" t="str">
        <f>IF(ISBLANK(INDEX('Policy Characteristics'!D:D,MATCH($C401,'Policy Characteristics'!$C:$C,0))),"",INDEX('Policy Characteristics'!D:D,MATCH($C401,'Policy Characteristics'!$C:$C,0)))</f>
        <v>Subsidy for Capacity Construction</v>
      </c>
      <c r="K401" s="276" t="str">
        <f>IF(ISBLANK(INDEX('Policy Characteristics'!E:E,MATCH($C401,'Policy Characteristics'!$C:$C,0))),"",INDEX('Policy Characteristics'!E:E,MATCH($C401,'Policy Characteristics'!$C:$C,0)))</f>
        <v>elec capacity construction subsidy</v>
      </c>
      <c r="L401" s="284">
        <f>IF(ISBLANK(INDEX('Policy Characteristics'!F:F,MATCH($C401,'Policy Characteristics'!$C:$C,0))),"",INDEX('Policy Characteristics'!F:F,MATCH($C401,'Policy Characteristics'!$C:$C,0)))</f>
        <v>0</v>
      </c>
      <c r="M401" s="284">
        <f>IF(ISBLANK(INDEX('Policy Characteristics'!G:G,MATCH($C401,'Policy Characteristics'!$C:$C,0))),"",INDEX('Policy Characteristics'!G:G,MATCH($C401,'Policy Characteristics'!$C:$C,0)))</f>
        <v>0.95</v>
      </c>
      <c r="N401" s="284">
        <f>IF(ISBLANK(INDEX('Policy Characteristics'!H:H,MATCH($C401,'Policy Characteristics'!$C:$C,0))),"",INDEX('Policy Characteristics'!H:H,MATCH($C401,'Policy Characteristics'!$C:$C,0)))</f>
        <v>0.01</v>
      </c>
      <c r="O401" s="276" t="str">
        <f>IF(ISBLANK(INDEX('Policy Characteristics'!I:I,MATCH($C401,'Policy Characteristics'!$C:$C,0))),"",INDEX('Policy Characteristics'!I:I,MATCH($C401,'Policy Characteristics'!$C:$C,0)))</f>
        <v>% of construction cost</v>
      </c>
      <c r="P401" s="276" t="str">
        <f>IF(ISBLANK(INDEX('Policy Characteristics'!J:J,MATCH($C401,'Policy Characteristics'!$C:$C,0))),"",INDEX('Policy Characteristics'!J:J,MATCH($C401,'Policy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01" s="276" t="str">
        <f>IF(ISBLANK(INDEX('Policy Characteristics'!K:K,MATCH($C401,'Policy Characteristics'!$C:$C,0))),"",INDEX('Policy Characteristics'!K:K,MATCH($C401,'Policy Characteristics'!$C:$C,0)))</f>
        <v>electricity-sector-main.html#subsidies</v>
      </c>
      <c r="R401" s="276" t="str">
        <f>IF(ISBLANK(INDEX('Policy Characteristics'!L:L,MATCH($C401,'Policy Characteristics'!$C:$C,0))),"",INDEX('Policy Characteristics'!L:L,MATCH($C401,'Policy Characteristics'!$C:$C,0)))</f>
        <v/>
      </c>
    </row>
    <row r="402" spans="1:19" s="2" customFormat="1" ht="16">
      <c r="A402" s="276" t="str">
        <f>IF(ISBLANK(INDEX('Policy Characteristics'!A:A,MATCH($C402,'Policy Characteristics'!$C:$C,0))),"",INDEX('Policy Characteristics'!A:A,MATCH($C402,'Policy Characteristics'!$C:$C,0)))</f>
        <v>Electricity Supply</v>
      </c>
      <c r="B402" s="285" t="str">
        <f>IF(ISBLANK(INDEX('Policy Characteristics'!B:B,MATCH($C402,'Policy Characteristics'!$C:$C,0))),"",INDEX('Policy Characteristics'!B:B,MATCH($C402,'Policy Characteristics'!$C:$C,0)))</f>
        <v>Subsidy for Capacity Construction</v>
      </c>
      <c r="C402" s="341" t="str">
        <f t="shared" si="24"/>
        <v>Perc Subsidy for Elec Capacity Construction</v>
      </c>
      <c r="D402" s="6" t="s">
        <v>2782</v>
      </c>
      <c r="E402" s="47"/>
      <c r="F402" s="6" t="s">
        <v>2496</v>
      </c>
      <c r="G402" s="6"/>
      <c r="H402" s="49">
        <v>697</v>
      </c>
      <c r="I402" s="348" t="s">
        <v>45</v>
      </c>
      <c r="J402" s="277" t="str">
        <f>IF(ISBLANK(INDEX('Policy Characteristics'!D:D,MATCH($C402,'Policy Characteristics'!$C:$C,0))),"",INDEX('Policy Characteristics'!D:D,MATCH($C402,'Policy Characteristics'!$C:$C,0)))</f>
        <v>Subsidy for Capacity Construction</v>
      </c>
      <c r="K402" s="276" t="str">
        <f>IF(ISBLANK(INDEX('Policy Characteristics'!E:E,MATCH($C402,'Policy Characteristics'!$C:$C,0))),"",INDEX('Policy Characteristics'!E:E,MATCH($C402,'Policy Characteristics'!$C:$C,0)))</f>
        <v>elec capacity construction subsidy</v>
      </c>
      <c r="L402" s="284">
        <f>IF(ISBLANK(INDEX('Policy Characteristics'!F:F,MATCH($C402,'Policy Characteristics'!$C:$C,0))),"",INDEX('Policy Characteristics'!F:F,MATCH($C402,'Policy Characteristics'!$C:$C,0)))</f>
        <v>0</v>
      </c>
      <c r="M402" s="284">
        <f>IF(ISBLANK(INDEX('Policy Characteristics'!G:G,MATCH($C402,'Policy Characteristics'!$C:$C,0))),"",INDEX('Policy Characteristics'!G:G,MATCH($C402,'Policy Characteristics'!$C:$C,0)))</f>
        <v>0.95</v>
      </c>
      <c r="N402" s="284">
        <f>IF(ISBLANK(INDEX('Policy Characteristics'!H:H,MATCH($C402,'Policy Characteristics'!$C:$C,0))),"",INDEX('Policy Characteristics'!H:H,MATCH($C402,'Policy Characteristics'!$C:$C,0)))</f>
        <v>0.01</v>
      </c>
      <c r="O402" s="276" t="str">
        <f>IF(ISBLANK(INDEX('Policy Characteristics'!I:I,MATCH($C402,'Policy Characteristics'!$C:$C,0))),"",INDEX('Policy Characteristics'!I:I,MATCH($C402,'Policy Characteristics'!$C:$C,0)))</f>
        <v>% of construction cost</v>
      </c>
      <c r="P402" s="276" t="str">
        <f>IF(ISBLANK(INDEX('Policy Characteristics'!J:J,MATCH($C402,'Policy Characteristics'!$C:$C,0))),"",INDEX('Policy Characteristics'!J:J,MATCH($C402,'Policy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02" s="276" t="str">
        <f>IF(ISBLANK(INDEX('Policy Characteristics'!K:K,MATCH($C402,'Policy Characteristics'!$C:$C,0))),"",INDEX('Policy Characteristics'!K:K,MATCH($C402,'Policy Characteristics'!$C:$C,0)))</f>
        <v>electricity-sector-main.html#subsidies</v>
      </c>
      <c r="R402" s="276" t="str">
        <f>IF(ISBLANK(INDEX('Policy Characteristics'!L:L,MATCH($C402,'Policy Characteristics'!$C:$C,0))),"",INDEX('Policy Characteristics'!L:L,MATCH($C402,'Policy Characteristics'!$C:$C,0)))</f>
        <v/>
      </c>
    </row>
    <row r="403" spans="1:19" s="2" customFormat="1" ht="16">
      <c r="A403" s="276" t="str">
        <f>IF(ISBLANK(INDEX('Policy Characteristics'!A:A,MATCH($C403,'Policy Characteristics'!$C:$C,0))),"",INDEX('Policy Characteristics'!A:A,MATCH($C403,'Policy Characteristics'!$C:$C,0)))</f>
        <v>Electricity Supply</v>
      </c>
      <c r="B403" s="285" t="str">
        <f>IF(ISBLANK(INDEX('Policy Characteristics'!B:B,MATCH($C403,'Policy Characteristics'!$C:$C,0))),"",INDEX('Policy Characteristics'!B:B,MATCH($C403,'Policy Characteristics'!$C:$C,0)))</f>
        <v>Subsidy for Capacity Construction</v>
      </c>
      <c r="C403" s="341" t="str">
        <f t="shared" si="24"/>
        <v>Perc Subsidy for Elec Capacity Construction</v>
      </c>
      <c r="D403" s="6" t="s">
        <v>3578</v>
      </c>
      <c r="E403" s="47"/>
      <c r="F403" s="6" t="s">
        <v>3586</v>
      </c>
      <c r="G403" s="6"/>
      <c r="H403" s="49">
        <v>1790</v>
      </c>
      <c r="I403" s="348" t="s">
        <v>44</v>
      </c>
      <c r="J403" s="277" t="str">
        <f>IF(ISBLANK(INDEX('Policy Characteristics'!D:D,MATCH($C403,'Policy Characteristics'!$C:$C,0))),"",INDEX('Policy Characteristics'!D:D,MATCH($C403,'Policy Characteristics'!$C:$C,0)))</f>
        <v>Subsidy for Capacity Construction</v>
      </c>
      <c r="K403" s="276" t="str">
        <f>IF(ISBLANK(INDEX('Policy Characteristics'!E:E,MATCH($C403,'Policy Characteristics'!$C:$C,0))),"",INDEX('Policy Characteristics'!E:E,MATCH($C403,'Policy Characteristics'!$C:$C,0)))</f>
        <v>elec capacity construction subsidy</v>
      </c>
      <c r="L403" s="284">
        <f>IF(ISBLANK(INDEX('Policy Characteristics'!F:F,MATCH($C403,'Policy Characteristics'!$C:$C,0))),"",INDEX('Policy Characteristics'!F:F,MATCH($C403,'Policy Characteristics'!$C:$C,0)))</f>
        <v>0</v>
      </c>
      <c r="M403" s="284">
        <f>IF(ISBLANK(INDEX('Policy Characteristics'!G:G,MATCH($C403,'Policy Characteristics'!$C:$C,0))),"",INDEX('Policy Characteristics'!G:G,MATCH($C403,'Policy Characteristics'!$C:$C,0)))</f>
        <v>0.95</v>
      </c>
      <c r="N403" s="284">
        <f>IF(ISBLANK(INDEX('Policy Characteristics'!H:H,MATCH($C403,'Policy Characteristics'!$C:$C,0))),"",INDEX('Policy Characteristics'!H:H,MATCH($C403,'Policy Characteristics'!$C:$C,0)))</f>
        <v>0.01</v>
      </c>
      <c r="O403" s="276" t="str">
        <f>IF(ISBLANK(INDEX('Policy Characteristics'!I:I,MATCH($C403,'Policy Characteristics'!$C:$C,0))),"",INDEX('Policy Characteristics'!I:I,MATCH($C403,'Policy Characteristics'!$C:$C,0)))</f>
        <v>% of construction cost</v>
      </c>
      <c r="P403" s="276" t="str">
        <f>IF(ISBLANK(INDEX('Policy Characteristics'!J:J,MATCH($C403,'Policy Characteristics'!$C:$C,0))),"",INDEX('Policy Characteristics'!J:J,MATCH($C403,'Policy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03" s="276" t="str">
        <f>IF(ISBLANK(INDEX('Policy Characteristics'!K:K,MATCH($C403,'Policy Characteristics'!$C:$C,0))),"",INDEX('Policy Characteristics'!K:K,MATCH($C403,'Policy Characteristics'!$C:$C,0)))</f>
        <v>electricity-sector-main.html#subsidies</v>
      </c>
      <c r="R403" s="276" t="str">
        <f>IF(ISBLANK(INDEX('Policy Characteristics'!L:L,MATCH($C403,'Policy Characteristics'!$C:$C,0))),"",INDEX('Policy Characteristics'!L:L,MATCH($C403,'Policy Characteristics'!$C:$C,0)))</f>
        <v/>
      </c>
    </row>
    <row r="404" spans="1:19" s="2" customFormat="1" ht="16">
      <c r="A404" s="276" t="str">
        <f>IF(ISBLANK(INDEX('Policy Characteristics'!A:A,MATCH($C404,'Policy Characteristics'!$C:$C,0))),"",INDEX('Policy Characteristics'!A:A,MATCH($C404,'Policy Characteristics'!$C:$C,0)))</f>
        <v>Electricity Supply</v>
      </c>
      <c r="B404" s="285" t="str">
        <f>IF(ISBLANK(INDEX('Policy Characteristics'!B:B,MATCH($C404,'Policy Characteristics'!$C:$C,0))),"",INDEX('Policy Characteristics'!B:B,MATCH($C404,'Policy Characteristics'!$C:$C,0)))</f>
        <v>Subsidy for Capacity Construction</v>
      </c>
      <c r="C404" s="341" t="str">
        <f t="shared" si="24"/>
        <v>Perc Subsidy for Elec Capacity Construction</v>
      </c>
      <c r="D404" s="6" t="s">
        <v>3581</v>
      </c>
      <c r="E404" s="47"/>
      <c r="F404" s="6" t="s">
        <v>3587</v>
      </c>
      <c r="G404" s="6"/>
      <c r="H404" s="49">
        <v>1791</v>
      </c>
      <c r="I404" s="348" t="s">
        <v>44</v>
      </c>
      <c r="J404" s="277" t="str">
        <f>IF(ISBLANK(INDEX('Policy Characteristics'!D:D,MATCH($C404,'Policy Characteristics'!$C:$C,0))),"",INDEX('Policy Characteristics'!D:D,MATCH($C404,'Policy Characteristics'!$C:$C,0)))</f>
        <v>Subsidy for Capacity Construction</v>
      </c>
      <c r="K404" s="276" t="str">
        <f>IF(ISBLANK(INDEX('Policy Characteristics'!E:E,MATCH($C404,'Policy Characteristics'!$C:$C,0))),"",INDEX('Policy Characteristics'!E:E,MATCH($C404,'Policy Characteristics'!$C:$C,0)))</f>
        <v>elec capacity construction subsidy</v>
      </c>
      <c r="L404" s="284">
        <f>IF(ISBLANK(INDEX('Policy Characteristics'!F:F,MATCH($C404,'Policy Characteristics'!$C:$C,0))),"",INDEX('Policy Characteristics'!F:F,MATCH($C404,'Policy Characteristics'!$C:$C,0)))</f>
        <v>0</v>
      </c>
      <c r="M404" s="284">
        <f>IF(ISBLANK(INDEX('Policy Characteristics'!G:G,MATCH($C404,'Policy Characteristics'!$C:$C,0))),"",INDEX('Policy Characteristics'!G:G,MATCH($C404,'Policy Characteristics'!$C:$C,0)))</f>
        <v>0.95</v>
      </c>
      <c r="N404" s="284">
        <f>IF(ISBLANK(INDEX('Policy Characteristics'!H:H,MATCH($C404,'Policy Characteristics'!$C:$C,0))),"",INDEX('Policy Characteristics'!H:H,MATCH($C404,'Policy Characteristics'!$C:$C,0)))</f>
        <v>0.01</v>
      </c>
      <c r="O404" s="276" t="str">
        <f>IF(ISBLANK(INDEX('Policy Characteristics'!I:I,MATCH($C404,'Policy Characteristics'!$C:$C,0))),"",INDEX('Policy Characteristics'!I:I,MATCH($C404,'Policy Characteristics'!$C:$C,0)))</f>
        <v>% of construction cost</v>
      </c>
      <c r="P404" s="276" t="str">
        <f>IF(ISBLANK(INDEX('Policy Characteristics'!J:J,MATCH($C404,'Policy Characteristics'!$C:$C,0))),"",INDEX('Policy Characteristics'!J:J,MATCH($C404,'Policy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04" s="276" t="str">
        <f>IF(ISBLANK(INDEX('Policy Characteristics'!K:K,MATCH($C404,'Policy Characteristics'!$C:$C,0))),"",INDEX('Policy Characteristics'!K:K,MATCH($C404,'Policy Characteristics'!$C:$C,0)))</f>
        <v>electricity-sector-main.html#subsidies</v>
      </c>
      <c r="R404" s="276" t="str">
        <f>IF(ISBLANK(INDEX('Policy Characteristics'!L:L,MATCH($C404,'Policy Characteristics'!$C:$C,0))),"",INDEX('Policy Characteristics'!L:L,MATCH($C404,'Policy Characteristics'!$C:$C,0)))</f>
        <v/>
      </c>
    </row>
    <row r="405" spans="1:19" s="2" customFormat="1" ht="16">
      <c r="A405" s="276" t="str">
        <f>IF(ISBLANK(INDEX('Policy Characteristics'!A:A,MATCH($C405,'Policy Characteristics'!$C:$C,0))),"",INDEX('Policy Characteristics'!A:A,MATCH($C405,'Policy Characteristics'!$C:$C,0)))</f>
        <v>Electricity Supply</v>
      </c>
      <c r="B405" s="285" t="str">
        <f>IF(ISBLANK(INDEX('Policy Characteristics'!B:B,MATCH($C405,'Policy Characteristics'!$C:$C,0))),"",INDEX('Policy Characteristics'!B:B,MATCH($C405,'Policy Characteristics'!$C:$C,0)))</f>
        <v>Subsidy for Capacity Construction</v>
      </c>
      <c r="C405" s="341" t="str">
        <f t="shared" si="24"/>
        <v>Perc Subsidy for Elec Capacity Construction</v>
      </c>
      <c r="D405" s="6" t="s">
        <v>3582</v>
      </c>
      <c r="E405" s="47"/>
      <c r="F405" s="6" t="s">
        <v>3588</v>
      </c>
      <c r="G405" s="6"/>
      <c r="H405" s="49">
        <v>1792</v>
      </c>
      <c r="I405" s="348" t="s">
        <v>44</v>
      </c>
      <c r="J405" s="277" t="str">
        <f>IF(ISBLANK(INDEX('Policy Characteristics'!D:D,MATCH($C405,'Policy Characteristics'!$C:$C,0))),"",INDEX('Policy Characteristics'!D:D,MATCH($C405,'Policy Characteristics'!$C:$C,0)))</f>
        <v>Subsidy for Capacity Construction</v>
      </c>
      <c r="K405" s="276" t="str">
        <f>IF(ISBLANK(INDEX('Policy Characteristics'!E:E,MATCH($C405,'Policy Characteristics'!$C:$C,0))),"",INDEX('Policy Characteristics'!E:E,MATCH($C405,'Policy Characteristics'!$C:$C,0)))</f>
        <v>elec capacity construction subsidy</v>
      </c>
      <c r="L405" s="284">
        <f>IF(ISBLANK(INDEX('Policy Characteristics'!F:F,MATCH($C405,'Policy Characteristics'!$C:$C,0))),"",INDEX('Policy Characteristics'!F:F,MATCH($C405,'Policy Characteristics'!$C:$C,0)))</f>
        <v>0</v>
      </c>
      <c r="M405" s="284">
        <f>IF(ISBLANK(INDEX('Policy Characteristics'!G:G,MATCH($C405,'Policy Characteristics'!$C:$C,0))),"",INDEX('Policy Characteristics'!G:G,MATCH($C405,'Policy Characteristics'!$C:$C,0)))</f>
        <v>0.95</v>
      </c>
      <c r="N405" s="284">
        <f>IF(ISBLANK(INDEX('Policy Characteristics'!H:H,MATCH($C405,'Policy Characteristics'!$C:$C,0))),"",INDEX('Policy Characteristics'!H:H,MATCH($C405,'Policy Characteristics'!$C:$C,0)))</f>
        <v>0.01</v>
      </c>
      <c r="O405" s="276" t="str">
        <f>IF(ISBLANK(INDEX('Policy Characteristics'!I:I,MATCH($C405,'Policy Characteristics'!$C:$C,0))),"",INDEX('Policy Characteristics'!I:I,MATCH($C405,'Policy Characteristics'!$C:$C,0)))</f>
        <v>% of construction cost</v>
      </c>
      <c r="P405" s="276" t="str">
        <f>IF(ISBLANK(INDEX('Policy Characteristics'!J:J,MATCH($C405,'Policy Characteristics'!$C:$C,0))),"",INDEX('Policy Characteristics'!J:J,MATCH($C405,'Policy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05" s="276" t="str">
        <f>IF(ISBLANK(INDEX('Policy Characteristics'!K:K,MATCH($C405,'Policy Characteristics'!$C:$C,0))),"",INDEX('Policy Characteristics'!K:K,MATCH($C405,'Policy Characteristics'!$C:$C,0)))</f>
        <v>electricity-sector-main.html#subsidies</v>
      </c>
      <c r="R405" s="276" t="str">
        <f>IF(ISBLANK(INDEX('Policy Characteristics'!L:L,MATCH($C405,'Policy Characteristics'!$C:$C,0))),"",INDEX('Policy Characteristics'!L:L,MATCH($C405,'Policy Characteristics'!$C:$C,0)))</f>
        <v/>
      </c>
    </row>
    <row r="406" spans="1:19" s="2" customFormat="1" ht="16">
      <c r="A406" s="276" t="str">
        <f>IF(ISBLANK(INDEX('Policy Characteristics'!A:A,MATCH($C406,'Policy Characteristics'!$C:$C,0))),"",INDEX('Policy Characteristics'!A:A,MATCH($C406,'Policy Characteristics'!$C:$C,0)))</f>
        <v>Electricity Supply</v>
      </c>
      <c r="B406" s="285" t="str">
        <f>IF(ISBLANK(INDEX('Policy Characteristics'!B:B,MATCH($C406,'Policy Characteristics'!$C:$C,0))),"",INDEX('Policy Characteristics'!B:B,MATCH($C406,'Policy Characteristics'!$C:$C,0)))</f>
        <v>Subsidy for Capacity Construction</v>
      </c>
      <c r="C406" s="341" t="str">
        <f t="shared" si="24"/>
        <v>Perc Subsidy for Elec Capacity Construction</v>
      </c>
      <c r="D406" s="6" t="s">
        <v>3583</v>
      </c>
      <c r="E406" s="47"/>
      <c r="F406" s="6" t="s">
        <v>3589</v>
      </c>
      <c r="G406" s="6"/>
      <c r="H406" s="49">
        <v>1793</v>
      </c>
      <c r="I406" s="348" t="s">
        <v>44</v>
      </c>
      <c r="J406" s="277" t="str">
        <f>IF(ISBLANK(INDEX('Policy Characteristics'!D:D,MATCH($C406,'Policy Characteristics'!$C:$C,0))),"",INDEX('Policy Characteristics'!D:D,MATCH($C406,'Policy Characteristics'!$C:$C,0)))</f>
        <v>Subsidy for Capacity Construction</v>
      </c>
      <c r="K406" s="276" t="str">
        <f>IF(ISBLANK(INDEX('Policy Characteristics'!E:E,MATCH($C406,'Policy Characteristics'!$C:$C,0))),"",INDEX('Policy Characteristics'!E:E,MATCH($C406,'Policy Characteristics'!$C:$C,0)))</f>
        <v>elec capacity construction subsidy</v>
      </c>
      <c r="L406" s="284">
        <f>IF(ISBLANK(INDEX('Policy Characteristics'!F:F,MATCH($C406,'Policy Characteristics'!$C:$C,0))),"",INDEX('Policy Characteristics'!F:F,MATCH($C406,'Policy Characteristics'!$C:$C,0)))</f>
        <v>0</v>
      </c>
      <c r="M406" s="284">
        <f>IF(ISBLANK(INDEX('Policy Characteristics'!G:G,MATCH($C406,'Policy Characteristics'!$C:$C,0))),"",INDEX('Policy Characteristics'!G:G,MATCH($C406,'Policy Characteristics'!$C:$C,0)))</f>
        <v>0.95</v>
      </c>
      <c r="N406" s="284">
        <f>IF(ISBLANK(INDEX('Policy Characteristics'!H:H,MATCH($C406,'Policy Characteristics'!$C:$C,0))),"",INDEX('Policy Characteristics'!H:H,MATCH($C406,'Policy Characteristics'!$C:$C,0)))</f>
        <v>0.01</v>
      </c>
      <c r="O406" s="276" t="str">
        <f>IF(ISBLANK(INDEX('Policy Characteristics'!I:I,MATCH($C406,'Policy Characteristics'!$C:$C,0))),"",INDEX('Policy Characteristics'!I:I,MATCH($C406,'Policy Characteristics'!$C:$C,0)))</f>
        <v>% of construction cost</v>
      </c>
      <c r="P406" s="276" t="str">
        <f>IF(ISBLANK(INDEX('Policy Characteristics'!J:J,MATCH($C406,'Policy Characteristics'!$C:$C,0))),"",INDEX('Policy Characteristics'!J:J,MATCH($C406,'Policy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06" s="276" t="str">
        <f>IF(ISBLANK(INDEX('Policy Characteristics'!K:K,MATCH($C406,'Policy Characteristics'!$C:$C,0))),"",INDEX('Policy Characteristics'!K:K,MATCH($C406,'Policy Characteristics'!$C:$C,0)))</f>
        <v>electricity-sector-main.html#subsidies</v>
      </c>
      <c r="R406" s="276" t="str">
        <f>IF(ISBLANK(INDEX('Policy Characteristics'!L:L,MATCH($C406,'Policy Characteristics'!$C:$C,0))),"",INDEX('Policy Characteristics'!L:L,MATCH($C406,'Policy Characteristics'!$C:$C,0)))</f>
        <v/>
      </c>
    </row>
    <row r="407" spans="1:19" s="2" customFormat="1" ht="16">
      <c r="A407" s="276" t="str">
        <f>IF(ISBLANK(INDEX('Policy Characteristics'!A:A,MATCH($C407,'Policy Characteristics'!$C:$C,0))),"",INDEX('Policy Characteristics'!A:A,MATCH($C407,'Policy Characteristics'!$C:$C,0)))</f>
        <v>Electricity Supply</v>
      </c>
      <c r="B407" s="285" t="str">
        <f>IF(ISBLANK(INDEX('Policy Characteristics'!B:B,MATCH($C407,'Policy Characteristics'!$C:$C,0))),"",INDEX('Policy Characteristics'!B:B,MATCH($C407,'Policy Characteristics'!$C:$C,0)))</f>
        <v>Subsidy for Capacity Construction</v>
      </c>
      <c r="C407" s="341" t="str">
        <f t="shared" si="24"/>
        <v>Perc Subsidy for Elec Capacity Construction</v>
      </c>
      <c r="D407" s="6" t="s">
        <v>3584</v>
      </c>
      <c r="E407" s="47"/>
      <c r="F407" s="6" t="s">
        <v>3590</v>
      </c>
      <c r="G407" s="6"/>
      <c r="H407" s="49">
        <v>1794</v>
      </c>
      <c r="I407" s="348" t="s">
        <v>44</v>
      </c>
      <c r="J407" s="277" t="str">
        <f>IF(ISBLANK(INDEX('Policy Characteristics'!D:D,MATCH($C407,'Policy Characteristics'!$C:$C,0))),"",INDEX('Policy Characteristics'!D:D,MATCH($C407,'Policy Characteristics'!$C:$C,0)))</f>
        <v>Subsidy for Capacity Construction</v>
      </c>
      <c r="K407" s="276" t="str">
        <f>IF(ISBLANK(INDEX('Policy Characteristics'!E:E,MATCH($C407,'Policy Characteristics'!$C:$C,0))),"",INDEX('Policy Characteristics'!E:E,MATCH($C407,'Policy Characteristics'!$C:$C,0)))</f>
        <v>elec capacity construction subsidy</v>
      </c>
      <c r="L407" s="284">
        <f>IF(ISBLANK(INDEX('Policy Characteristics'!F:F,MATCH($C407,'Policy Characteristics'!$C:$C,0))),"",INDEX('Policy Characteristics'!F:F,MATCH($C407,'Policy Characteristics'!$C:$C,0)))</f>
        <v>0</v>
      </c>
      <c r="M407" s="284">
        <f>IF(ISBLANK(INDEX('Policy Characteristics'!G:G,MATCH($C407,'Policy Characteristics'!$C:$C,0))),"",INDEX('Policy Characteristics'!G:G,MATCH($C407,'Policy Characteristics'!$C:$C,0)))</f>
        <v>0.95</v>
      </c>
      <c r="N407" s="284">
        <f>IF(ISBLANK(INDEX('Policy Characteristics'!H:H,MATCH($C407,'Policy Characteristics'!$C:$C,0))),"",INDEX('Policy Characteristics'!H:H,MATCH($C407,'Policy Characteristics'!$C:$C,0)))</f>
        <v>0.01</v>
      </c>
      <c r="O407" s="276" t="str">
        <f>IF(ISBLANK(INDEX('Policy Characteristics'!I:I,MATCH($C407,'Policy Characteristics'!$C:$C,0))),"",INDEX('Policy Characteristics'!I:I,MATCH($C407,'Policy Characteristics'!$C:$C,0)))</f>
        <v>% of construction cost</v>
      </c>
      <c r="P407" s="276" t="str">
        <f>IF(ISBLANK(INDEX('Policy Characteristics'!J:J,MATCH($C407,'Policy Characteristics'!$C:$C,0))),"",INDEX('Policy Characteristics'!J:J,MATCH($C407,'Policy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07" s="276" t="str">
        <f>IF(ISBLANK(INDEX('Policy Characteristics'!K:K,MATCH($C407,'Policy Characteristics'!$C:$C,0))),"",INDEX('Policy Characteristics'!K:K,MATCH($C407,'Policy Characteristics'!$C:$C,0)))</f>
        <v>electricity-sector-main.html#subsidies</v>
      </c>
      <c r="R407" s="276" t="str">
        <f>IF(ISBLANK(INDEX('Policy Characteristics'!L:L,MATCH($C407,'Policy Characteristics'!$C:$C,0))),"",INDEX('Policy Characteristics'!L:L,MATCH($C407,'Policy Characteristics'!$C:$C,0)))</f>
        <v/>
      </c>
    </row>
    <row r="408" spans="1:19" s="2" customFormat="1" ht="16">
      <c r="A408" s="276" t="str">
        <f>IF(ISBLANK(INDEX('Policy Characteristics'!A:A,MATCH($C408,'Policy Characteristics'!$C:$C,0))),"",INDEX('Policy Characteristics'!A:A,MATCH($C408,'Policy Characteristics'!$C:$C,0)))</f>
        <v>Electricity Supply</v>
      </c>
      <c r="B408" s="285" t="str">
        <f>IF(ISBLANK(INDEX('Policy Characteristics'!B:B,MATCH($C408,'Policy Characteristics'!$C:$C,0))),"",INDEX('Policy Characteristics'!B:B,MATCH($C408,'Policy Characteristics'!$C:$C,0)))</f>
        <v>Subsidy for Capacity Construction</v>
      </c>
      <c r="C408" s="341" t="str">
        <f t="shared" si="24"/>
        <v>Perc Subsidy for Elec Capacity Construction</v>
      </c>
      <c r="D408" s="6" t="s">
        <v>3585</v>
      </c>
      <c r="E408" s="47"/>
      <c r="F408" s="6" t="s">
        <v>2497</v>
      </c>
      <c r="G408" s="6"/>
      <c r="H408" s="49">
        <v>1795</v>
      </c>
      <c r="I408" s="348" t="s">
        <v>44</v>
      </c>
      <c r="J408" s="277" t="str">
        <f>IF(ISBLANK(INDEX('Policy Characteristics'!D:D,MATCH($C408,'Policy Characteristics'!$C:$C,0))),"",INDEX('Policy Characteristics'!D:D,MATCH($C408,'Policy Characteristics'!$C:$C,0)))</f>
        <v>Subsidy for Capacity Construction</v>
      </c>
      <c r="K408" s="276" t="str">
        <f>IF(ISBLANK(INDEX('Policy Characteristics'!E:E,MATCH($C408,'Policy Characteristics'!$C:$C,0))),"",INDEX('Policy Characteristics'!E:E,MATCH($C408,'Policy Characteristics'!$C:$C,0)))</f>
        <v>elec capacity construction subsidy</v>
      </c>
      <c r="L408" s="284">
        <f>IF(ISBLANK(INDEX('Policy Characteristics'!F:F,MATCH($C408,'Policy Characteristics'!$C:$C,0))),"",INDEX('Policy Characteristics'!F:F,MATCH($C408,'Policy Characteristics'!$C:$C,0)))</f>
        <v>0</v>
      </c>
      <c r="M408" s="284">
        <f>IF(ISBLANK(INDEX('Policy Characteristics'!G:G,MATCH($C408,'Policy Characteristics'!$C:$C,0))),"",INDEX('Policy Characteristics'!G:G,MATCH($C408,'Policy Characteristics'!$C:$C,0)))</f>
        <v>0.95</v>
      </c>
      <c r="N408" s="284">
        <f>IF(ISBLANK(INDEX('Policy Characteristics'!H:H,MATCH($C408,'Policy Characteristics'!$C:$C,0))),"",INDEX('Policy Characteristics'!H:H,MATCH($C408,'Policy Characteristics'!$C:$C,0)))</f>
        <v>0.01</v>
      </c>
      <c r="O408" s="276" t="str">
        <f>IF(ISBLANK(INDEX('Policy Characteristics'!I:I,MATCH($C408,'Policy Characteristics'!$C:$C,0))),"",INDEX('Policy Characteristics'!I:I,MATCH($C408,'Policy Characteristics'!$C:$C,0)))</f>
        <v>% of construction cost</v>
      </c>
      <c r="P408" s="276" t="str">
        <f>IF(ISBLANK(INDEX('Policy Characteristics'!J:J,MATCH($C408,'Policy Characteristics'!$C:$C,0))),"",INDEX('Policy Characteristics'!J:J,MATCH($C408,'Policy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08" s="276" t="str">
        <f>IF(ISBLANK(INDEX('Policy Characteristics'!K:K,MATCH($C408,'Policy Characteristics'!$C:$C,0))),"",INDEX('Policy Characteristics'!K:K,MATCH($C408,'Policy Characteristics'!$C:$C,0)))</f>
        <v>electricity-sector-main.html#subsidies</v>
      </c>
      <c r="R408" s="276" t="str">
        <f>IF(ISBLANK(INDEX('Policy Characteristics'!L:L,MATCH($C408,'Policy Characteristics'!$C:$C,0))),"",INDEX('Policy Characteristics'!L:L,MATCH($C408,'Policy Characteristics'!$C:$C,0)))</f>
        <v/>
      </c>
    </row>
    <row r="409" spans="1:19" s="4" customFormat="1" ht="16">
      <c r="A409" s="276" t="str">
        <f>IF(ISBLANK(INDEX('Policy Characteristics'!A:A,MATCH($C409,'Policy Characteristics'!$C:$C,0))),"",INDEX('Policy Characteristics'!A:A,MATCH($C409,'Policy Characteristics'!$C:$C,0)))</f>
        <v>Electricity Supply</v>
      </c>
      <c r="B409" s="285" t="str">
        <f>IF(ISBLANK(INDEX('Policy Characteristics'!B:B,MATCH($C409,'Policy Characteristics'!$C:$C,0))),"",INDEX('Policy Characteristics'!B:B,MATCH($C409,'Policy Characteristics'!$C:$C,0)))</f>
        <v>Subsidy for Electricity Production</v>
      </c>
      <c r="C409" t="s">
        <v>133</v>
      </c>
      <c r="D409" s="47" t="s">
        <v>462</v>
      </c>
      <c r="E409" s="47"/>
      <c r="F409" s="47" t="s">
        <v>461</v>
      </c>
      <c r="G409" s="337"/>
      <c r="H409" s="44">
        <v>1564</v>
      </c>
      <c r="I409" s="348" t="s">
        <v>45</v>
      </c>
      <c r="J409" s="277" t="str">
        <f>IF(ISBLANK(INDEX('Policy Characteristics'!D:D,MATCH($C409,'Policy Characteristics'!$C:$C,0))),"",INDEX('Policy Characteristics'!D:D,MATCH($C409,'Policy Characteristics'!$C:$C,0)))</f>
        <v>Subsidy for Electricity Production</v>
      </c>
      <c r="K409" s="276" t="str">
        <f>IF(ISBLANK(INDEX('Policy Characteristics'!E:E,MATCH($C409,'Policy Characteristics'!$C:$C,0))),"",INDEX('Policy Characteristics'!E:E,MATCH($C409,'Policy Characteristics'!$C:$C,0)))</f>
        <v>elec generation subsidy</v>
      </c>
      <c r="L409" s="276">
        <f>IF(ISBLANK(INDEX('Policy Characteristics'!F:F,MATCH($C409,'Policy Characteristics'!$C:$C,0))),"",INDEX('Policy Characteristics'!F:F,MATCH($C409,'Policy Characteristics'!$C:$C,0)))</f>
        <v>0</v>
      </c>
      <c r="M409" s="276">
        <f>IF(ISBLANK(INDEX('Policy Characteristics'!G:G,MATCH($C409,'Policy Characteristics'!$C:$C,0))),"",INDEX('Policy Characteristics'!G:G,MATCH($C409,'Policy Characteristics'!$C:$C,0)))</f>
        <v>60</v>
      </c>
      <c r="N409" s="276">
        <f>IF(ISBLANK(INDEX('Policy Characteristics'!H:H,MATCH($C409,'Policy Characteristics'!$C:$C,0))),"",INDEX('Policy Characteristics'!H:H,MATCH($C409,'Policy Characteristics'!$C:$C,0)))</f>
        <v>1</v>
      </c>
      <c r="O409" s="276" t="str">
        <f>IF(ISBLANK(INDEX('Policy Characteristics'!I:I,MATCH($C409,'Policy Characteristics'!$C:$C,0))),"",INDEX('Policy Characteristics'!I:I,MATCH($C409,'Policy Characteristics'!$C:$C,0)))</f>
        <v>$/MWh</v>
      </c>
      <c r="P409" s="276" t="str">
        <f>IF(ISBLANK(INDEX('Policy Characteristics'!J:J,MATCH($C409,'Policy Characteristics'!$C:$C,0))),"",INDEX('Policy Characteristics'!J:J,MATCH($C409,'Policy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09" s="276" t="str">
        <f>IF(ISBLANK(INDEX('Policy Characteristics'!K:K,MATCH($C409,'Policy Characteristics'!$C:$C,0))),"",INDEX('Policy Characteristics'!K:K,MATCH($C409,'Policy Characteristics'!$C:$C,0)))</f>
        <v>electricity-sector-main.html#subsidies</v>
      </c>
      <c r="R409" s="276" t="str">
        <f>IF(ISBLANK(INDEX('Policy Characteristics'!L:L,MATCH($C409,'Policy Characteristics'!$C:$C,0))),"",INDEX('Policy Characteristics'!L:L,MATCH($C409,'Policy Characteristics'!$C:$C,0)))</f>
        <v>subsidy-for-electricity-production.html</v>
      </c>
      <c r="S409" s="337"/>
    </row>
    <row r="410" spans="1:19" ht="16">
      <c r="A410" s="276" t="str">
        <f>IF(ISBLANK(INDEX('Policy Characteristics'!A:A,MATCH($C410,'Policy Characteristics'!$C:$C,0))),"",INDEX('Policy Characteristics'!A:A,MATCH($C410,'Policy Characteristics'!$C:$C,0)))</f>
        <v>Electricity Supply</v>
      </c>
      <c r="B410" s="285" t="str">
        <f>IF(ISBLANK(INDEX('Policy Characteristics'!B:B,MATCH($C410,'Policy Characteristics'!$C:$C,0))),"",INDEX('Policy Characteristics'!B:B,MATCH($C410,'Policy Characteristics'!$C:$C,0)))</f>
        <v>Subsidy for Electricity Production</v>
      </c>
      <c r="C410" s="276" t="str">
        <f t="shared" ref="C410:C431" si="25">$C$409</f>
        <v>Subsidy for Elec Production by Fuel</v>
      </c>
      <c r="D410" s="6" t="s">
        <v>3579</v>
      </c>
      <c r="E410" s="47"/>
      <c r="F410" s="6" t="s">
        <v>3508</v>
      </c>
      <c r="G410" s="337"/>
      <c r="H410" s="44">
        <v>1566</v>
      </c>
      <c r="I410" s="348" t="s">
        <v>45</v>
      </c>
      <c r="J410" s="277" t="str">
        <f>IF(ISBLANK(INDEX('Policy Characteristics'!D:D,MATCH($C410,'Policy Characteristics'!$C:$C,0))),"",INDEX('Policy Characteristics'!D:D,MATCH($C410,'Policy Characteristics'!$C:$C,0)))</f>
        <v>Subsidy for Electricity Production</v>
      </c>
      <c r="K410" s="276" t="str">
        <f>IF(ISBLANK(INDEX('Policy Characteristics'!E:E,MATCH($C410,'Policy Characteristics'!$C:$C,0))),"",INDEX('Policy Characteristics'!E:E,MATCH($C410,'Policy Characteristics'!$C:$C,0)))</f>
        <v>elec generation subsidy</v>
      </c>
      <c r="L410" s="276">
        <f>IF(ISBLANK(INDEX('Policy Characteristics'!F:F,MATCH($C410,'Policy Characteristics'!$C:$C,0))),"",INDEX('Policy Characteristics'!F:F,MATCH($C410,'Policy Characteristics'!$C:$C,0)))</f>
        <v>0</v>
      </c>
      <c r="M410" s="276">
        <f>IF(ISBLANK(INDEX('Policy Characteristics'!G:G,MATCH($C410,'Policy Characteristics'!$C:$C,0))),"",INDEX('Policy Characteristics'!G:G,MATCH($C410,'Policy Characteristics'!$C:$C,0)))</f>
        <v>60</v>
      </c>
      <c r="N410" s="276">
        <f>IF(ISBLANK(INDEX('Policy Characteristics'!H:H,MATCH($C410,'Policy Characteristics'!$C:$C,0))),"",INDEX('Policy Characteristics'!H:H,MATCH($C410,'Policy Characteristics'!$C:$C,0)))</f>
        <v>1</v>
      </c>
      <c r="O410" s="276" t="str">
        <f>IF(ISBLANK(INDEX('Policy Characteristics'!I:I,MATCH($C410,'Policy Characteristics'!$C:$C,0))),"",INDEX('Policy Characteristics'!I:I,MATCH($C410,'Policy Characteristics'!$C:$C,0)))</f>
        <v>$/MWh</v>
      </c>
      <c r="P410" s="276" t="str">
        <f>IF(ISBLANK(INDEX('Policy Characteristics'!J:J,MATCH($C410,'Policy Characteristics'!$C:$C,0))),"",INDEX('Policy Characteristics'!J:J,MATCH($C410,'Policy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10" s="276" t="str">
        <f>IF(ISBLANK(INDEX('Policy Characteristics'!K:K,MATCH($C410,'Policy Characteristics'!$C:$C,0))),"",INDEX('Policy Characteristics'!K:K,MATCH($C410,'Policy Characteristics'!$C:$C,0)))</f>
        <v>electricity-sector-main.html#subsidies</v>
      </c>
      <c r="R410" s="276" t="str">
        <f>IF(ISBLANK(INDEX('Policy Characteristics'!L:L,MATCH($C410,'Policy Characteristics'!$C:$C,0))),"",INDEX('Policy Characteristics'!L:L,MATCH($C410,'Policy Characteristics'!$C:$C,0)))</f>
        <v>subsidy-for-electricity-production.html</v>
      </c>
      <c r="S410" s="337"/>
    </row>
    <row r="411" spans="1:19" ht="16">
      <c r="A411" s="276" t="str">
        <f>IF(ISBLANK(INDEX('Policy Characteristics'!A:A,MATCH($C411,'Policy Characteristics'!$C:$C,0))),"",INDEX('Policy Characteristics'!A:A,MATCH($C411,'Policy Characteristics'!$C:$C,0)))</f>
        <v>Electricity Supply</v>
      </c>
      <c r="B411" s="285" t="str">
        <f>IF(ISBLANK(INDEX('Policy Characteristics'!B:B,MATCH($C411,'Policy Characteristics'!$C:$C,0))),"",INDEX('Policy Characteristics'!B:B,MATCH($C411,'Policy Characteristics'!$C:$C,0)))</f>
        <v>Subsidy for Electricity Production</v>
      </c>
      <c r="C411" s="276" t="str">
        <f t="shared" si="25"/>
        <v>Subsidy for Elec Production by Fuel</v>
      </c>
      <c r="D411" s="6" t="s">
        <v>3580</v>
      </c>
      <c r="E411" s="47"/>
      <c r="F411" s="6" t="s">
        <v>3509</v>
      </c>
      <c r="G411" s="337"/>
      <c r="H411" s="44">
        <v>1796</v>
      </c>
      <c r="I411" s="348" t="s">
        <v>45</v>
      </c>
      <c r="J411" s="277" t="str">
        <f>IF(ISBLANK(INDEX('Policy Characteristics'!D:D,MATCH($C411,'Policy Characteristics'!$C:$C,0))),"",INDEX('Policy Characteristics'!D:D,MATCH($C411,'Policy Characteristics'!$C:$C,0)))</f>
        <v>Subsidy for Electricity Production</v>
      </c>
      <c r="K411" s="276" t="str">
        <f>IF(ISBLANK(INDEX('Policy Characteristics'!E:E,MATCH($C411,'Policy Characteristics'!$C:$C,0))),"",INDEX('Policy Characteristics'!E:E,MATCH($C411,'Policy Characteristics'!$C:$C,0)))</f>
        <v>elec generation subsidy</v>
      </c>
      <c r="L411" s="276">
        <f>IF(ISBLANK(INDEX('Policy Characteristics'!F:F,MATCH($C411,'Policy Characteristics'!$C:$C,0))),"",INDEX('Policy Characteristics'!F:F,MATCH($C411,'Policy Characteristics'!$C:$C,0)))</f>
        <v>0</v>
      </c>
      <c r="M411" s="276">
        <f>IF(ISBLANK(INDEX('Policy Characteristics'!G:G,MATCH($C411,'Policy Characteristics'!$C:$C,0))),"",INDEX('Policy Characteristics'!G:G,MATCH($C411,'Policy Characteristics'!$C:$C,0)))</f>
        <v>60</v>
      </c>
      <c r="N411" s="276">
        <f>IF(ISBLANK(INDEX('Policy Characteristics'!H:H,MATCH($C411,'Policy Characteristics'!$C:$C,0))),"",INDEX('Policy Characteristics'!H:H,MATCH($C411,'Policy Characteristics'!$C:$C,0)))</f>
        <v>1</v>
      </c>
      <c r="O411" s="276" t="str">
        <f>IF(ISBLANK(INDEX('Policy Characteristics'!I:I,MATCH($C411,'Policy Characteristics'!$C:$C,0))),"",INDEX('Policy Characteristics'!I:I,MATCH($C411,'Policy Characteristics'!$C:$C,0)))</f>
        <v>$/MWh</v>
      </c>
      <c r="P411" s="276" t="str">
        <f>IF(ISBLANK(INDEX('Policy Characteristics'!J:J,MATCH($C411,'Policy Characteristics'!$C:$C,0))),"",INDEX('Policy Characteristics'!J:J,MATCH($C411,'Policy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11" s="276" t="str">
        <f>IF(ISBLANK(INDEX('Policy Characteristics'!K:K,MATCH($C411,'Policy Characteristics'!$C:$C,0))),"",INDEX('Policy Characteristics'!K:K,MATCH($C411,'Policy Characteristics'!$C:$C,0)))</f>
        <v>electricity-sector-main.html#subsidies</v>
      </c>
      <c r="R411" s="276" t="str">
        <f>IF(ISBLANK(INDEX('Policy Characteristics'!L:L,MATCH($C411,'Policy Characteristics'!$C:$C,0))),"",INDEX('Policy Characteristics'!L:L,MATCH($C411,'Policy Characteristics'!$C:$C,0)))</f>
        <v>subsidy-for-electricity-production.html</v>
      </c>
      <c r="S411" s="337"/>
    </row>
    <row r="412" spans="1:19" ht="16">
      <c r="A412" s="276" t="str">
        <f>IF(ISBLANK(INDEX('Policy Characteristics'!A:A,MATCH($C412,'Policy Characteristics'!$C:$C,0))),"",INDEX('Policy Characteristics'!A:A,MATCH($C412,'Policy Characteristics'!$C:$C,0)))</f>
        <v>Electricity Supply</v>
      </c>
      <c r="B412" s="285" t="str">
        <f>IF(ISBLANK(INDEX('Policy Characteristics'!B:B,MATCH($C412,'Policy Characteristics'!$C:$C,0))),"",INDEX('Policy Characteristics'!B:B,MATCH($C412,'Policy Characteristics'!$C:$C,0)))</f>
        <v>Subsidy for Electricity Production</v>
      </c>
      <c r="C412" s="276" t="str">
        <f t="shared" si="25"/>
        <v>Subsidy for Elec Production by Fuel</v>
      </c>
      <c r="D412" s="6" t="s">
        <v>77</v>
      </c>
      <c r="E412" s="47"/>
      <c r="F412" s="6" t="s">
        <v>3591</v>
      </c>
      <c r="G412" s="337"/>
      <c r="H412" s="44">
        <v>1568</v>
      </c>
      <c r="I412" s="347" t="s">
        <v>44</v>
      </c>
      <c r="J412" s="277" t="str">
        <f>IF(ISBLANK(INDEX('Policy Characteristics'!D:D,MATCH($C412,'Policy Characteristics'!$C:$C,0))),"",INDEX('Policy Characteristics'!D:D,MATCH($C412,'Policy Characteristics'!$C:$C,0)))</f>
        <v>Subsidy for Electricity Production</v>
      </c>
      <c r="K412" s="276" t="str">
        <f>IF(ISBLANK(INDEX('Policy Characteristics'!E:E,MATCH($C412,'Policy Characteristics'!$C:$C,0))),"",INDEX('Policy Characteristics'!E:E,MATCH($C412,'Policy Characteristics'!$C:$C,0)))</f>
        <v>elec generation subsidy</v>
      </c>
      <c r="L412" s="276">
        <f>IF(ISBLANK(INDEX('Policy Characteristics'!F:F,MATCH($C412,'Policy Characteristics'!$C:$C,0))),"",INDEX('Policy Characteristics'!F:F,MATCH($C412,'Policy Characteristics'!$C:$C,0)))</f>
        <v>0</v>
      </c>
      <c r="M412" s="276">
        <f>IF(ISBLANK(INDEX('Policy Characteristics'!G:G,MATCH($C412,'Policy Characteristics'!$C:$C,0))),"",INDEX('Policy Characteristics'!G:G,MATCH($C412,'Policy Characteristics'!$C:$C,0)))</f>
        <v>60</v>
      </c>
      <c r="N412" s="276">
        <f>IF(ISBLANK(INDEX('Policy Characteristics'!H:H,MATCH($C412,'Policy Characteristics'!$C:$C,0))),"",INDEX('Policy Characteristics'!H:H,MATCH($C412,'Policy Characteristics'!$C:$C,0)))</f>
        <v>1</v>
      </c>
      <c r="O412" s="276" t="str">
        <f>IF(ISBLANK(INDEX('Policy Characteristics'!I:I,MATCH($C412,'Policy Characteristics'!$C:$C,0))),"",INDEX('Policy Characteristics'!I:I,MATCH($C412,'Policy Characteristics'!$C:$C,0)))</f>
        <v>$/MWh</v>
      </c>
      <c r="P412" s="276" t="str">
        <f>IF(ISBLANK(INDEX('Policy Characteristics'!J:J,MATCH($C412,'Policy Characteristics'!$C:$C,0))),"",INDEX('Policy Characteristics'!J:J,MATCH($C412,'Policy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12" s="276" t="str">
        <f>IF(ISBLANK(INDEX('Policy Characteristics'!K:K,MATCH($C412,'Policy Characteristics'!$C:$C,0))),"",INDEX('Policy Characteristics'!K:K,MATCH($C412,'Policy Characteristics'!$C:$C,0)))</f>
        <v>electricity-sector-main.html#subsidies</v>
      </c>
      <c r="R412" s="276" t="str">
        <f>IF(ISBLANK(INDEX('Policy Characteristics'!L:L,MATCH($C412,'Policy Characteristics'!$C:$C,0))),"",INDEX('Policy Characteristics'!L:L,MATCH($C412,'Policy Characteristics'!$C:$C,0)))</f>
        <v>subsidy-for-electricity-production.html</v>
      </c>
      <c r="S412" s="337"/>
    </row>
    <row r="413" spans="1:19" ht="16">
      <c r="A413" s="276" t="str">
        <f>IF(ISBLANK(INDEX('Policy Characteristics'!A:A,MATCH($C413,'Policy Characteristics'!$C:$C,0))),"",INDEX('Policy Characteristics'!A:A,MATCH($C413,'Policy Characteristics'!$C:$C,0)))</f>
        <v>Electricity Supply</v>
      </c>
      <c r="B413" s="285" t="str">
        <f>IF(ISBLANK(INDEX('Policy Characteristics'!B:B,MATCH($C413,'Policy Characteristics'!$C:$C,0))),"",INDEX('Policy Characteristics'!B:B,MATCH($C413,'Policy Characteristics'!$C:$C,0)))</f>
        <v>Subsidy for Electricity Production</v>
      </c>
      <c r="C413" s="276" t="str">
        <f t="shared" si="25"/>
        <v>Subsidy for Elec Production by Fuel</v>
      </c>
      <c r="D413" s="6" t="s">
        <v>78</v>
      </c>
      <c r="E413" s="47"/>
      <c r="F413" s="6" t="s">
        <v>90</v>
      </c>
      <c r="G413" s="337"/>
      <c r="H413" s="44">
        <v>1570</v>
      </c>
      <c r="I413" s="347" t="s">
        <v>44</v>
      </c>
      <c r="J413" s="277" t="str">
        <f>IF(ISBLANK(INDEX('Policy Characteristics'!D:D,MATCH($C413,'Policy Characteristics'!$C:$C,0))),"",INDEX('Policy Characteristics'!D:D,MATCH($C413,'Policy Characteristics'!$C:$C,0)))</f>
        <v>Subsidy for Electricity Production</v>
      </c>
      <c r="K413" s="276" t="str">
        <f>IF(ISBLANK(INDEX('Policy Characteristics'!E:E,MATCH($C413,'Policy Characteristics'!$C:$C,0))),"",INDEX('Policy Characteristics'!E:E,MATCH($C413,'Policy Characteristics'!$C:$C,0)))</f>
        <v>elec generation subsidy</v>
      </c>
      <c r="L413" s="276">
        <f>IF(ISBLANK(INDEX('Policy Characteristics'!F:F,MATCH($C413,'Policy Characteristics'!$C:$C,0))),"",INDEX('Policy Characteristics'!F:F,MATCH($C413,'Policy Characteristics'!$C:$C,0)))</f>
        <v>0</v>
      </c>
      <c r="M413" s="276">
        <f>IF(ISBLANK(INDEX('Policy Characteristics'!G:G,MATCH($C413,'Policy Characteristics'!$C:$C,0))),"",INDEX('Policy Characteristics'!G:G,MATCH($C413,'Policy Characteristics'!$C:$C,0)))</f>
        <v>60</v>
      </c>
      <c r="N413" s="276">
        <f>IF(ISBLANK(INDEX('Policy Characteristics'!H:H,MATCH($C413,'Policy Characteristics'!$C:$C,0))),"",INDEX('Policy Characteristics'!H:H,MATCH($C413,'Policy Characteristics'!$C:$C,0)))</f>
        <v>1</v>
      </c>
      <c r="O413" s="276" t="str">
        <f>IF(ISBLANK(INDEX('Policy Characteristics'!I:I,MATCH($C413,'Policy Characteristics'!$C:$C,0))),"",INDEX('Policy Characteristics'!I:I,MATCH($C413,'Policy Characteristics'!$C:$C,0)))</f>
        <v>$/MWh</v>
      </c>
      <c r="P413" s="276" t="str">
        <f>IF(ISBLANK(INDEX('Policy Characteristics'!J:J,MATCH($C413,'Policy Characteristics'!$C:$C,0))),"",INDEX('Policy Characteristics'!J:J,MATCH($C413,'Policy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13" s="276" t="str">
        <f>IF(ISBLANK(INDEX('Policy Characteristics'!K:K,MATCH($C413,'Policy Characteristics'!$C:$C,0))),"",INDEX('Policy Characteristics'!K:K,MATCH($C413,'Policy Characteristics'!$C:$C,0)))</f>
        <v>electricity-sector-main.html#subsidies</v>
      </c>
      <c r="R413" s="276" t="str">
        <f>IF(ISBLANK(INDEX('Policy Characteristics'!L:L,MATCH($C413,'Policy Characteristics'!$C:$C,0))),"",INDEX('Policy Characteristics'!L:L,MATCH($C413,'Policy Characteristics'!$C:$C,0)))</f>
        <v>subsidy-for-electricity-production.html</v>
      </c>
      <c r="S413" s="337"/>
    </row>
    <row r="414" spans="1:19" ht="16">
      <c r="A414" s="276" t="str">
        <f>IF(ISBLANK(INDEX('Policy Characteristics'!A:A,MATCH($C414,'Policy Characteristics'!$C:$C,0))),"",INDEX('Policy Characteristics'!A:A,MATCH($C414,'Policy Characteristics'!$C:$C,0)))</f>
        <v>Electricity Supply</v>
      </c>
      <c r="B414" s="285" t="str">
        <f>IF(ISBLANK(INDEX('Policy Characteristics'!B:B,MATCH($C414,'Policy Characteristics'!$C:$C,0))),"",INDEX('Policy Characteristics'!B:B,MATCH($C414,'Policy Characteristics'!$C:$C,0)))</f>
        <v>Subsidy for Electricity Production</v>
      </c>
      <c r="C414" s="276" t="str">
        <f t="shared" si="25"/>
        <v>Subsidy for Elec Production by Fuel</v>
      </c>
      <c r="D414" s="6" t="s">
        <v>463</v>
      </c>
      <c r="E414" s="47"/>
      <c r="F414" s="6" t="s">
        <v>466</v>
      </c>
      <c r="G414" s="337"/>
      <c r="H414" s="44">
        <v>1572</v>
      </c>
      <c r="I414" s="347" t="s">
        <v>44</v>
      </c>
      <c r="J414" s="277" t="str">
        <f>IF(ISBLANK(INDEX('Policy Characteristics'!D:D,MATCH($C414,'Policy Characteristics'!$C:$C,0))),"",INDEX('Policy Characteristics'!D:D,MATCH($C414,'Policy Characteristics'!$C:$C,0)))</f>
        <v>Subsidy for Electricity Production</v>
      </c>
      <c r="K414" s="276" t="str">
        <f>IF(ISBLANK(INDEX('Policy Characteristics'!E:E,MATCH($C414,'Policy Characteristics'!$C:$C,0))),"",INDEX('Policy Characteristics'!E:E,MATCH($C414,'Policy Characteristics'!$C:$C,0)))</f>
        <v>elec generation subsidy</v>
      </c>
      <c r="L414" s="276">
        <f>IF(ISBLANK(INDEX('Policy Characteristics'!F:F,MATCH($C414,'Policy Characteristics'!$C:$C,0))),"",INDEX('Policy Characteristics'!F:F,MATCH($C414,'Policy Characteristics'!$C:$C,0)))</f>
        <v>0</v>
      </c>
      <c r="M414" s="276">
        <f>IF(ISBLANK(INDEX('Policy Characteristics'!G:G,MATCH($C414,'Policy Characteristics'!$C:$C,0))),"",INDEX('Policy Characteristics'!G:G,MATCH($C414,'Policy Characteristics'!$C:$C,0)))</f>
        <v>60</v>
      </c>
      <c r="N414" s="276">
        <f>IF(ISBLANK(INDEX('Policy Characteristics'!H:H,MATCH($C414,'Policy Characteristics'!$C:$C,0))),"",INDEX('Policy Characteristics'!H:H,MATCH($C414,'Policy Characteristics'!$C:$C,0)))</f>
        <v>1</v>
      </c>
      <c r="O414" s="276" t="str">
        <f>IF(ISBLANK(INDEX('Policy Characteristics'!I:I,MATCH($C414,'Policy Characteristics'!$C:$C,0))),"",INDEX('Policy Characteristics'!I:I,MATCH($C414,'Policy Characteristics'!$C:$C,0)))</f>
        <v>$/MWh</v>
      </c>
      <c r="P414" s="276" t="str">
        <f>IF(ISBLANK(INDEX('Policy Characteristics'!J:J,MATCH($C414,'Policy Characteristics'!$C:$C,0))),"",INDEX('Policy Characteristics'!J:J,MATCH($C414,'Policy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14" s="276" t="str">
        <f>IF(ISBLANK(INDEX('Policy Characteristics'!K:K,MATCH($C414,'Policy Characteristics'!$C:$C,0))),"",INDEX('Policy Characteristics'!K:K,MATCH($C414,'Policy Characteristics'!$C:$C,0)))</f>
        <v>electricity-sector-main.html#subsidies</v>
      </c>
      <c r="R414" s="276" t="str">
        <f>IF(ISBLANK(INDEX('Policy Characteristics'!L:L,MATCH($C414,'Policy Characteristics'!$C:$C,0))),"",INDEX('Policy Characteristics'!L:L,MATCH($C414,'Policy Characteristics'!$C:$C,0)))</f>
        <v>subsidy-for-electricity-production.html</v>
      </c>
      <c r="S414" s="337"/>
    </row>
    <row r="415" spans="1:19" ht="16">
      <c r="A415" s="276" t="str">
        <f>IF(ISBLANK(INDEX('Policy Characteristics'!A:A,MATCH($C415,'Policy Characteristics'!$C:$C,0))),"",INDEX('Policy Characteristics'!A:A,MATCH($C415,'Policy Characteristics'!$C:$C,0)))</f>
        <v>Electricity Supply</v>
      </c>
      <c r="B415" s="285" t="str">
        <f>IF(ISBLANK(INDEX('Policy Characteristics'!B:B,MATCH($C415,'Policy Characteristics'!$C:$C,0))),"",INDEX('Policy Characteristics'!B:B,MATCH($C415,'Policy Characteristics'!$C:$C,0)))</f>
        <v>Subsidy for Electricity Production</v>
      </c>
      <c r="C415" s="276" t="str">
        <f t="shared" si="25"/>
        <v>Subsidy for Elec Production by Fuel</v>
      </c>
      <c r="D415" s="6" t="s">
        <v>79</v>
      </c>
      <c r="E415" s="47"/>
      <c r="F415" s="6" t="s">
        <v>91</v>
      </c>
      <c r="G415" s="337"/>
      <c r="H415" s="44">
        <v>1574</v>
      </c>
      <c r="I415" s="347" t="s">
        <v>44</v>
      </c>
      <c r="J415" s="277" t="str">
        <f>IF(ISBLANK(INDEX('Policy Characteristics'!D:D,MATCH($C415,'Policy Characteristics'!$C:$C,0))),"",INDEX('Policy Characteristics'!D:D,MATCH($C415,'Policy Characteristics'!$C:$C,0)))</f>
        <v>Subsidy for Electricity Production</v>
      </c>
      <c r="K415" s="276" t="str">
        <f>IF(ISBLANK(INDEX('Policy Characteristics'!E:E,MATCH($C415,'Policy Characteristics'!$C:$C,0))),"",INDEX('Policy Characteristics'!E:E,MATCH($C415,'Policy Characteristics'!$C:$C,0)))</f>
        <v>elec generation subsidy</v>
      </c>
      <c r="L415" s="276">
        <f>IF(ISBLANK(INDEX('Policy Characteristics'!F:F,MATCH($C415,'Policy Characteristics'!$C:$C,0))),"",INDEX('Policy Characteristics'!F:F,MATCH($C415,'Policy Characteristics'!$C:$C,0)))</f>
        <v>0</v>
      </c>
      <c r="M415" s="276">
        <f>IF(ISBLANK(INDEX('Policy Characteristics'!G:G,MATCH($C415,'Policy Characteristics'!$C:$C,0))),"",INDEX('Policy Characteristics'!G:G,MATCH($C415,'Policy Characteristics'!$C:$C,0)))</f>
        <v>60</v>
      </c>
      <c r="N415" s="276">
        <f>IF(ISBLANK(INDEX('Policy Characteristics'!H:H,MATCH($C415,'Policy Characteristics'!$C:$C,0))),"",INDEX('Policy Characteristics'!H:H,MATCH($C415,'Policy Characteristics'!$C:$C,0)))</f>
        <v>1</v>
      </c>
      <c r="O415" s="276" t="str">
        <f>IF(ISBLANK(INDEX('Policy Characteristics'!I:I,MATCH($C415,'Policy Characteristics'!$C:$C,0))),"",INDEX('Policy Characteristics'!I:I,MATCH($C415,'Policy Characteristics'!$C:$C,0)))</f>
        <v>$/MWh</v>
      </c>
      <c r="P415" s="276" t="str">
        <f>IF(ISBLANK(INDEX('Policy Characteristics'!J:J,MATCH($C415,'Policy Characteristics'!$C:$C,0))),"",INDEX('Policy Characteristics'!J:J,MATCH($C415,'Policy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15" s="276" t="str">
        <f>IF(ISBLANK(INDEX('Policy Characteristics'!K:K,MATCH($C415,'Policy Characteristics'!$C:$C,0))),"",INDEX('Policy Characteristics'!K:K,MATCH($C415,'Policy Characteristics'!$C:$C,0)))</f>
        <v>electricity-sector-main.html#subsidies</v>
      </c>
      <c r="R415" s="276" t="str">
        <f>IF(ISBLANK(INDEX('Policy Characteristics'!L:L,MATCH($C415,'Policy Characteristics'!$C:$C,0))),"",INDEX('Policy Characteristics'!L:L,MATCH($C415,'Policy Characteristics'!$C:$C,0)))</f>
        <v>subsidy-for-electricity-production.html</v>
      </c>
      <c r="S415" s="337"/>
    </row>
    <row r="416" spans="1:19" ht="16">
      <c r="A416" s="276" t="str">
        <f>IF(ISBLANK(INDEX('Policy Characteristics'!A:A,MATCH($C416,'Policy Characteristics'!$C:$C,0))),"",INDEX('Policy Characteristics'!A:A,MATCH($C416,'Policy Characteristics'!$C:$C,0)))</f>
        <v>Electricity Supply</v>
      </c>
      <c r="B416" s="285" t="str">
        <f>IF(ISBLANK(INDEX('Policy Characteristics'!B:B,MATCH($C416,'Policy Characteristics'!$C:$C,0))),"",INDEX('Policy Characteristics'!B:B,MATCH($C416,'Policy Characteristics'!$C:$C,0)))</f>
        <v>Subsidy for Electricity Production</v>
      </c>
      <c r="C416" s="276" t="str">
        <f t="shared" si="25"/>
        <v>Subsidy for Elec Production by Fuel</v>
      </c>
      <c r="D416" s="6" t="s">
        <v>80</v>
      </c>
      <c r="E416" s="47"/>
      <c r="F416" s="6" t="s">
        <v>92</v>
      </c>
      <c r="G416" s="337"/>
      <c r="H416" s="44">
        <v>1576</v>
      </c>
      <c r="I416" s="347" t="s">
        <v>44</v>
      </c>
      <c r="J416" s="277" t="str">
        <f>IF(ISBLANK(INDEX('Policy Characteristics'!D:D,MATCH($C416,'Policy Characteristics'!$C:$C,0))),"",INDEX('Policy Characteristics'!D:D,MATCH($C416,'Policy Characteristics'!$C:$C,0)))</f>
        <v>Subsidy for Electricity Production</v>
      </c>
      <c r="K416" s="276" t="str">
        <f>IF(ISBLANK(INDEX('Policy Characteristics'!E:E,MATCH($C416,'Policy Characteristics'!$C:$C,0))),"",INDEX('Policy Characteristics'!E:E,MATCH($C416,'Policy Characteristics'!$C:$C,0)))</f>
        <v>elec generation subsidy</v>
      </c>
      <c r="L416" s="276">
        <f>IF(ISBLANK(INDEX('Policy Characteristics'!F:F,MATCH($C416,'Policy Characteristics'!$C:$C,0))),"",INDEX('Policy Characteristics'!F:F,MATCH($C416,'Policy Characteristics'!$C:$C,0)))</f>
        <v>0</v>
      </c>
      <c r="M416" s="276">
        <f>IF(ISBLANK(INDEX('Policy Characteristics'!G:G,MATCH($C416,'Policy Characteristics'!$C:$C,0))),"",INDEX('Policy Characteristics'!G:G,MATCH($C416,'Policy Characteristics'!$C:$C,0)))</f>
        <v>60</v>
      </c>
      <c r="N416" s="276">
        <f>IF(ISBLANK(INDEX('Policy Characteristics'!H:H,MATCH($C416,'Policy Characteristics'!$C:$C,0))),"",INDEX('Policy Characteristics'!H:H,MATCH($C416,'Policy Characteristics'!$C:$C,0)))</f>
        <v>1</v>
      </c>
      <c r="O416" s="276" t="str">
        <f>IF(ISBLANK(INDEX('Policy Characteristics'!I:I,MATCH($C416,'Policy Characteristics'!$C:$C,0))),"",INDEX('Policy Characteristics'!I:I,MATCH($C416,'Policy Characteristics'!$C:$C,0)))</f>
        <v>$/MWh</v>
      </c>
      <c r="P416" s="276" t="str">
        <f>IF(ISBLANK(INDEX('Policy Characteristics'!J:J,MATCH($C416,'Policy Characteristics'!$C:$C,0))),"",INDEX('Policy Characteristics'!J:J,MATCH($C416,'Policy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16" s="276" t="str">
        <f>IF(ISBLANK(INDEX('Policy Characteristics'!K:K,MATCH($C416,'Policy Characteristics'!$C:$C,0))),"",INDEX('Policy Characteristics'!K:K,MATCH($C416,'Policy Characteristics'!$C:$C,0)))</f>
        <v>electricity-sector-main.html#subsidies</v>
      </c>
      <c r="R416" s="276" t="str">
        <f>IF(ISBLANK(INDEX('Policy Characteristics'!L:L,MATCH($C416,'Policy Characteristics'!$C:$C,0))),"",INDEX('Policy Characteristics'!L:L,MATCH($C416,'Policy Characteristics'!$C:$C,0)))</f>
        <v>subsidy-for-electricity-production.html</v>
      </c>
      <c r="S416" s="337"/>
    </row>
    <row r="417" spans="1:19" ht="16">
      <c r="A417" s="276" t="str">
        <f>IF(ISBLANK(INDEX('Policy Characteristics'!A:A,MATCH($C417,'Policy Characteristics'!$C:$C,0))),"",INDEX('Policy Characteristics'!A:A,MATCH($C417,'Policy Characteristics'!$C:$C,0)))</f>
        <v>Electricity Supply</v>
      </c>
      <c r="B417" s="285" t="str">
        <f>IF(ISBLANK(INDEX('Policy Characteristics'!B:B,MATCH($C417,'Policy Characteristics'!$C:$C,0))),"",INDEX('Policy Characteristics'!B:B,MATCH($C417,'Policy Characteristics'!$C:$C,0)))</f>
        <v>Subsidy for Electricity Production</v>
      </c>
      <c r="C417" s="276" t="str">
        <f t="shared" si="25"/>
        <v>Subsidy for Elec Production by Fuel</v>
      </c>
      <c r="D417" s="6" t="s">
        <v>81</v>
      </c>
      <c r="E417" s="47"/>
      <c r="F417" s="6" t="s">
        <v>93</v>
      </c>
      <c r="G417" s="337"/>
      <c r="H417" s="44">
        <v>1578</v>
      </c>
      <c r="I417" s="347" t="s">
        <v>44</v>
      </c>
      <c r="J417" s="277" t="str">
        <f>IF(ISBLANK(INDEX('Policy Characteristics'!D:D,MATCH($C417,'Policy Characteristics'!$C:$C,0))),"",INDEX('Policy Characteristics'!D:D,MATCH($C417,'Policy Characteristics'!$C:$C,0)))</f>
        <v>Subsidy for Electricity Production</v>
      </c>
      <c r="K417" s="276" t="str">
        <f>IF(ISBLANK(INDEX('Policy Characteristics'!E:E,MATCH($C417,'Policy Characteristics'!$C:$C,0))),"",INDEX('Policy Characteristics'!E:E,MATCH($C417,'Policy Characteristics'!$C:$C,0)))</f>
        <v>elec generation subsidy</v>
      </c>
      <c r="L417" s="276">
        <f>IF(ISBLANK(INDEX('Policy Characteristics'!F:F,MATCH($C417,'Policy Characteristics'!$C:$C,0))),"",INDEX('Policy Characteristics'!F:F,MATCH($C417,'Policy Characteristics'!$C:$C,0)))</f>
        <v>0</v>
      </c>
      <c r="M417" s="276">
        <f>IF(ISBLANK(INDEX('Policy Characteristics'!G:G,MATCH($C417,'Policy Characteristics'!$C:$C,0))),"",INDEX('Policy Characteristics'!G:G,MATCH($C417,'Policy Characteristics'!$C:$C,0)))</f>
        <v>60</v>
      </c>
      <c r="N417" s="276">
        <f>IF(ISBLANK(INDEX('Policy Characteristics'!H:H,MATCH($C417,'Policy Characteristics'!$C:$C,0))),"",INDEX('Policy Characteristics'!H:H,MATCH($C417,'Policy Characteristics'!$C:$C,0)))</f>
        <v>1</v>
      </c>
      <c r="O417" s="276" t="str">
        <f>IF(ISBLANK(INDEX('Policy Characteristics'!I:I,MATCH($C417,'Policy Characteristics'!$C:$C,0))),"",INDEX('Policy Characteristics'!I:I,MATCH($C417,'Policy Characteristics'!$C:$C,0)))</f>
        <v>$/MWh</v>
      </c>
      <c r="P417" s="276" t="str">
        <f>IF(ISBLANK(INDEX('Policy Characteristics'!J:J,MATCH($C417,'Policy Characteristics'!$C:$C,0))),"",INDEX('Policy Characteristics'!J:J,MATCH($C417,'Policy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17" s="276" t="str">
        <f>IF(ISBLANK(INDEX('Policy Characteristics'!K:K,MATCH($C417,'Policy Characteristics'!$C:$C,0))),"",INDEX('Policy Characteristics'!K:K,MATCH($C417,'Policy Characteristics'!$C:$C,0)))</f>
        <v>electricity-sector-main.html#subsidies</v>
      </c>
      <c r="R417" s="276" t="str">
        <f>IF(ISBLANK(INDEX('Policy Characteristics'!L:L,MATCH($C417,'Policy Characteristics'!$C:$C,0))),"",INDEX('Policy Characteristics'!L:L,MATCH($C417,'Policy Characteristics'!$C:$C,0)))</f>
        <v>subsidy-for-electricity-production.html</v>
      </c>
      <c r="S417" s="337"/>
    </row>
    <row r="418" spans="1:19" ht="16">
      <c r="A418" s="276" t="str">
        <f>IF(ISBLANK(INDEX('Policy Characteristics'!A:A,MATCH($C418,'Policy Characteristics'!$C:$C,0))),"",INDEX('Policy Characteristics'!A:A,MATCH($C418,'Policy Characteristics'!$C:$C,0)))</f>
        <v>Electricity Supply</v>
      </c>
      <c r="B418" s="285" t="str">
        <f>IF(ISBLANK(INDEX('Policy Characteristics'!B:B,MATCH($C418,'Policy Characteristics'!$C:$C,0))),"",INDEX('Policy Characteristics'!B:B,MATCH($C418,'Policy Characteristics'!$C:$C,0)))</f>
        <v>Subsidy for Electricity Production</v>
      </c>
      <c r="C418" s="276" t="str">
        <f t="shared" si="25"/>
        <v>Subsidy for Elec Production by Fuel</v>
      </c>
      <c r="D418" s="6" t="s">
        <v>2450</v>
      </c>
      <c r="E418" s="47"/>
      <c r="F418" s="6" t="s">
        <v>451</v>
      </c>
      <c r="G418" s="337"/>
      <c r="H418" s="44">
        <v>1591</v>
      </c>
      <c r="I418" s="347" t="s">
        <v>44</v>
      </c>
      <c r="J418" s="277" t="str">
        <f>IF(ISBLANK(INDEX('Policy Characteristics'!D:D,MATCH($C418,'Policy Characteristics'!$C:$C,0))),"",INDEX('Policy Characteristics'!D:D,MATCH($C418,'Policy Characteristics'!$C:$C,0)))</f>
        <v>Subsidy for Electricity Production</v>
      </c>
      <c r="K418" s="276" t="str">
        <f>IF(ISBLANK(INDEX('Policy Characteristics'!E:E,MATCH($C418,'Policy Characteristics'!$C:$C,0))),"",INDEX('Policy Characteristics'!E:E,MATCH($C418,'Policy Characteristics'!$C:$C,0)))</f>
        <v>elec generation subsidy</v>
      </c>
      <c r="L418" s="276">
        <f>IF(ISBLANK(INDEX('Policy Characteristics'!F:F,MATCH($C418,'Policy Characteristics'!$C:$C,0))),"",INDEX('Policy Characteristics'!F:F,MATCH($C418,'Policy Characteristics'!$C:$C,0)))</f>
        <v>0</v>
      </c>
      <c r="M418" s="276">
        <f>IF(ISBLANK(INDEX('Policy Characteristics'!G:G,MATCH($C418,'Policy Characteristics'!$C:$C,0))),"",INDEX('Policy Characteristics'!G:G,MATCH($C418,'Policy Characteristics'!$C:$C,0)))</f>
        <v>60</v>
      </c>
      <c r="N418" s="276">
        <f>IF(ISBLANK(INDEX('Policy Characteristics'!H:H,MATCH($C418,'Policy Characteristics'!$C:$C,0))),"",INDEX('Policy Characteristics'!H:H,MATCH($C418,'Policy Characteristics'!$C:$C,0)))</f>
        <v>1</v>
      </c>
      <c r="O418" s="276" t="str">
        <f>IF(ISBLANK(INDEX('Policy Characteristics'!I:I,MATCH($C418,'Policy Characteristics'!$C:$C,0))),"",INDEX('Policy Characteristics'!I:I,MATCH($C418,'Policy Characteristics'!$C:$C,0)))</f>
        <v>$/MWh</v>
      </c>
      <c r="P418" s="276" t="str">
        <f>IF(ISBLANK(INDEX('Policy Characteristics'!J:J,MATCH($C418,'Policy Characteristics'!$C:$C,0))),"",INDEX('Policy Characteristics'!J:J,MATCH($C418,'Policy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18" s="276" t="str">
        <f>IF(ISBLANK(INDEX('Policy Characteristics'!K:K,MATCH($C418,'Policy Characteristics'!$C:$C,0))),"",INDEX('Policy Characteristics'!K:K,MATCH($C418,'Policy Characteristics'!$C:$C,0)))</f>
        <v>electricity-sector-main.html#subsidies</v>
      </c>
      <c r="R418" s="276" t="str">
        <f>IF(ISBLANK(INDEX('Policy Characteristics'!L:L,MATCH($C418,'Policy Characteristics'!$C:$C,0))),"",INDEX('Policy Characteristics'!L:L,MATCH($C418,'Policy Characteristics'!$C:$C,0)))</f>
        <v>subsidy-for-electricity-production.html</v>
      </c>
      <c r="S418" s="337"/>
    </row>
    <row r="419" spans="1:19" ht="16">
      <c r="A419" s="276" t="str">
        <f>IF(ISBLANK(INDEX('Policy Characteristics'!A:A,MATCH($C419,'Policy Characteristics'!$C:$C,0))),"",INDEX('Policy Characteristics'!A:A,MATCH($C419,'Policy Characteristics'!$C:$C,0)))</f>
        <v>Electricity Supply</v>
      </c>
      <c r="B419" s="285" t="str">
        <f>IF(ISBLANK(INDEX('Policy Characteristics'!B:B,MATCH($C419,'Policy Characteristics'!$C:$C,0))),"",INDEX('Policy Characteristics'!B:B,MATCH($C419,'Policy Characteristics'!$C:$C,0)))</f>
        <v>Subsidy for Electricity Production</v>
      </c>
      <c r="C419" s="276" t="str">
        <f t="shared" si="25"/>
        <v>Subsidy for Elec Production by Fuel</v>
      </c>
      <c r="D419" s="6" t="s">
        <v>322</v>
      </c>
      <c r="E419" s="47"/>
      <c r="F419" s="6" t="s">
        <v>324</v>
      </c>
      <c r="G419" s="337"/>
      <c r="H419" s="44">
        <v>1594</v>
      </c>
      <c r="I419" s="348" t="s">
        <v>45</v>
      </c>
      <c r="J419" s="277" t="str">
        <f>IF(ISBLANK(INDEX('Policy Characteristics'!D:D,MATCH($C419,'Policy Characteristics'!$C:$C,0))),"",INDEX('Policy Characteristics'!D:D,MATCH($C419,'Policy Characteristics'!$C:$C,0)))</f>
        <v>Subsidy for Electricity Production</v>
      </c>
      <c r="K419" s="276" t="str">
        <f>IF(ISBLANK(INDEX('Policy Characteristics'!E:E,MATCH($C419,'Policy Characteristics'!$C:$C,0))),"",INDEX('Policy Characteristics'!E:E,MATCH($C419,'Policy Characteristics'!$C:$C,0)))</f>
        <v>elec generation subsidy</v>
      </c>
      <c r="L419" s="276">
        <f>IF(ISBLANK(INDEX('Policy Characteristics'!F:F,MATCH($C419,'Policy Characteristics'!$C:$C,0))),"",INDEX('Policy Characteristics'!F:F,MATCH($C419,'Policy Characteristics'!$C:$C,0)))</f>
        <v>0</v>
      </c>
      <c r="M419" s="276">
        <f>IF(ISBLANK(INDEX('Policy Characteristics'!G:G,MATCH($C419,'Policy Characteristics'!$C:$C,0))),"",INDEX('Policy Characteristics'!G:G,MATCH($C419,'Policy Characteristics'!$C:$C,0)))</f>
        <v>60</v>
      </c>
      <c r="N419" s="276">
        <f>IF(ISBLANK(INDEX('Policy Characteristics'!H:H,MATCH($C419,'Policy Characteristics'!$C:$C,0))),"",INDEX('Policy Characteristics'!H:H,MATCH($C419,'Policy Characteristics'!$C:$C,0)))</f>
        <v>1</v>
      </c>
      <c r="O419" s="276" t="str">
        <f>IF(ISBLANK(INDEX('Policy Characteristics'!I:I,MATCH($C419,'Policy Characteristics'!$C:$C,0))),"",INDEX('Policy Characteristics'!I:I,MATCH($C419,'Policy Characteristics'!$C:$C,0)))</f>
        <v>$/MWh</v>
      </c>
      <c r="P419" s="276" t="str">
        <f>IF(ISBLANK(INDEX('Policy Characteristics'!J:J,MATCH($C419,'Policy Characteristics'!$C:$C,0))),"",INDEX('Policy Characteristics'!J:J,MATCH($C419,'Policy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19" s="276" t="str">
        <f>IF(ISBLANK(INDEX('Policy Characteristics'!K:K,MATCH($C419,'Policy Characteristics'!$C:$C,0))),"",INDEX('Policy Characteristics'!K:K,MATCH($C419,'Policy Characteristics'!$C:$C,0)))</f>
        <v>electricity-sector-main.html#subsidies</v>
      </c>
      <c r="R419" s="276" t="str">
        <f>IF(ISBLANK(INDEX('Policy Characteristics'!L:L,MATCH($C419,'Policy Characteristics'!$C:$C,0))),"",INDEX('Policy Characteristics'!L:L,MATCH($C419,'Policy Characteristics'!$C:$C,0)))</f>
        <v>subsidy-for-electricity-production.html</v>
      </c>
      <c r="S419" s="337"/>
    </row>
    <row r="420" spans="1:19" ht="16">
      <c r="A420" s="276" t="str">
        <f>IF(ISBLANK(INDEX('Policy Characteristics'!A:A,MATCH($C420,'Policy Characteristics'!$C:$C,0))),"",INDEX('Policy Characteristics'!A:A,MATCH($C420,'Policy Characteristics'!$C:$C,0)))</f>
        <v>Electricity Supply</v>
      </c>
      <c r="B420" s="285" t="str">
        <f>IF(ISBLANK(INDEX('Policy Characteristics'!B:B,MATCH($C420,'Policy Characteristics'!$C:$C,0))),"",INDEX('Policy Characteristics'!B:B,MATCH($C420,'Policy Characteristics'!$C:$C,0)))</f>
        <v>Subsidy for Electricity Production</v>
      </c>
      <c r="C420" s="276" t="str">
        <f t="shared" si="25"/>
        <v>Subsidy for Elec Production by Fuel</v>
      </c>
      <c r="D420" s="6" t="s">
        <v>323</v>
      </c>
      <c r="E420" s="47"/>
      <c r="F420" s="6" t="s">
        <v>325</v>
      </c>
      <c r="G420" s="337"/>
      <c r="H420" s="44">
        <v>1597</v>
      </c>
      <c r="I420" s="348" t="s">
        <v>45</v>
      </c>
      <c r="J420" s="277" t="str">
        <f>IF(ISBLANK(INDEX('Policy Characteristics'!D:D,MATCH($C420,'Policy Characteristics'!$C:$C,0))),"",INDEX('Policy Characteristics'!D:D,MATCH($C420,'Policy Characteristics'!$C:$C,0)))</f>
        <v>Subsidy for Electricity Production</v>
      </c>
      <c r="K420" s="276" t="str">
        <f>IF(ISBLANK(INDEX('Policy Characteristics'!E:E,MATCH($C420,'Policy Characteristics'!$C:$C,0))),"",INDEX('Policy Characteristics'!E:E,MATCH($C420,'Policy Characteristics'!$C:$C,0)))</f>
        <v>elec generation subsidy</v>
      </c>
      <c r="L420" s="276">
        <f>IF(ISBLANK(INDEX('Policy Characteristics'!F:F,MATCH($C420,'Policy Characteristics'!$C:$C,0))),"",INDEX('Policy Characteristics'!F:F,MATCH($C420,'Policy Characteristics'!$C:$C,0)))</f>
        <v>0</v>
      </c>
      <c r="M420" s="276">
        <f>IF(ISBLANK(INDEX('Policy Characteristics'!G:G,MATCH($C420,'Policy Characteristics'!$C:$C,0))),"",INDEX('Policy Characteristics'!G:G,MATCH($C420,'Policy Characteristics'!$C:$C,0)))</f>
        <v>60</v>
      </c>
      <c r="N420" s="276">
        <f>IF(ISBLANK(INDEX('Policy Characteristics'!H:H,MATCH($C420,'Policy Characteristics'!$C:$C,0))),"",INDEX('Policy Characteristics'!H:H,MATCH($C420,'Policy Characteristics'!$C:$C,0)))</f>
        <v>1</v>
      </c>
      <c r="O420" s="276" t="str">
        <f>IF(ISBLANK(INDEX('Policy Characteristics'!I:I,MATCH($C420,'Policy Characteristics'!$C:$C,0))),"",INDEX('Policy Characteristics'!I:I,MATCH($C420,'Policy Characteristics'!$C:$C,0)))</f>
        <v>$/MWh</v>
      </c>
      <c r="P420" s="276" t="str">
        <f>IF(ISBLANK(INDEX('Policy Characteristics'!J:J,MATCH($C420,'Policy Characteristics'!$C:$C,0))),"",INDEX('Policy Characteristics'!J:J,MATCH($C420,'Policy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20" s="276" t="str">
        <f>IF(ISBLANK(INDEX('Policy Characteristics'!K:K,MATCH($C420,'Policy Characteristics'!$C:$C,0))),"",INDEX('Policy Characteristics'!K:K,MATCH($C420,'Policy Characteristics'!$C:$C,0)))</f>
        <v>electricity-sector-main.html#subsidies</v>
      </c>
      <c r="R420" s="276" t="str">
        <f>IF(ISBLANK(INDEX('Policy Characteristics'!L:L,MATCH($C420,'Policy Characteristics'!$C:$C,0))),"",INDEX('Policy Characteristics'!L:L,MATCH($C420,'Policy Characteristics'!$C:$C,0)))</f>
        <v>subsidy-for-electricity-production.html</v>
      </c>
      <c r="S420" s="337"/>
    </row>
    <row r="421" spans="1:19" ht="16">
      <c r="A421" s="276" t="str">
        <f>IF(ISBLANK(INDEX('Policy Characteristics'!A:A,MATCH($C421,'Policy Characteristics'!$C:$C,0))),"",INDEX('Policy Characteristics'!A:A,MATCH($C421,'Policy Characteristics'!$C:$C,0)))</f>
        <v>Electricity Supply</v>
      </c>
      <c r="B421" s="285" t="str">
        <f>IF(ISBLANK(INDEX('Policy Characteristics'!B:B,MATCH($C421,'Policy Characteristics'!$C:$C,0))),"",INDEX('Policy Characteristics'!B:B,MATCH($C421,'Policy Characteristics'!$C:$C,0)))</f>
        <v>Subsidy for Electricity Production</v>
      </c>
      <c r="C421" s="276" t="str">
        <f t="shared" si="25"/>
        <v>Subsidy for Elec Production by Fuel</v>
      </c>
      <c r="D421" s="6" t="s">
        <v>459</v>
      </c>
      <c r="E421" s="47"/>
      <c r="F421" s="6" t="s">
        <v>458</v>
      </c>
      <c r="G421" s="337"/>
      <c r="H421" s="44">
        <v>1580</v>
      </c>
      <c r="I421" s="348" t="s">
        <v>45</v>
      </c>
      <c r="J421" s="277" t="str">
        <f>IF(ISBLANK(INDEX('Policy Characteristics'!D:D,MATCH($C421,'Policy Characteristics'!$C:$C,0))),"",INDEX('Policy Characteristics'!D:D,MATCH($C421,'Policy Characteristics'!$C:$C,0)))</f>
        <v>Subsidy for Electricity Production</v>
      </c>
      <c r="K421" s="276" t="str">
        <f>IF(ISBLANK(INDEX('Policy Characteristics'!E:E,MATCH($C421,'Policy Characteristics'!$C:$C,0))),"",INDEX('Policy Characteristics'!E:E,MATCH($C421,'Policy Characteristics'!$C:$C,0)))</f>
        <v>elec generation subsidy</v>
      </c>
      <c r="L421" s="276">
        <f>IF(ISBLANK(INDEX('Policy Characteristics'!F:F,MATCH($C421,'Policy Characteristics'!$C:$C,0))),"",INDEX('Policy Characteristics'!F:F,MATCH($C421,'Policy Characteristics'!$C:$C,0)))</f>
        <v>0</v>
      </c>
      <c r="M421" s="276">
        <f>IF(ISBLANK(INDEX('Policy Characteristics'!G:G,MATCH($C421,'Policy Characteristics'!$C:$C,0))),"",INDEX('Policy Characteristics'!G:G,MATCH($C421,'Policy Characteristics'!$C:$C,0)))</f>
        <v>60</v>
      </c>
      <c r="N421" s="276">
        <f>IF(ISBLANK(INDEX('Policy Characteristics'!H:H,MATCH($C421,'Policy Characteristics'!$C:$C,0))),"",INDEX('Policy Characteristics'!H:H,MATCH($C421,'Policy Characteristics'!$C:$C,0)))</f>
        <v>1</v>
      </c>
      <c r="O421" s="276" t="str">
        <f>IF(ISBLANK(INDEX('Policy Characteristics'!I:I,MATCH($C421,'Policy Characteristics'!$C:$C,0))),"",INDEX('Policy Characteristics'!I:I,MATCH($C421,'Policy Characteristics'!$C:$C,0)))</f>
        <v>$/MWh</v>
      </c>
      <c r="P421" s="276" t="str">
        <f>IF(ISBLANK(INDEX('Policy Characteristics'!J:J,MATCH($C421,'Policy Characteristics'!$C:$C,0))),"",INDEX('Policy Characteristics'!J:J,MATCH($C421,'Policy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21" s="276" t="str">
        <f>IF(ISBLANK(INDEX('Policy Characteristics'!K:K,MATCH($C421,'Policy Characteristics'!$C:$C,0))),"",INDEX('Policy Characteristics'!K:K,MATCH($C421,'Policy Characteristics'!$C:$C,0)))</f>
        <v>electricity-sector-main.html#subsidies</v>
      </c>
      <c r="R421" s="276" t="str">
        <f>IF(ISBLANK(INDEX('Policy Characteristics'!L:L,MATCH($C421,'Policy Characteristics'!$C:$C,0))),"",INDEX('Policy Characteristics'!L:L,MATCH($C421,'Policy Characteristics'!$C:$C,0)))</f>
        <v>subsidy-for-electricity-production.html</v>
      </c>
      <c r="S421" s="337"/>
    </row>
    <row r="422" spans="1:19" ht="16">
      <c r="A422" s="276" t="str">
        <f>IF(ISBLANK(INDEX('Policy Characteristics'!A:A,MATCH($C422,'Policy Characteristics'!$C:$C,0))),"",INDEX('Policy Characteristics'!A:A,MATCH($C422,'Policy Characteristics'!$C:$C,0)))</f>
        <v>Electricity Supply</v>
      </c>
      <c r="B422" s="285" t="str">
        <f>IF(ISBLANK(INDEX('Policy Characteristics'!B:B,MATCH($C422,'Policy Characteristics'!$C:$C,0))),"",INDEX('Policy Characteristics'!B:B,MATCH($C422,'Policy Characteristics'!$C:$C,0)))</f>
        <v>Subsidy for Electricity Production</v>
      </c>
      <c r="C422" s="276" t="str">
        <f t="shared" si="25"/>
        <v>Subsidy for Elec Production by Fuel</v>
      </c>
      <c r="D422" s="6" t="s">
        <v>468</v>
      </c>
      <c r="E422" s="47"/>
      <c r="F422" s="6" t="s">
        <v>469</v>
      </c>
      <c r="G422" s="337"/>
      <c r="H422" s="44">
        <v>1582</v>
      </c>
      <c r="I422" s="347" t="s">
        <v>44</v>
      </c>
      <c r="J422" s="277" t="str">
        <f>IF(ISBLANK(INDEX('Policy Characteristics'!D:D,MATCH($C422,'Policy Characteristics'!$C:$C,0))),"",INDEX('Policy Characteristics'!D:D,MATCH($C422,'Policy Characteristics'!$C:$C,0)))</f>
        <v>Subsidy for Electricity Production</v>
      </c>
      <c r="K422" s="276" t="str">
        <f>IF(ISBLANK(INDEX('Policy Characteristics'!E:E,MATCH($C422,'Policy Characteristics'!$C:$C,0))),"",INDEX('Policy Characteristics'!E:E,MATCH($C422,'Policy Characteristics'!$C:$C,0)))</f>
        <v>elec generation subsidy</v>
      </c>
      <c r="L422" s="276">
        <f>IF(ISBLANK(INDEX('Policy Characteristics'!F:F,MATCH($C422,'Policy Characteristics'!$C:$C,0))),"",INDEX('Policy Characteristics'!F:F,MATCH($C422,'Policy Characteristics'!$C:$C,0)))</f>
        <v>0</v>
      </c>
      <c r="M422" s="276">
        <f>IF(ISBLANK(INDEX('Policy Characteristics'!G:G,MATCH($C422,'Policy Characteristics'!$C:$C,0))),"",INDEX('Policy Characteristics'!G:G,MATCH($C422,'Policy Characteristics'!$C:$C,0)))</f>
        <v>60</v>
      </c>
      <c r="N422" s="276">
        <f>IF(ISBLANK(INDEX('Policy Characteristics'!H:H,MATCH($C422,'Policy Characteristics'!$C:$C,0))),"",INDEX('Policy Characteristics'!H:H,MATCH($C422,'Policy Characteristics'!$C:$C,0)))</f>
        <v>1</v>
      </c>
      <c r="O422" s="276" t="str">
        <f>IF(ISBLANK(INDEX('Policy Characteristics'!I:I,MATCH($C422,'Policy Characteristics'!$C:$C,0))),"",INDEX('Policy Characteristics'!I:I,MATCH($C422,'Policy Characteristics'!$C:$C,0)))</f>
        <v>$/MWh</v>
      </c>
      <c r="P422" s="276" t="str">
        <f>IF(ISBLANK(INDEX('Policy Characteristics'!J:J,MATCH($C422,'Policy Characteristics'!$C:$C,0))),"",INDEX('Policy Characteristics'!J:J,MATCH($C422,'Policy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22" s="276" t="str">
        <f>IF(ISBLANK(INDEX('Policy Characteristics'!K:K,MATCH($C422,'Policy Characteristics'!$C:$C,0))),"",INDEX('Policy Characteristics'!K:K,MATCH($C422,'Policy Characteristics'!$C:$C,0)))</f>
        <v>electricity-sector-main.html#subsidies</v>
      </c>
      <c r="R422" s="276" t="str">
        <f>IF(ISBLANK(INDEX('Policy Characteristics'!L:L,MATCH($C422,'Policy Characteristics'!$C:$C,0))),"",INDEX('Policy Characteristics'!L:L,MATCH($C422,'Policy Characteristics'!$C:$C,0)))</f>
        <v>subsidy-for-electricity-production.html</v>
      </c>
      <c r="S422" s="337"/>
    </row>
    <row r="423" spans="1:19" ht="16">
      <c r="A423" s="276" t="str">
        <f>IF(ISBLANK(INDEX('Policy Characteristics'!A:A,MATCH($C423,'Policy Characteristics'!$C:$C,0))),"",INDEX('Policy Characteristics'!A:A,MATCH($C423,'Policy Characteristics'!$C:$C,0)))</f>
        <v>Electricity Supply</v>
      </c>
      <c r="B423" s="285" t="str">
        <f>IF(ISBLANK(INDEX('Policy Characteristics'!B:B,MATCH($C423,'Policy Characteristics'!$C:$C,0))),"",INDEX('Policy Characteristics'!B:B,MATCH($C423,'Policy Characteristics'!$C:$C,0)))</f>
        <v>Subsidy for Electricity Production</v>
      </c>
      <c r="C423" s="276" t="str">
        <f t="shared" si="25"/>
        <v>Subsidy for Elec Production by Fuel</v>
      </c>
      <c r="D423" s="6" t="s">
        <v>2780</v>
      </c>
      <c r="E423" s="47"/>
      <c r="F423" s="6" t="s">
        <v>2494</v>
      </c>
      <c r="G423" s="337"/>
      <c r="H423" s="44">
        <v>1584</v>
      </c>
      <c r="I423" s="348" t="s">
        <v>45</v>
      </c>
      <c r="J423" s="277" t="str">
        <f>IF(ISBLANK(INDEX('Policy Characteristics'!D:D,MATCH($C423,'Policy Characteristics'!$C:$C,0))),"",INDEX('Policy Characteristics'!D:D,MATCH($C423,'Policy Characteristics'!$C:$C,0)))</f>
        <v>Subsidy for Electricity Production</v>
      </c>
      <c r="K423" s="276" t="str">
        <f>IF(ISBLANK(INDEX('Policy Characteristics'!E:E,MATCH($C423,'Policy Characteristics'!$C:$C,0))),"",INDEX('Policy Characteristics'!E:E,MATCH($C423,'Policy Characteristics'!$C:$C,0)))</f>
        <v>elec generation subsidy</v>
      </c>
      <c r="L423" s="276">
        <f>IF(ISBLANK(INDEX('Policy Characteristics'!F:F,MATCH($C423,'Policy Characteristics'!$C:$C,0))),"",INDEX('Policy Characteristics'!F:F,MATCH($C423,'Policy Characteristics'!$C:$C,0)))</f>
        <v>0</v>
      </c>
      <c r="M423" s="276">
        <f>IF(ISBLANK(INDEX('Policy Characteristics'!G:G,MATCH($C423,'Policy Characteristics'!$C:$C,0))),"",INDEX('Policy Characteristics'!G:G,MATCH($C423,'Policy Characteristics'!$C:$C,0)))</f>
        <v>60</v>
      </c>
      <c r="N423" s="276">
        <f>IF(ISBLANK(INDEX('Policy Characteristics'!H:H,MATCH($C423,'Policy Characteristics'!$C:$C,0))),"",INDEX('Policy Characteristics'!H:H,MATCH($C423,'Policy Characteristics'!$C:$C,0)))</f>
        <v>1</v>
      </c>
      <c r="O423" s="276" t="str">
        <f>IF(ISBLANK(INDEX('Policy Characteristics'!I:I,MATCH($C423,'Policy Characteristics'!$C:$C,0))),"",INDEX('Policy Characteristics'!I:I,MATCH($C423,'Policy Characteristics'!$C:$C,0)))</f>
        <v>$/MWh</v>
      </c>
      <c r="P423" s="276" t="str">
        <f>IF(ISBLANK(INDEX('Policy Characteristics'!J:J,MATCH($C423,'Policy Characteristics'!$C:$C,0))),"",INDEX('Policy Characteristics'!J:J,MATCH($C423,'Policy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23" s="276" t="str">
        <f>IF(ISBLANK(INDEX('Policy Characteristics'!K:K,MATCH($C423,'Policy Characteristics'!$C:$C,0))),"",INDEX('Policy Characteristics'!K:K,MATCH($C423,'Policy Characteristics'!$C:$C,0)))</f>
        <v>electricity-sector-main.html#subsidies</v>
      </c>
      <c r="R423" s="276" t="str">
        <f>IF(ISBLANK(INDEX('Policy Characteristics'!L:L,MATCH($C423,'Policy Characteristics'!$C:$C,0))),"",INDEX('Policy Characteristics'!L:L,MATCH($C423,'Policy Characteristics'!$C:$C,0)))</f>
        <v>subsidy-for-electricity-production.html</v>
      </c>
      <c r="S423" s="337"/>
    </row>
    <row r="424" spans="1:19" ht="16">
      <c r="A424" s="276" t="str">
        <f>IF(ISBLANK(INDEX('Policy Characteristics'!A:A,MATCH($C424,'Policy Characteristics'!$C:$C,0))),"",INDEX('Policy Characteristics'!A:A,MATCH($C424,'Policy Characteristics'!$C:$C,0)))</f>
        <v>Electricity Supply</v>
      </c>
      <c r="B424" s="285" t="str">
        <f>IF(ISBLANK(INDEX('Policy Characteristics'!B:B,MATCH($C424,'Policy Characteristics'!$C:$C,0))),"",INDEX('Policy Characteristics'!B:B,MATCH($C424,'Policy Characteristics'!$C:$C,0)))</f>
        <v>Subsidy for Electricity Production</v>
      </c>
      <c r="C424" s="276" t="str">
        <f t="shared" si="25"/>
        <v>Subsidy for Elec Production by Fuel</v>
      </c>
      <c r="D424" s="6" t="s">
        <v>2781</v>
      </c>
      <c r="E424" s="47"/>
      <c r="F424" s="6" t="s">
        <v>2619</v>
      </c>
      <c r="G424" s="337"/>
      <c r="H424" s="44">
        <v>1586</v>
      </c>
      <c r="I424" s="348" t="s">
        <v>45</v>
      </c>
      <c r="J424" s="277" t="str">
        <f>IF(ISBLANK(INDEX('Policy Characteristics'!D:D,MATCH($C424,'Policy Characteristics'!$C:$C,0))),"",INDEX('Policy Characteristics'!D:D,MATCH($C424,'Policy Characteristics'!$C:$C,0)))</f>
        <v>Subsidy for Electricity Production</v>
      </c>
      <c r="K424" s="276" t="str">
        <f>IF(ISBLANK(INDEX('Policy Characteristics'!E:E,MATCH($C424,'Policy Characteristics'!$C:$C,0))),"",INDEX('Policy Characteristics'!E:E,MATCH($C424,'Policy Characteristics'!$C:$C,0)))</f>
        <v>elec generation subsidy</v>
      </c>
      <c r="L424" s="276">
        <f>IF(ISBLANK(INDEX('Policy Characteristics'!F:F,MATCH($C424,'Policy Characteristics'!$C:$C,0))),"",INDEX('Policy Characteristics'!F:F,MATCH($C424,'Policy Characteristics'!$C:$C,0)))</f>
        <v>0</v>
      </c>
      <c r="M424" s="276">
        <f>IF(ISBLANK(INDEX('Policy Characteristics'!G:G,MATCH($C424,'Policy Characteristics'!$C:$C,0))),"",INDEX('Policy Characteristics'!G:G,MATCH($C424,'Policy Characteristics'!$C:$C,0)))</f>
        <v>60</v>
      </c>
      <c r="N424" s="276">
        <f>IF(ISBLANK(INDEX('Policy Characteristics'!H:H,MATCH($C424,'Policy Characteristics'!$C:$C,0))),"",INDEX('Policy Characteristics'!H:H,MATCH($C424,'Policy Characteristics'!$C:$C,0)))</f>
        <v>1</v>
      </c>
      <c r="O424" s="276" t="str">
        <f>IF(ISBLANK(INDEX('Policy Characteristics'!I:I,MATCH($C424,'Policy Characteristics'!$C:$C,0))),"",INDEX('Policy Characteristics'!I:I,MATCH($C424,'Policy Characteristics'!$C:$C,0)))</f>
        <v>$/MWh</v>
      </c>
      <c r="P424" s="276" t="str">
        <f>IF(ISBLANK(INDEX('Policy Characteristics'!J:J,MATCH($C424,'Policy Characteristics'!$C:$C,0))),"",INDEX('Policy Characteristics'!J:J,MATCH($C424,'Policy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24" s="276" t="str">
        <f>IF(ISBLANK(INDEX('Policy Characteristics'!K:K,MATCH($C424,'Policy Characteristics'!$C:$C,0))),"",INDEX('Policy Characteristics'!K:K,MATCH($C424,'Policy Characteristics'!$C:$C,0)))</f>
        <v>electricity-sector-main.html#subsidies</v>
      </c>
      <c r="R424" s="276" t="str">
        <f>IF(ISBLANK(INDEX('Policy Characteristics'!L:L,MATCH($C424,'Policy Characteristics'!$C:$C,0))),"",INDEX('Policy Characteristics'!L:L,MATCH($C424,'Policy Characteristics'!$C:$C,0)))</f>
        <v>subsidy-for-electricity-production.html</v>
      </c>
      <c r="S424" s="337"/>
    </row>
    <row r="425" spans="1:19" ht="16">
      <c r="A425" s="276" t="str">
        <f>IF(ISBLANK(INDEX('Policy Characteristics'!A:A,MATCH($C425,'Policy Characteristics'!$C:$C,0))),"",INDEX('Policy Characteristics'!A:A,MATCH($C425,'Policy Characteristics'!$C:$C,0)))</f>
        <v>Electricity Supply</v>
      </c>
      <c r="B425" s="285" t="str">
        <f>IF(ISBLANK(INDEX('Policy Characteristics'!B:B,MATCH($C425,'Policy Characteristics'!$C:$C,0))),"",INDEX('Policy Characteristics'!B:B,MATCH($C425,'Policy Characteristics'!$C:$C,0)))</f>
        <v>Subsidy for Electricity Production</v>
      </c>
      <c r="C425" s="276" t="str">
        <f t="shared" si="25"/>
        <v>Subsidy for Elec Production by Fuel</v>
      </c>
      <c r="D425" s="6" t="s">
        <v>2782</v>
      </c>
      <c r="E425" s="47"/>
      <c r="F425" s="6" t="s">
        <v>2496</v>
      </c>
      <c r="G425" s="337"/>
      <c r="H425" s="44">
        <v>1588</v>
      </c>
      <c r="I425" s="348" t="s">
        <v>45</v>
      </c>
      <c r="J425" s="277" t="str">
        <f>IF(ISBLANK(INDEX('Policy Characteristics'!D:D,MATCH($C425,'Policy Characteristics'!$C:$C,0))),"",INDEX('Policy Characteristics'!D:D,MATCH($C425,'Policy Characteristics'!$C:$C,0)))</f>
        <v>Subsidy for Electricity Production</v>
      </c>
      <c r="K425" s="276" t="str">
        <f>IF(ISBLANK(INDEX('Policy Characteristics'!E:E,MATCH($C425,'Policy Characteristics'!$C:$C,0))),"",INDEX('Policy Characteristics'!E:E,MATCH($C425,'Policy Characteristics'!$C:$C,0)))</f>
        <v>elec generation subsidy</v>
      </c>
      <c r="L425" s="276">
        <f>IF(ISBLANK(INDEX('Policy Characteristics'!F:F,MATCH($C425,'Policy Characteristics'!$C:$C,0))),"",INDEX('Policy Characteristics'!F:F,MATCH($C425,'Policy Characteristics'!$C:$C,0)))</f>
        <v>0</v>
      </c>
      <c r="M425" s="276">
        <f>IF(ISBLANK(INDEX('Policy Characteristics'!G:G,MATCH($C425,'Policy Characteristics'!$C:$C,0))),"",INDEX('Policy Characteristics'!G:G,MATCH($C425,'Policy Characteristics'!$C:$C,0)))</f>
        <v>60</v>
      </c>
      <c r="N425" s="276">
        <f>IF(ISBLANK(INDEX('Policy Characteristics'!H:H,MATCH($C425,'Policy Characteristics'!$C:$C,0))),"",INDEX('Policy Characteristics'!H:H,MATCH($C425,'Policy Characteristics'!$C:$C,0)))</f>
        <v>1</v>
      </c>
      <c r="O425" s="276" t="str">
        <f>IF(ISBLANK(INDEX('Policy Characteristics'!I:I,MATCH($C425,'Policy Characteristics'!$C:$C,0))),"",INDEX('Policy Characteristics'!I:I,MATCH($C425,'Policy Characteristics'!$C:$C,0)))</f>
        <v>$/MWh</v>
      </c>
      <c r="P425" s="276" t="str">
        <f>IF(ISBLANK(INDEX('Policy Characteristics'!J:J,MATCH($C425,'Policy Characteristics'!$C:$C,0))),"",INDEX('Policy Characteristics'!J:J,MATCH($C425,'Policy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25" s="276" t="str">
        <f>IF(ISBLANK(INDEX('Policy Characteristics'!K:K,MATCH($C425,'Policy Characteristics'!$C:$C,0))),"",INDEX('Policy Characteristics'!K:K,MATCH($C425,'Policy Characteristics'!$C:$C,0)))</f>
        <v>electricity-sector-main.html#subsidies</v>
      </c>
      <c r="R425" s="276" t="str">
        <f>IF(ISBLANK(INDEX('Policy Characteristics'!L:L,MATCH($C425,'Policy Characteristics'!$C:$C,0))),"",INDEX('Policy Characteristics'!L:L,MATCH($C425,'Policy Characteristics'!$C:$C,0)))</f>
        <v>subsidy-for-electricity-production.html</v>
      </c>
      <c r="S425" s="337"/>
    </row>
    <row r="426" spans="1:19" ht="16">
      <c r="A426" s="276" t="str">
        <f>IF(ISBLANK(INDEX('Policy Characteristics'!A:A,MATCH($C426,'Policy Characteristics'!$C:$C,0))),"",INDEX('Policy Characteristics'!A:A,MATCH($C426,'Policy Characteristics'!$C:$C,0)))</f>
        <v>Electricity Supply</v>
      </c>
      <c r="B426" s="285" t="str">
        <f>IF(ISBLANK(INDEX('Policy Characteristics'!B:B,MATCH($C426,'Policy Characteristics'!$C:$C,0))),"",INDEX('Policy Characteristics'!B:B,MATCH($C426,'Policy Characteristics'!$C:$C,0)))</f>
        <v>Subsidy for Electricity Production</v>
      </c>
      <c r="C426" s="276" t="str">
        <f t="shared" si="25"/>
        <v>Subsidy for Elec Production by Fuel</v>
      </c>
      <c r="D426" s="6" t="s">
        <v>3578</v>
      </c>
      <c r="E426" s="47"/>
      <c r="F426" s="6" t="s">
        <v>3586</v>
      </c>
      <c r="G426" s="337"/>
      <c r="H426" s="44">
        <v>1797</v>
      </c>
      <c r="I426" s="348" t="s">
        <v>44</v>
      </c>
      <c r="J426" s="277" t="str">
        <f>IF(ISBLANK(INDEX('Policy Characteristics'!D:D,MATCH($C426,'Policy Characteristics'!$C:$C,0))),"",INDEX('Policy Characteristics'!D:D,MATCH($C426,'Policy Characteristics'!$C:$C,0)))</f>
        <v>Subsidy for Electricity Production</v>
      </c>
      <c r="K426" s="276" t="str">
        <f>IF(ISBLANK(INDEX('Policy Characteristics'!E:E,MATCH($C426,'Policy Characteristics'!$C:$C,0))),"",INDEX('Policy Characteristics'!E:E,MATCH($C426,'Policy Characteristics'!$C:$C,0)))</f>
        <v>elec generation subsidy</v>
      </c>
      <c r="L426" s="276">
        <f>IF(ISBLANK(INDEX('Policy Characteristics'!F:F,MATCH($C426,'Policy Characteristics'!$C:$C,0))),"",INDEX('Policy Characteristics'!F:F,MATCH($C426,'Policy Characteristics'!$C:$C,0)))</f>
        <v>0</v>
      </c>
      <c r="M426" s="276">
        <f>IF(ISBLANK(INDEX('Policy Characteristics'!G:G,MATCH($C426,'Policy Characteristics'!$C:$C,0))),"",INDEX('Policy Characteristics'!G:G,MATCH($C426,'Policy Characteristics'!$C:$C,0)))</f>
        <v>60</v>
      </c>
      <c r="N426" s="276">
        <f>IF(ISBLANK(INDEX('Policy Characteristics'!H:H,MATCH($C426,'Policy Characteristics'!$C:$C,0))),"",INDEX('Policy Characteristics'!H:H,MATCH($C426,'Policy Characteristics'!$C:$C,0)))</f>
        <v>1</v>
      </c>
      <c r="O426" s="276" t="str">
        <f>IF(ISBLANK(INDEX('Policy Characteristics'!I:I,MATCH($C426,'Policy Characteristics'!$C:$C,0))),"",INDEX('Policy Characteristics'!I:I,MATCH($C426,'Policy Characteristics'!$C:$C,0)))</f>
        <v>$/MWh</v>
      </c>
      <c r="P426" s="276" t="str">
        <f>IF(ISBLANK(INDEX('Policy Characteristics'!J:J,MATCH($C426,'Policy Characteristics'!$C:$C,0))),"",INDEX('Policy Characteristics'!J:J,MATCH($C426,'Policy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26" s="276" t="str">
        <f>IF(ISBLANK(INDEX('Policy Characteristics'!K:K,MATCH($C426,'Policy Characteristics'!$C:$C,0))),"",INDEX('Policy Characteristics'!K:K,MATCH($C426,'Policy Characteristics'!$C:$C,0)))</f>
        <v>electricity-sector-main.html#subsidies</v>
      </c>
      <c r="R426" s="276" t="str">
        <f>IF(ISBLANK(INDEX('Policy Characteristics'!L:L,MATCH($C426,'Policy Characteristics'!$C:$C,0))),"",INDEX('Policy Characteristics'!L:L,MATCH($C426,'Policy Characteristics'!$C:$C,0)))</f>
        <v>subsidy-for-electricity-production.html</v>
      </c>
      <c r="S426" s="337"/>
    </row>
    <row r="427" spans="1:19" ht="16">
      <c r="A427" s="276" t="str">
        <f>IF(ISBLANK(INDEX('Policy Characteristics'!A:A,MATCH($C427,'Policy Characteristics'!$C:$C,0))),"",INDEX('Policy Characteristics'!A:A,MATCH($C427,'Policy Characteristics'!$C:$C,0)))</f>
        <v>Electricity Supply</v>
      </c>
      <c r="B427" s="285" t="str">
        <f>IF(ISBLANK(INDEX('Policy Characteristics'!B:B,MATCH($C427,'Policy Characteristics'!$C:$C,0))),"",INDEX('Policy Characteristics'!B:B,MATCH($C427,'Policy Characteristics'!$C:$C,0)))</f>
        <v>Subsidy for Electricity Production</v>
      </c>
      <c r="C427" s="276" t="str">
        <f t="shared" si="25"/>
        <v>Subsidy for Elec Production by Fuel</v>
      </c>
      <c r="D427" s="6" t="s">
        <v>3581</v>
      </c>
      <c r="E427" s="47"/>
      <c r="F427" s="6" t="s">
        <v>3587</v>
      </c>
      <c r="G427" s="337"/>
      <c r="H427" s="44">
        <v>1798</v>
      </c>
      <c r="I427" s="348" t="s">
        <v>44</v>
      </c>
      <c r="J427" s="277" t="str">
        <f>IF(ISBLANK(INDEX('Policy Characteristics'!D:D,MATCH($C427,'Policy Characteristics'!$C:$C,0))),"",INDEX('Policy Characteristics'!D:D,MATCH($C427,'Policy Characteristics'!$C:$C,0)))</f>
        <v>Subsidy for Electricity Production</v>
      </c>
      <c r="K427" s="276" t="str">
        <f>IF(ISBLANK(INDEX('Policy Characteristics'!E:E,MATCH($C427,'Policy Characteristics'!$C:$C,0))),"",INDEX('Policy Characteristics'!E:E,MATCH($C427,'Policy Characteristics'!$C:$C,0)))</f>
        <v>elec generation subsidy</v>
      </c>
      <c r="L427" s="276">
        <f>IF(ISBLANK(INDEX('Policy Characteristics'!F:F,MATCH($C427,'Policy Characteristics'!$C:$C,0))),"",INDEX('Policy Characteristics'!F:F,MATCH($C427,'Policy Characteristics'!$C:$C,0)))</f>
        <v>0</v>
      </c>
      <c r="M427" s="276">
        <f>IF(ISBLANK(INDEX('Policy Characteristics'!G:G,MATCH($C427,'Policy Characteristics'!$C:$C,0))),"",INDEX('Policy Characteristics'!G:G,MATCH($C427,'Policy Characteristics'!$C:$C,0)))</f>
        <v>60</v>
      </c>
      <c r="N427" s="276">
        <f>IF(ISBLANK(INDEX('Policy Characteristics'!H:H,MATCH($C427,'Policy Characteristics'!$C:$C,0))),"",INDEX('Policy Characteristics'!H:H,MATCH($C427,'Policy Characteristics'!$C:$C,0)))</f>
        <v>1</v>
      </c>
      <c r="O427" s="276" t="str">
        <f>IF(ISBLANK(INDEX('Policy Characteristics'!I:I,MATCH($C427,'Policy Characteristics'!$C:$C,0))),"",INDEX('Policy Characteristics'!I:I,MATCH($C427,'Policy Characteristics'!$C:$C,0)))</f>
        <v>$/MWh</v>
      </c>
      <c r="P427" s="276" t="str">
        <f>IF(ISBLANK(INDEX('Policy Characteristics'!J:J,MATCH($C427,'Policy Characteristics'!$C:$C,0))),"",INDEX('Policy Characteristics'!J:J,MATCH($C427,'Policy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27" s="276" t="str">
        <f>IF(ISBLANK(INDEX('Policy Characteristics'!K:K,MATCH($C427,'Policy Characteristics'!$C:$C,0))),"",INDEX('Policy Characteristics'!K:K,MATCH($C427,'Policy Characteristics'!$C:$C,0)))</f>
        <v>electricity-sector-main.html#subsidies</v>
      </c>
      <c r="R427" s="276" t="str">
        <f>IF(ISBLANK(INDEX('Policy Characteristics'!L:L,MATCH($C427,'Policy Characteristics'!$C:$C,0))),"",INDEX('Policy Characteristics'!L:L,MATCH($C427,'Policy Characteristics'!$C:$C,0)))</f>
        <v>subsidy-for-electricity-production.html</v>
      </c>
      <c r="S427" s="337"/>
    </row>
    <row r="428" spans="1:19" ht="16">
      <c r="A428" s="276" t="str">
        <f>IF(ISBLANK(INDEX('Policy Characteristics'!A:A,MATCH($C428,'Policy Characteristics'!$C:$C,0))),"",INDEX('Policy Characteristics'!A:A,MATCH($C428,'Policy Characteristics'!$C:$C,0)))</f>
        <v>Electricity Supply</v>
      </c>
      <c r="B428" s="285" t="str">
        <f>IF(ISBLANK(INDEX('Policy Characteristics'!B:B,MATCH($C428,'Policy Characteristics'!$C:$C,0))),"",INDEX('Policy Characteristics'!B:B,MATCH($C428,'Policy Characteristics'!$C:$C,0)))</f>
        <v>Subsidy for Electricity Production</v>
      </c>
      <c r="C428" s="276" t="str">
        <f t="shared" si="25"/>
        <v>Subsidy for Elec Production by Fuel</v>
      </c>
      <c r="D428" s="6" t="s">
        <v>3582</v>
      </c>
      <c r="E428" s="47"/>
      <c r="F428" s="6" t="s">
        <v>3588</v>
      </c>
      <c r="G428" s="337"/>
      <c r="H428" s="44">
        <v>1799</v>
      </c>
      <c r="I428" s="348" t="s">
        <v>44</v>
      </c>
      <c r="J428" s="277" t="str">
        <f>IF(ISBLANK(INDEX('Policy Characteristics'!D:D,MATCH($C428,'Policy Characteristics'!$C:$C,0))),"",INDEX('Policy Characteristics'!D:D,MATCH($C428,'Policy Characteristics'!$C:$C,0)))</f>
        <v>Subsidy for Electricity Production</v>
      </c>
      <c r="K428" s="276" t="str">
        <f>IF(ISBLANK(INDEX('Policy Characteristics'!E:E,MATCH($C428,'Policy Characteristics'!$C:$C,0))),"",INDEX('Policy Characteristics'!E:E,MATCH($C428,'Policy Characteristics'!$C:$C,0)))</f>
        <v>elec generation subsidy</v>
      </c>
      <c r="L428" s="276">
        <f>IF(ISBLANK(INDEX('Policy Characteristics'!F:F,MATCH($C428,'Policy Characteristics'!$C:$C,0))),"",INDEX('Policy Characteristics'!F:F,MATCH($C428,'Policy Characteristics'!$C:$C,0)))</f>
        <v>0</v>
      </c>
      <c r="M428" s="276">
        <f>IF(ISBLANK(INDEX('Policy Characteristics'!G:G,MATCH($C428,'Policy Characteristics'!$C:$C,0))),"",INDEX('Policy Characteristics'!G:G,MATCH($C428,'Policy Characteristics'!$C:$C,0)))</f>
        <v>60</v>
      </c>
      <c r="N428" s="276">
        <f>IF(ISBLANK(INDEX('Policy Characteristics'!H:H,MATCH($C428,'Policy Characteristics'!$C:$C,0))),"",INDEX('Policy Characteristics'!H:H,MATCH($C428,'Policy Characteristics'!$C:$C,0)))</f>
        <v>1</v>
      </c>
      <c r="O428" s="276" t="str">
        <f>IF(ISBLANK(INDEX('Policy Characteristics'!I:I,MATCH($C428,'Policy Characteristics'!$C:$C,0))),"",INDEX('Policy Characteristics'!I:I,MATCH($C428,'Policy Characteristics'!$C:$C,0)))</f>
        <v>$/MWh</v>
      </c>
      <c r="P428" s="276" t="str">
        <f>IF(ISBLANK(INDEX('Policy Characteristics'!J:J,MATCH($C428,'Policy Characteristics'!$C:$C,0))),"",INDEX('Policy Characteristics'!J:J,MATCH($C428,'Policy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28" s="276" t="str">
        <f>IF(ISBLANK(INDEX('Policy Characteristics'!K:K,MATCH($C428,'Policy Characteristics'!$C:$C,0))),"",INDEX('Policy Characteristics'!K:K,MATCH($C428,'Policy Characteristics'!$C:$C,0)))</f>
        <v>electricity-sector-main.html#subsidies</v>
      </c>
      <c r="R428" s="276" t="str">
        <f>IF(ISBLANK(INDEX('Policy Characteristics'!L:L,MATCH($C428,'Policy Characteristics'!$C:$C,0))),"",INDEX('Policy Characteristics'!L:L,MATCH($C428,'Policy Characteristics'!$C:$C,0)))</f>
        <v>subsidy-for-electricity-production.html</v>
      </c>
      <c r="S428" s="337"/>
    </row>
    <row r="429" spans="1:19" ht="16">
      <c r="A429" s="276" t="str">
        <f>IF(ISBLANK(INDEX('Policy Characteristics'!A:A,MATCH($C429,'Policy Characteristics'!$C:$C,0))),"",INDEX('Policy Characteristics'!A:A,MATCH($C429,'Policy Characteristics'!$C:$C,0)))</f>
        <v>Electricity Supply</v>
      </c>
      <c r="B429" s="285" t="str">
        <f>IF(ISBLANK(INDEX('Policy Characteristics'!B:B,MATCH($C429,'Policy Characteristics'!$C:$C,0))),"",INDEX('Policy Characteristics'!B:B,MATCH($C429,'Policy Characteristics'!$C:$C,0)))</f>
        <v>Subsidy for Electricity Production</v>
      </c>
      <c r="C429" s="276" t="str">
        <f t="shared" si="25"/>
        <v>Subsidy for Elec Production by Fuel</v>
      </c>
      <c r="D429" s="6" t="s">
        <v>3583</v>
      </c>
      <c r="E429" s="47"/>
      <c r="F429" s="6" t="s">
        <v>3589</v>
      </c>
      <c r="G429" s="337"/>
      <c r="H429" s="44">
        <v>1800</v>
      </c>
      <c r="I429" s="348" t="s">
        <v>44</v>
      </c>
      <c r="J429" s="277" t="str">
        <f>IF(ISBLANK(INDEX('Policy Characteristics'!D:D,MATCH($C429,'Policy Characteristics'!$C:$C,0))),"",INDEX('Policy Characteristics'!D:D,MATCH($C429,'Policy Characteristics'!$C:$C,0)))</f>
        <v>Subsidy for Electricity Production</v>
      </c>
      <c r="K429" s="276" t="str">
        <f>IF(ISBLANK(INDEX('Policy Characteristics'!E:E,MATCH($C429,'Policy Characteristics'!$C:$C,0))),"",INDEX('Policy Characteristics'!E:E,MATCH($C429,'Policy Characteristics'!$C:$C,0)))</f>
        <v>elec generation subsidy</v>
      </c>
      <c r="L429" s="276">
        <f>IF(ISBLANK(INDEX('Policy Characteristics'!F:F,MATCH($C429,'Policy Characteristics'!$C:$C,0))),"",INDEX('Policy Characteristics'!F:F,MATCH($C429,'Policy Characteristics'!$C:$C,0)))</f>
        <v>0</v>
      </c>
      <c r="M429" s="276">
        <f>IF(ISBLANK(INDEX('Policy Characteristics'!G:G,MATCH($C429,'Policy Characteristics'!$C:$C,0))),"",INDEX('Policy Characteristics'!G:G,MATCH($C429,'Policy Characteristics'!$C:$C,0)))</f>
        <v>60</v>
      </c>
      <c r="N429" s="276">
        <f>IF(ISBLANK(INDEX('Policy Characteristics'!H:H,MATCH($C429,'Policy Characteristics'!$C:$C,0))),"",INDEX('Policy Characteristics'!H:H,MATCH($C429,'Policy Characteristics'!$C:$C,0)))</f>
        <v>1</v>
      </c>
      <c r="O429" s="276" t="str">
        <f>IF(ISBLANK(INDEX('Policy Characteristics'!I:I,MATCH($C429,'Policy Characteristics'!$C:$C,0))),"",INDEX('Policy Characteristics'!I:I,MATCH($C429,'Policy Characteristics'!$C:$C,0)))</f>
        <v>$/MWh</v>
      </c>
      <c r="P429" s="276" t="str">
        <f>IF(ISBLANK(INDEX('Policy Characteristics'!J:J,MATCH($C429,'Policy Characteristics'!$C:$C,0))),"",INDEX('Policy Characteristics'!J:J,MATCH($C429,'Policy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29" s="276" t="str">
        <f>IF(ISBLANK(INDEX('Policy Characteristics'!K:K,MATCH($C429,'Policy Characteristics'!$C:$C,0))),"",INDEX('Policy Characteristics'!K:K,MATCH($C429,'Policy Characteristics'!$C:$C,0)))</f>
        <v>electricity-sector-main.html#subsidies</v>
      </c>
      <c r="R429" s="276" t="str">
        <f>IF(ISBLANK(INDEX('Policy Characteristics'!L:L,MATCH($C429,'Policy Characteristics'!$C:$C,0))),"",INDEX('Policy Characteristics'!L:L,MATCH($C429,'Policy Characteristics'!$C:$C,0)))</f>
        <v>subsidy-for-electricity-production.html</v>
      </c>
      <c r="S429" s="337"/>
    </row>
    <row r="430" spans="1:19" ht="16">
      <c r="A430" s="276" t="str">
        <f>IF(ISBLANK(INDEX('Policy Characteristics'!A:A,MATCH($C430,'Policy Characteristics'!$C:$C,0))),"",INDEX('Policy Characteristics'!A:A,MATCH($C430,'Policy Characteristics'!$C:$C,0)))</f>
        <v>Electricity Supply</v>
      </c>
      <c r="B430" s="285" t="str">
        <f>IF(ISBLANK(INDEX('Policy Characteristics'!B:B,MATCH($C430,'Policy Characteristics'!$C:$C,0))),"",INDEX('Policy Characteristics'!B:B,MATCH($C430,'Policy Characteristics'!$C:$C,0)))</f>
        <v>Subsidy for Electricity Production</v>
      </c>
      <c r="C430" s="276" t="str">
        <f t="shared" si="25"/>
        <v>Subsidy for Elec Production by Fuel</v>
      </c>
      <c r="D430" s="6" t="s">
        <v>3584</v>
      </c>
      <c r="E430" s="47"/>
      <c r="F430" s="6" t="s">
        <v>3590</v>
      </c>
      <c r="G430" s="337"/>
      <c r="H430" s="44">
        <v>1801</v>
      </c>
      <c r="I430" s="348" t="s">
        <v>44</v>
      </c>
      <c r="J430" s="277" t="str">
        <f>IF(ISBLANK(INDEX('Policy Characteristics'!D:D,MATCH($C430,'Policy Characteristics'!$C:$C,0))),"",INDEX('Policy Characteristics'!D:D,MATCH($C430,'Policy Characteristics'!$C:$C,0)))</f>
        <v>Subsidy for Electricity Production</v>
      </c>
      <c r="K430" s="276" t="str">
        <f>IF(ISBLANK(INDEX('Policy Characteristics'!E:E,MATCH($C430,'Policy Characteristics'!$C:$C,0))),"",INDEX('Policy Characteristics'!E:E,MATCH($C430,'Policy Characteristics'!$C:$C,0)))</f>
        <v>elec generation subsidy</v>
      </c>
      <c r="L430" s="276">
        <f>IF(ISBLANK(INDEX('Policy Characteristics'!F:F,MATCH($C430,'Policy Characteristics'!$C:$C,0))),"",INDEX('Policy Characteristics'!F:F,MATCH($C430,'Policy Characteristics'!$C:$C,0)))</f>
        <v>0</v>
      </c>
      <c r="M430" s="276">
        <f>IF(ISBLANK(INDEX('Policy Characteristics'!G:G,MATCH($C430,'Policy Characteristics'!$C:$C,0))),"",INDEX('Policy Characteristics'!G:G,MATCH($C430,'Policy Characteristics'!$C:$C,0)))</f>
        <v>60</v>
      </c>
      <c r="N430" s="276">
        <f>IF(ISBLANK(INDEX('Policy Characteristics'!H:H,MATCH($C430,'Policy Characteristics'!$C:$C,0))),"",INDEX('Policy Characteristics'!H:H,MATCH($C430,'Policy Characteristics'!$C:$C,0)))</f>
        <v>1</v>
      </c>
      <c r="O430" s="276" t="str">
        <f>IF(ISBLANK(INDEX('Policy Characteristics'!I:I,MATCH($C430,'Policy Characteristics'!$C:$C,0))),"",INDEX('Policy Characteristics'!I:I,MATCH($C430,'Policy Characteristics'!$C:$C,0)))</f>
        <v>$/MWh</v>
      </c>
      <c r="P430" s="276" t="str">
        <f>IF(ISBLANK(INDEX('Policy Characteristics'!J:J,MATCH($C430,'Policy Characteristics'!$C:$C,0))),"",INDEX('Policy Characteristics'!J:J,MATCH($C430,'Policy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30" s="276" t="str">
        <f>IF(ISBLANK(INDEX('Policy Characteristics'!K:K,MATCH($C430,'Policy Characteristics'!$C:$C,0))),"",INDEX('Policy Characteristics'!K:K,MATCH($C430,'Policy Characteristics'!$C:$C,0)))</f>
        <v>electricity-sector-main.html#subsidies</v>
      </c>
      <c r="R430" s="276" t="str">
        <f>IF(ISBLANK(INDEX('Policy Characteristics'!L:L,MATCH($C430,'Policy Characteristics'!$C:$C,0))),"",INDEX('Policy Characteristics'!L:L,MATCH($C430,'Policy Characteristics'!$C:$C,0)))</f>
        <v>subsidy-for-electricity-production.html</v>
      </c>
      <c r="S430" s="337"/>
    </row>
    <row r="431" spans="1:19" ht="16">
      <c r="A431" s="276" t="str">
        <f>IF(ISBLANK(INDEX('Policy Characteristics'!A:A,MATCH($C431,'Policy Characteristics'!$C:$C,0))),"",INDEX('Policy Characteristics'!A:A,MATCH($C431,'Policy Characteristics'!$C:$C,0)))</f>
        <v>Electricity Supply</v>
      </c>
      <c r="B431" s="285" t="str">
        <f>IF(ISBLANK(INDEX('Policy Characteristics'!B:B,MATCH($C431,'Policy Characteristics'!$C:$C,0))),"",INDEX('Policy Characteristics'!B:B,MATCH($C431,'Policy Characteristics'!$C:$C,0)))</f>
        <v>Subsidy for Electricity Production</v>
      </c>
      <c r="C431" s="276" t="str">
        <f t="shared" si="25"/>
        <v>Subsidy for Elec Production by Fuel</v>
      </c>
      <c r="D431" s="6" t="s">
        <v>3585</v>
      </c>
      <c r="E431" s="47"/>
      <c r="F431" s="6" t="s">
        <v>2497</v>
      </c>
      <c r="G431" s="337"/>
      <c r="H431" s="44">
        <v>1802</v>
      </c>
      <c r="I431" s="348" t="s">
        <v>44</v>
      </c>
      <c r="J431" s="277" t="str">
        <f>IF(ISBLANK(INDEX('Policy Characteristics'!D:D,MATCH($C431,'Policy Characteristics'!$C:$C,0))),"",INDEX('Policy Characteristics'!D:D,MATCH($C431,'Policy Characteristics'!$C:$C,0)))</f>
        <v>Subsidy for Electricity Production</v>
      </c>
      <c r="K431" s="276" t="str">
        <f>IF(ISBLANK(INDEX('Policy Characteristics'!E:E,MATCH($C431,'Policy Characteristics'!$C:$C,0))),"",INDEX('Policy Characteristics'!E:E,MATCH($C431,'Policy Characteristics'!$C:$C,0)))</f>
        <v>elec generation subsidy</v>
      </c>
      <c r="L431" s="276">
        <f>IF(ISBLANK(INDEX('Policy Characteristics'!F:F,MATCH($C431,'Policy Characteristics'!$C:$C,0))),"",INDEX('Policy Characteristics'!F:F,MATCH($C431,'Policy Characteristics'!$C:$C,0)))</f>
        <v>0</v>
      </c>
      <c r="M431" s="276">
        <f>IF(ISBLANK(INDEX('Policy Characteristics'!G:G,MATCH($C431,'Policy Characteristics'!$C:$C,0))),"",INDEX('Policy Characteristics'!G:G,MATCH($C431,'Policy Characteristics'!$C:$C,0)))</f>
        <v>60</v>
      </c>
      <c r="N431" s="276">
        <f>IF(ISBLANK(INDEX('Policy Characteristics'!H:H,MATCH($C431,'Policy Characteristics'!$C:$C,0))),"",INDEX('Policy Characteristics'!H:H,MATCH($C431,'Policy Characteristics'!$C:$C,0)))</f>
        <v>1</v>
      </c>
      <c r="O431" s="276" t="str">
        <f>IF(ISBLANK(INDEX('Policy Characteristics'!I:I,MATCH($C431,'Policy Characteristics'!$C:$C,0))),"",INDEX('Policy Characteristics'!I:I,MATCH($C431,'Policy Characteristics'!$C:$C,0)))</f>
        <v>$/MWh</v>
      </c>
      <c r="P431" s="276" t="str">
        <f>IF(ISBLANK(INDEX('Policy Characteristics'!J:J,MATCH($C431,'Policy Characteristics'!$C:$C,0))),"",INDEX('Policy Characteristics'!J:J,MATCH($C431,'Policy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31" s="276" t="str">
        <f>IF(ISBLANK(INDEX('Policy Characteristics'!K:K,MATCH($C431,'Policy Characteristics'!$C:$C,0))),"",INDEX('Policy Characteristics'!K:K,MATCH($C431,'Policy Characteristics'!$C:$C,0)))</f>
        <v>electricity-sector-main.html#subsidies</v>
      </c>
      <c r="R431" s="276" t="str">
        <f>IF(ISBLANK(INDEX('Policy Characteristics'!L:L,MATCH($C431,'Policy Characteristics'!$C:$C,0))),"",INDEX('Policy Characteristics'!L:L,MATCH($C431,'Policy Characteristics'!$C:$C,0)))</f>
        <v>subsidy-for-electricity-production.html</v>
      </c>
      <c r="S431" s="337"/>
    </row>
    <row r="432" spans="1:19" ht="16">
      <c r="A432" s="276" t="str">
        <f>IF(ISBLANK(INDEX('Policy Characteristics'!A:A,MATCH($C432,'Policy Characteristics'!$C:$C,0))),"",INDEX('Policy Characteristics'!A:A,MATCH($C432,'Policy Characteristics'!$C:$C,0)))</f>
        <v>Electricity Supply</v>
      </c>
      <c r="B432" s="285" t="str">
        <f>IF(ISBLANK(INDEX('Policy Characteristics'!B:B,MATCH($C432,'Policy Characteristics'!$C:$C,0))),"",INDEX('Policy Characteristics'!B:B,MATCH($C432,'Policy Characteristics'!$C:$C,0)))</f>
        <v>Decrease Cost of Capital</v>
      </c>
      <c r="C432" s="1" t="s">
        <v>3572</v>
      </c>
      <c r="D432" s="47" t="s">
        <v>462</v>
      </c>
      <c r="E432" s="47"/>
      <c r="F432" s="47" t="s">
        <v>461</v>
      </c>
      <c r="G432" s="6"/>
      <c r="H432" s="44">
        <v>1730</v>
      </c>
      <c r="I432" s="348" t="s">
        <v>45</v>
      </c>
      <c r="J432" s="277" t="str">
        <f>IF(ISBLANK(INDEX('Policy Characteristics'!D:D,MATCH($C432,'Policy Characteristics'!$C:$C,0))),"",INDEX('Policy Characteristics'!D:D,MATCH($C432,'Policy Characteristics'!$C:$C,0)))</f>
        <v>Decrease Electricity Sector Cost of Capital</v>
      </c>
      <c r="K432" s="276" t="str">
        <f>IF(ISBLANK(INDEX('Policy Characteristics'!E:E,MATCH($C432,'Policy Characteristics'!$C:$C,0))),"",INDEX('Policy Characteristics'!E:E,MATCH($C432,'Policy Characteristics'!$C:$C,0)))</f>
        <v>power plant cost of capital</v>
      </c>
      <c r="L432" s="276">
        <f>IF(ISBLANK(INDEX('Policy Characteristics'!F:F,MATCH($C432,'Policy Characteristics'!$C:$C,0))),"",INDEX('Policy Characteristics'!F:F,MATCH($C432,'Policy Characteristics'!$C:$C,0)))</f>
        <v>0</v>
      </c>
      <c r="M432" s="276">
        <f>IF(ISBLANK(INDEX('Policy Characteristics'!G:G,MATCH($C432,'Policy Characteristics'!$C:$C,0))),"",INDEX('Policy Characteristics'!G:G,MATCH($C432,'Policy Characteristics'!$C:$C,0)))</f>
        <v>100</v>
      </c>
      <c r="N432" s="276">
        <f>IF(ISBLANK(INDEX('Policy Characteristics'!H:H,MATCH($C432,'Policy Characteristics'!$C:$C,0))),"",INDEX('Policy Characteristics'!H:H,MATCH($C432,'Policy Characteristics'!$C:$C,0)))</f>
        <v>1</v>
      </c>
      <c r="O432" s="276" t="str">
        <f>IF(ISBLANK(INDEX('Policy Characteristics'!I:I,MATCH($C432,'Policy Characteristics'!$C:$C,0))),"",INDEX('Policy Characteristics'!I:I,MATCH($C432,'Policy Characteristics'!$C:$C,0)))</f>
        <v>% decrease</v>
      </c>
      <c r="P432" s="276" t="str">
        <f>IF(ISBLANK(INDEX('Policy Characteristics'!J:J,MATCH($C432,'Policy Characteristics'!$C:$C,0))),"",INDEX('Policy Characteristics'!J:J,MATCH($C432,'Policy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432" s="276" t="str">
        <f>IF(ISBLANK(INDEX('Policy Characteristics'!K:K,MATCH($C432,'Policy Characteristics'!$C:$C,0))),"",INDEX('Policy Characteristics'!K:K,MATCH($C432,'Policy Characteristics'!$C:$C,0)))</f>
        <v/>
      </c>
      <c r="R432" s="276" t="str">
        <f>IF(ISBLANK(INDEX('Policy Characteristics'!L:L,MATCH($C432,'Policy Characteristics'!$C:$C,0))),"",INDEX('Policy Characteristics'!L:L,MATCH($C432,'Policy Characteristics'!$C:$C,0)))</f>
        <v/>
      </c>
      <c r="S432" s="337"/>
    </row>
    <row r="433" spans="1:19" ht="16">
      <c r="A433" s="276" t="str">
        <f>IF(ISBLANK(INDEX('Policy Characteristics'!A:A,MATCH($C433,'Policy Characteristics'!$C:$C,0))),"",INDEX('Policy Characteristics'!A:A,MATCH($C433,'Policy Characteristics'!$C:$C,0)))</f>
        <v>Electricity Supply</v>
      </c>
      <c r="B433" s="285" t="str">
        <f>IF(ISBLANK(INDEX('Policy Characteristics'!B:B,MATCH($C433,'Policy Characteristics'!$C:$C,0))),"",INDEX('Policy Characteristics'!B:B,MATCH($C433,'Policy Characteristics'!$C:$C,0)))</f>
        <v>Decrease Cost of Capital</v>
      </c>
      <c r="C433" s="276" t="str">
        <f>$C$432</f>
        <v>Percentage Decrease in Cost of Capital for Power Plants</v>
      </c>
      <c r="D433" s="6" t="s">
        <v>3579</v>
      </c>
      <c r="E433" s="47"/>
      <c r="F433" s="6" t="s">
        <v>3508</v>
      </c>
      <c r="G433" s="6"/>
      <c r="H433" s="44">
        <v>1731</v>
      </c>
      <c r="I433" s="348" t="s">
        <v>45</v>
      </c>
      <c r="J433" s="277" t="str">
        <f>IF(ISBLANK(INDEX('Policy Characteristics'!D:D,MATCH($C433,'Policy Characteristics'!$C:$C,0))),"",INDEX('Policy Characteristics'!D:D,MATCH($C433,'Policy Characteristics'!$C:$C,0)))</f>
        <v>Decrease Electricity Sector Cost of Capital</v>
      </c>
      <c r="K433" s="276" t="str">
        <f>IF(ISBLANK(INDEX('Policy Characteristics'!E:E,MATCH($C433,'Policy Characteristics'!$C:$C,0))),"",INDEX('Policy Characteristics'!E:E,MATCH($C433,'Policy Characteristics'!$C:$C,0)))</f>
        <v>power plant cost of capital</v>
      </c>
      <c r="L433" s="276">
        <f>IF(ISBLANK(INDEX('Policy Characteristics'!F:F,MATCH($C433,'Policy Characteristics'!$C:$C,0))),"",INDEX('Policy Characteristics'!F:F,MATCH($C433,'Policy Characteristics'!$C:$C,0)))</f>
        <v>0</v>
      </c>
      <c r="M433" s="276">
        <f>IF(ISBLANK(INDEX('Policy Characteristics'!G:G,MATCH($C433,'Policy Characteristics'!$C:$C,0))),"",INDEX('Policy Characteristics'!G:G,MATCH($C433,'Policy Characteristics'!$C:$C,0)))</f>
        <v>100</v>
      </c>
      <c r="N433" s="276">
        <f>IF(ISBLANK(INDEX('Policy Characteristics'!H:H,MATCH($C433,'Policy Characteristics'!$C:$C,0))),"",INDEX('Policy Characteristics'!H:H,MATCH($C433,'Policy Characteristics'!$C:$C,0)))</f>
        <v>1</v>
      </c>
      <c r="O433" s="276" t="str">
        <f>IF(ISBLANK(INDEX('Policy Characteristics'!I:I,MATCH($C433,'Policy Characteristics'!$C:$C,0))),"",INDEX('Policy Characteristics'!I:I,MATCH($C433,'Policy Characteristics'!$C:$C,0)))</f>
        <v>% decrease</v>
      </c>
      <c r="P433" s="276" t="str">
        <f>IF(ISBLANK(INDEX('Policy Characteristics'!J:J,MATCH($C433,'Policy Characteristics'!$C:$C,0))),"",INDEX('Policy Characteristics'!J:J,MATCH($C433,'Policy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433" s="276" t="str">
        <f>IF(ISBLANK(INDEX('Policy Characteristics'!K:K,MATCH($C433,'Policy Characteristics'!$C:$C,0))),"",INDEX('Policy Characteristics'!K:K,MATCH($C433,'Policy Characteristics'!$C:$C,0)))</f>
        <v/>
      </c>
      <c r="R433" s="276" t="str">
        <f>IF(ISBLANK(INDEX('Policy Characteristics'!L:L,MATCH($C433,'Policy Characteristics'!$C:$C,0))),"",INDEX('Policy Characteristics'!L:L,MATCH($C433,'Policy Characteristics'!$C:$C,0)))</f>
        <v/>
      </c>
      <c r="S433" s="337"/>
    </row>
    <row r="434" spans="1:19" ht="16">
      <c r="A434" s="276" t="str">
        <f>IF(ISBLANK(INDEX('Policy Characteristics'!A:A,MATCH($C434,'Policy Characteristics'!$C:$C,0))),"",INDEX('Policy Characteristics'!A:A,MATCH($C434,'Policy Characteristics'!$C:$C,0)))</f>
        <v>Electricity Supply</v>
      </c>
      <c r="B434" s="285" t="str">
        <f>IF(ISBLANK(INDEX('Policy Characteristics'!B:B,MATCH($C434,'Policy Characteristics'!$C:$C,0))),"",INDEX('Policy Characteristics'!B:B,MATCH($C434,'Policy Characteristics'!$C:$C,0)))</f>
        <v>Decrease Cost of Capital</v>
      </c>
      <c r="C434" s="276" t="str">
        <f t="shared" ref="C434:C454" si="26">$C$432</f>
        <v>Percentage Decrease in Cost of Capital for Power Plants</v>
      </c>
      <c r="D434" s="6" t="s">
        <v>3580</v>
      </c>
      <c r="E434" s="47"/>
      <c r="F434" s="6" t="s">
        <v>3509</v>
      </c>
      <c r="G434" s="6"/>
      <c r="H434" s="44">
        <v>1803</v>
      </c>
      <c r="I434" s="348" t="s">
        <v>45</v>
      </c>
      <c r="J434" s="277" t="str">
        <f>IF(ISBLANK(INDEX('Policy Characteristics'!D:D,MATCH($C434,'Policy Characteristics'!$C:$C,0))),"",INDEX('Policy Characteristics'!D:D,MATCH($C434,'Policy Characteristics'!$C:$C,0)))</f>
        <v>Decrease Electricity Sector Cost of Capital</v>
      </c>
      <c r="K434" s="276" t="str">
        <f>IF(ISBLANK(INDEX('Policy Characteristics'!E:E,MATCH($C434,'Policy Characteristics'!$C:$C,0))),"",INDEX('Policy Characteristics'!E:E,MATCH($C434,'Policy Characteristics'!$C:$C,0)))</f>
        <v>power plant cost of capital</v>
      </c>
      <c r="L434" s="276">
        <f>IF(ISBLANK(INDEX('Policy Characteristics'!F:F,MATCH($C434,'Policy Characteristics'!$C:$C,0))),"",INDEX('Policy Characteristics'!F:F,MATCH($C434,'Policy Characteristics'!$C:$C,0)))</f>
        <v>0</v>
      </c>
      <c r="M434" s="276">
        <f>IF(ISBLANK(INDEX('Policy Characteristics'!G:G,MATCH($C434,'Policy Characteristics'!$C:$C,0))),"",INDEX('Policy Characteristics'!G:G,MATCH($C434,'Policy Characteristics'!$C:$C,0)))</f>
        <v>100</v>
      </c>
      <c r="N434" s="276">
        <f>IF(ISBLANK(INDEX('Policy Characteristics'!H:H,MATCH($C434,'Policy Characteristics'!$C:$C,0))),"",INDEX('Policy Characteristics'!H:H,MATCH($C434,'Policy Characteristics'!$C:$C,0)))</f>
        <v>1</v>
      </c>
      <c r="O434" s="276" t="str">
        <f>IF(ISBLANK(INDEX('Policy Characteristics'!I:I,MATCH($C434,'Policy Characteristics'!$C:$C,0))),"",INDEX('Policy Characteristics'!I:I,MATCH($C434,'Policy Characteristics'!$C:$C,0)))</f>
        <v>% decrease</v>
      </c>
      <c r="P434" s="276" t="str">
        <f>IF(ISBLANK(INDEX('Policy Characteristics'!J:J,MATCH($C434,'Policy Characteristics'!$C:$C,0))),"",INDEX('Policy Characteristics'!J:J,MATCH($C434,'Policy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434" s="276" t="str">
        <f>IF(ISBLANK(INDEX('Policy Characteristics'!K:K,MATCH($C434,'Policy Characteristics'!$C:$C,0))),"",INDEX('Policy Characteristics'!K:K,MATCH($C434,'Policy Characteristics'!$C:$C,0)))</f>
        <v/>
      </c>
      <c r="R434" s="276" t="str">
        <f>IF(ISBLANK(INDEX('Policy Characteristics'!L:L,MATCH($C434,'Policy Characteristics'!$C:$C,0))),"",INDEX('Policy Characteristics'!L:L,MATCH($C434,'Policy Characteristics'!$C:$C,0)))</f>
        <v/>
      </c>
      <c r="S434" s="337"/>
    </row>
    <row r="435" spans="1:19" ht="16">
      <c r="A435" s="276" t="str">
        <f>IF(ISBLANK(INDEX('Policy Characteristics'!A:A,MATCH($C435,'Policy Characteristics'!$C:$C,0))),"",INDEX('Policy Characteristics'!A:A,MATCH($C435,'Policy Characteristics'!$C:$C,0)))</f>
        <v>Electricity Supply</v>
      </c>
      <c r="B435" s="285" t="str">
        <f>IF(ISBLANK(INDEX('Policy Characteristics'!B:B,MATCH($C435,'Policy Characteristics'!$C:$C,0))),"",INDEX('Policy Characteristics'!B:B,MATCH($C435,'Policy Characteristics'!$C:$C,0)))</f>
        <v>Decrease Cost of Capital</v>
      </c>
      <c r="C435" s="276" t="str">
        <f t="shared" si="26"/>
        <v>Percentage Decrease in Cost of Capital for Power Plants</v>
      </c>
      <c r="D435" s="6" t="s">
        <v>77</v>
      </c>
      <c r="E435" s="47"/>
      <c r="F435" s="6" t="s">
        <v>3591</v>
      </c>
      <c r="G435" s="6"/>
      <c r="H435" s="44">
        <v>1732</v>
      </c>
      <c r="I435" s="348" t="s">
        <v>45</v>
      </c>
      <c r="J435" s="277" t="str">
        <f>IF(ISBLANK(INDEX('Policy Characteristics'!D:D,MATCH($C435,'Policy Characteristics'!$C:$C,0))),"",INDEX('Policy Characteristics'!D:D,MATCH($C435,'Policy Characteristics'!$C:$C,0)))</f>
        <v>Decrease Electricity Sector Cost of Capital</v>
      </c>
      <c r="K435" s="276" t="str">
        <f>IF(ISBLANK(INDEX('Policy Characteristics'!E:E,MATCH($C435,'Policy Characteristics'!$C:$C,0))),"",INDEX('Policy Characteristics'!E:E,MATCH($C435,'Policy Characteristics'!$C:$C,0)))</f>
        <v>power plant cost of capital</v>
      </c>
      <c r="L435" s="276">
        <f>IF(ISBLANK(INDEX('Policy Characteristics'!F:F,MATCH($C435,'Policy Characteristics'!$C:$C,0))),"",INDEX('Policy Characteristics'!F:F,MATCH($C435,'Policy Characteristics'!$C:$C,0)))</f>
        <v>0</v>
      </c>
      <c r="M435" s="276">
        <f>IF(ISBLANK(INDEX('Policy Characteristics'!G:G,MATCH($C435,'Policy Characteristics'!$C:$C,0))),"",INDEX('Policy Characteristics'!G:G,MATCH($C435,'Policy Characteristics'!$C:$C,0)))</f>
        <v>100</v>
      </c>
      <c r="N435" s="276">
        <f>IF(ISBLANK(INDEX('Policy Characteristics'!H:H,MATCH($C435,'Policy Characteristics'!$C:$C,0))),"",INDEX('Policy Characteristics'!H:H,MATCH($C435,'Policy Characteristics'!$C:$C,0)))</f>
        <v>1</v>
      </c>
      <c r="O435" s="276" t="str">
        <f>IF(ISBLANK(INDEX('Policy Characteristics'!I:I,MATCH($C435,'Policy Characteristics'!$C:$C,0))),"",INDEX('Policy Characteristics'!I:I,MATCH($C435,'Policy Characteristics'!$C:$C,0)))</f>
        <v>% decrease</v>
      </c>
      <c r="P435" s="276" t="str">
        <f>IF(ISBLANK(INDEX('Policy Characteristics'!J:J,MATCH($C435,'Policy Characteristics'!$C:$C,0))),"",INDEX('Policy Characteristics'!J:J,MATCH($C435,'Policy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435" s="276" t="str">
        <f>IF(ISBLANK(INDEX('Policy Characteristics'!K:K,MATCH($C435,'Policy Characteristics'!$C:$C,0))),"",INDEX('Policy Characteristics'!K:K,MATCH($C435,'Policy Characteristics'!$C:$C,0)))</f>
        <v/>
      </c>
      <c r="R435" s="276" t="str">
        <f>IF(ISBLANK(INDEX('Policy Characteristics'!L:L,MATCH($C435,'Policy Characteristics'!$C:$C,0))),"",INDEX('Policy Characteristics'!L:L,MATCH($C435,'Policy Characteristics'!$C:$C,0)))</f>
        <v/>
      </c>
      <c r="S435" s="337"/>
    </row>
    <row r="436" spans="1:19" ht="16">
      <c r="A436" s="276" t="str">
        <f>IF(ISBLANK(INDEX('Policy Characteristics'!A:A,MATCH($C436,'Policy Characteristics'!$C:$C,0))),"",INDEX('Policy Characteristics'!A:A,MATCH($C436,'Policy Characteristics'!$C:$C,0)))</f>
        <v>Electricity Supply</v>
      </c>
      <c r="B436" s="285" t="str">
        <f>IF(ISBLANK(INDEX('Policy Characteristics'!B:B,MATCH($C436,'Policy Characteristics'!$C:$C,0))),"",INDEX('Policy Characteristics'!B:B,MATCH($C436,'Policy Characteristics'!$C:$C,0)))</f>
        <v>Decrease Cost of Capital</v>
      </c>
      <c r="C436" s="276" t="str">
        <f t="shared" si="26"/>
        <v>Percentage Decrease in Cost of Capital for Power Plants</v>
      </c>
      <c r="D436" s="6" t="s">
        <v>78</v>
      </c>
      <c r="E436" s="47"/>
      <c r="F436" s="6" t="s">
        <v>90</v>
      </c>
      <c r="G436" s="6"/>
      <c r="H436" s="44">
        <v>1733</v>
      </c>
      <c r="I436" s="348" t="s">
        <v>44</v>
      </c>
      <c r="J436" s="277" t="str">
        <f>IF(ISBLANK(INDEX('Policy Characteristics'!D:D,MATCH($C436,'Policy Characteristics'!$C:$C,0))),"",INDEX('Policy Characteristics'!D:D,MATCH($C436,'Policy Characteristics'!$C:$C,0)))</f>
        <v>Decrease Electricity Sector Cost of Capital</v>
      </c>
      <c r="K436" s="276" t="str">
        <f>IF(ISBLANK(INDEX('Policy Characteristics'!E:E,MATCH($C436,'Policy Characteristics'!$C:$C,0))),"",INDEX('Policy Characteristics'!E:E,MATCH($C436,'Policy Characteristics'!$C:$C,0)))</f>
        <v>power plant cost of capital</v>
      </c>
      <c r="L436" s="276">
        <f>IF(ISBLANK(INDEX('Policy Characteristics'!F:F,MATCH($C436,'Policy Characteristics'!$C:$C,0))),"",INDEX('Policy Characteristics'!F:F,MATCH($C436,'Policy Characteristics'!$C:$C,0)))</f>
        <v>0</v>
      </c>
      <c r="M436" s="276">
        <f>IF(ISBLANK(INDEX('Policy Characteristics'!G:G,MATCH($C436,'Policy Characteristics'!$C:$C,0))),"",INDEX('Policy Characteristics'!G:G,MATCH($C436,'Policy Characteristics'!$C:$C,0)))</f>
        <v>100</v>
      </c>
      <c r="N436" s="276">
        <f>IF(ISBLANK(INDEX('Policy Characteristics'!H:H,MATCH($C436,'Policy Characteristics'!$C:$C,0))),"",INDEX('Policy Characteristics'!H:H,MATCH($C436,'Policy Characteristics'!$C:$C,0)))</f>
        <v>1</v>
      </c>
      <c r="O436" s="276" t="str">
        <f>IF(ISBLANK(INDEX('Policy Characteristics'!I:I,MATCH($C436,'Policy Characteristics'!$C:$C,0))),"",INDEX('Policy Characteristics'!I:I,MATCH($C436,'Policy Characteristics'!$C:$C,0)))</f>
        <v>% decrease</v>
      </c>
      <c r="P436" s="276" t="str">
        <f>IF(ISBLANK(INDEX('Policy Characteristics'!J:J,MATCH($C436,'Policy Characteristics'!$C:$C,0))),"",INDEX('Policy Characteristics'!J:J,MATCH($C436,'Policy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436" s="276" t="str">
        <f>IF(ISBLANK(INDEX('Policy Characteristics'!K:K,MATCH($C436,'Policy Characteristics'!$C:$C,0))),"",INDEX('Policy Characteristics'!K:K,MATCH($C436,'Policy Characteristics'!$C:$C,0)))</f>
        <v/>
      </c>
      <c r="R436" s="276" t="str">
        <f>IF(ISBLANK(INDEX('Policy Characteristics'!L:L,MATCH($C436,'Policy Characteristics'!$C:$C,0))),"",INDEX('Policy Characteristics'!L:L,MATCH($C436,'Policy Characteristics'!$C:$C,0)))</f>
        <v/>
      </c>
      <c r="S436" s="337"/>
    </row>
    <row r="437" spans="1:19" ht="16">
      <c r="A437" s="276" t="str">
        <f>IF(ISBLANK(INDEX('Policy Characteristics'!A:A,MATCH($C437,'Policy Characteristics'!$C:$C,0))),"",INDEX('Policy Characteristics'!A:A,MATCH($C437,'Policy Characteristics'!$C:$C,0)))</f>
        <v>Electricity Supply</v>
      </c>
      <c r="B437" s="285" t="str">
        <f>IF(ISBLANK(INDEX('Policy Characteristics'!B:B,MATCH($C437,'Policy Characteristics'!$C:$C,0))),"",INDEX('Policy Characteristics'!B:B,MATCH($C437,'Policy Characteristics'!$C:$C,0)))</f>
        <v>Decrease Cost of Capital</v>
      </c>
      <c r="C437" s="276" t="str">
        <f t="shared" si="26"/>
        <v>Percentage Decrease in Cost of Capital for Power Plants</v>
      </c>
      <c r="D437" s="6" t="s">
        <v>463</v>
      </c>
      <c r="E437" s="47"/>
      <c r="F437" s="6" t="s">
        <v>466</v>
      </c>
      <c r="G437" s="6"/>
      <c r="H437" s="44">
        <v>1734</v>
      </c>
      <c r="I437" s="348" t="s">
        <v>44</v>
      </c>
      <c r="J437" s="277" t="str">
        <f>IF(ISBLANK(INDEX('Policy Characteristics'!D:D,MATCH($C437,'Policy Characteristics'!$C:$C,0))),"",INDEX('Policy Characteristics'!D:D,MATCH($C437,'Policy Characteristics'!$C:$C,0)))</f>
        <v>Decrease Electricity Sector Cost of Capital</v>
      </c>
      <c r="K437" s="276" t="str">
        <f>IF(ISBLANK(INDEX('Policy Characteristics'!E:E,MATCH($C437,'Policy Characteristics'!$C:$C,0))),"",INDEX('Policy Characteristics'!E:E,MATCH($C437,'Policy Characteristics'!$C:$C,0)))</f>
        <v>power plant cost of capital</v>
      </c>
      <c r="L437" s="276">
        <f>IF(ISBLANK(INDEX('Policy Characteristics'!F:F,MATCH($C437,'Policy Characteristics'!$C:$C,0))),"",INDEX('Policy Characteristics'!F:F,MATCH($C437,'Policy Characteristics'!$C:$C,0)))</f>
        <v>0</v>
      </c>
      <c r="M437" s="276">
        <f>IF(ISBLANK(INDEX('Policy Characteristics'!G:G,MATCH($C437,'Policy Characteristics'!$C:$C,0))),"",INDEX('Policy Characteristics'!G:G,MATCH($C437,'Policy Characteristics'!$C:$C,0)))</f>
        <v>100</v>
      </c>
      <c r="N437" s="276">
        <f>IF(ISBLANK(INDEX('Policy Characteristics'!H:H,MATCH($C437,'Policy Characteristics'!$C:$C,0))),"",INDEX('Policy Characteristics'!H:H,MATCH($C437,'Policy Characteristics'!$C:$C,0)))</f>
        <v>1</v>
      </c>
      <c r="O437" s="276" t="str">
        <f>IF(ISBLANK(INDEX('Policy Characteristics'!I:I,MATCH($C437,'Policy Characteristics'!$C:$C,0))),"",INDEX('Policy Characteristics'!I:I,MATCH($C437,'Policy Characteristics'!$C:$C,0)))</f>
        <v>% decrease</v>
      </c>
      <c r="P437" s="276" t="str">
        <f>IF(ISBLANK(INDEX('Policy Characteristics'!J:J,MATCH($C437,'Policy Characteristics'!$C:$C,0))),"",INDEX('Policy Characteristics'!J:J,MATCH($C437,'Policy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437" s="276" t="str">
        <f>IF(ISBLANK(INDEX('Policy Characteristics'!K:K,MATCH($C437,'Policy Characteristics'!$C:$C,0))),"",INDEX('Policy Characteristics'!K:K,MATCH($C437,'Policy Characteristics'!$C:$C,0)))</f>
        <v/>
      </c>
      <c r="R437" s="276" t="str">
        <f>IF(ISBLANK(INDEX('Policy Characteristics'!L:L,MATCH($C437,'Policy Characteristics'!$C:$C,0))),"",INDEX('Policy Characteristics'!L:L,MATCH($C437,'Policy Characteristics'!$C:$C,0)))</f>
        <v/>
      </c>
      <c r="S437" s="337"/>
    </row>
    <row r="438" spans="1:19" ht="16">
      <c r="A438" s="276" t="str">
        <f>IF(ISBLANK(INDEX('Policy Characteristics'!A:A,MATCH($C438,'Policy Characteristics'!$C:$C,0))),"",INDEX('Policy Characteristics'!A:A,MATCH($C438,'Policy Characteristics'!$C:$C,0)))</f>
        <v>Electricity Supply</v>
      </c>
      <c r="B438" s="285" t="str">
        <f>IF(ISBLANK(INDEX('Policy Characteristics'!B:B,MATCH($C438,'Policy Characteristics'!$C:$C,0))),"",INDEX('Policy Characteristics'!B:B,MATCH($C438,'Policy Characteristics'!$C:$C,0)))</f>
        <v>Decrease Cost of Capital</v>
      </c>
      <c r="C438" s="276" t="str">
        <f t="shared" si="26"/>
        <v>Percentage Decrease in Cost of Capital for Power Plants</v>
      </c>
      <c r="D438" s="6" t="s">
        <v>79</v>
      </c>
      <c r="E438" s="47"/>
      <c r="F438" s="6" t="s">
        <v>91</v>
      </c>
      <c r="G438" s="6"/>
      <c r="H438" s="44">
        <v>1735</v>
      </c>
      <c r="I438" s="348" t="s">
        <v>44</v>
      </c>
      <c r="J438" s="277" t="str">
        <f>IF(ISBLANK(INDEX('Policy Characteristics'!D:D,MATCH($C438,'Policy Characteristics'!$C:$C,0))),"",INDEX('Policy Characteristics'!D:D,MATCH($C438,'Policy Characteristics'!$C:$C,0)))</f>
        <v>Decrease Electricity Sector Cost of Capital</v>
      </c>
      <c r="K438" s="276" t="str">
        <f>IF(ISBLANK(INDEX('Policy Characteristics'!E:E,MATCH($C438,'Policy Characteristics'!$C:$C,0))),"",INDEX('Policy Characteristics'!E:E,MATCH($C438,'Policy Characteristics'!$C:$C,0)))</f>
        <v>power plant cost of capital</v>
      </c>
      <c r="L438" s="276">
        <f>IF(ISBLANK(INDEX('Policy Characteristics'!F:F,MATCH($C438,'Policy Characteristics'!$C:$C,0))),"",INDEX('Policy Characteristics'!F:F,MATCH($C438,'Policy Characteristics'!$C:$C,0)))</f>
        <v>0</v>
      </c>
      <c r="M438" s="276">
        <f>IF(ISBLANK(INDEX('Policy Characteristics'!G:G,MATCH($C438,'Policy Characteristics'!$C:$C,0))),"",INDEX('Policy Characteristics'!G:G,MATCH($C438,'Policy Characteristics'!$C:$C,0)))</f>
        <v>100</v>
      </c>
      <c r="N438" s="276">
        <f>IF(ISBLANK(INDEX('Policy Characteristics'!H:H,MATCH($C438,'Policy Characteristics'!$C:$C,0))),"",INDEX('Policy Characteristics'!H:H,MATCH($C438,'Policy Characteristics'!$C:$C,0)))</f>
        <v>1</v>
      </c>
      <c r="O438" s="276" t="str">
        <f>IF(ISBLANK(INDEX('Policy Characteristics'!I:I,MATCH($C438,'Policy Characteristics'!$C:$C,0))),"",INDEX('Policy Characteristics'!I:I,MATCH($C438,'Policy Characteristics'!$C:$C,0)))</f>
        <v>% decrease</v>
      </c>
      <c r="P438" s="276" t="str">
        <f>IF(ISBLANK(INDEX('Policy Characteristics'!J:J,MATCH($C438,'Policy Characteristics'!$C:$C,0))),"",INDEX('Policy Characteristics'!J:J,MATCH($C438,'Policy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438" s="276" t="str">
        <f>IF(ISBLANK(INDEX('Policy Characteristics'!K:K,MATCH($C438,'Policy Characteristics'!$C:$C,0))),"",INDEX('Policy Characteristics'!K:K,MATCH($C438,'Policy Characteristics'!$C:$C,0)))</f>
        <v/>
      </c>
      <c r="R438" s="276" t="str">
        <f>IF(ISBLANK(INDEX('Policy Characteristics'!L:L,MATCH($C438,'Policy Characteristics'!$C:$C,0))),"",INDEX('Policy Characteristics'!L:L,MATCH($C438,'Policy Characteristics'!$C:$C,0)))</f>
        <v/>
      </c>
      <c r="S438" s="337"/>
    </row>
    <row r="439" spans="1:19" ht="16">
      <c r="A439" s="276" t="str">
        <f>IF(ISBLANK(INDEX('Policy Characteristics'!A:A,MATCH($C439,'Policy Characteristics'!$C:$C,0))),"",INDEX('Policy Characteristics'!A:A,MATCH($C439,'Policy Characteristics'!$C:$C,0)))</f>
        <v>Electricity Supply</v>
      </c>
      <c r="B439" s="285" t="str">
        <f>IF(ISBLANK(INDEX('Policy Characteristics'!B:B,MATCH($C439,'Policy Characteristics'!$C:$C,0))),"",INDEX('Policy Characteristics'!B:B,MATCH($C439,'Policy Characteristics'!$C:$C,0)))</f>
        <v>Decrease Cost of Capital</v>
      </c>
      <c r="C439" s="276" t="str">
        <f t="shared" si="26"/>
        <v>Percentage Decrease in Cost of Capital for Power Plants</v>
      </c>
      <c r="D439" s="6" t="s">
        <v>80</v>
      </c>
      <c r="E439" s="47"/>
      <c r="F439" s="6" t="s">
        <v>92</v>
      </c>
      <c r="G439" s="6"/>
      <c r="H439" s="44">
        <v>1736</v>
      </c>
      <c r="I439" s="348" t="s">
        <v>44</v>
      </c>
      <c r="J439" s="277" t="str">
        <f>IF(ISBLANK(INDEX('Policy Characteristics'!D:D,MATCH($C439,'Policy Characteristics'!$C:$C,0))),"",INDEX('Policy Characteristics'!D:D,MATCH($C439,'Policy Characteristics'!$C:$C,0)))</f>
        <v>Decrease Electricity Sector Cost of Capital</v>
      </c>
      <c r="K439" s="276" t="str">
        <f>IF(ISBLANK(INDEX('Policy Characteristics'!E:E,MATCH($C439,'Policy Characteristics'!$C:$C,0))),"",INDEX('Policy Characteristics'!E:E,MATCH($C439,'Policy Characteristics'!$C:$C,0)))</f>
        <v>power plant cost of capital</v>
      </c>
      <c r="L439" s="276">
        <f>IF(ISBLANK(INDEX('Policy Characteristics'!F:F,MATCH($C439,'Policy Characteristics'!$C:$C,0))),"",INDEX('Policy Characteristics'!F:F,MATCH($C439,'Policy Characteristics'!$C:$C,0)))</f>
        <v>0</v>
      </c>
      <c r="M439" s="276">
        <f>IF(ISBLANK(INDEX('Policy Characteristics'!G:G,MATCH($C439,'Policy Characteristics'!$C:$C,0))),"",INDEX('Policy Characteristics'!G:G,MATCH($C439,'Policy Characteristics'!$C:$C,0)))</f>
        <v>100</v>
      </c>
      <c r="N439" s="276">
        <f>IF(ISBLANK(INDEX('Policy Characteristics'!H:H,MATCH($C439,'Policy Characteristics'!$C:$C,0))),"",INDEX('Policy Characteristics'!H:H,MATCH($C439,'Policy Characteristics'!$C:$C,0)))</f>
        <v>1</v>
      </c>
      <c r="O439" s="276" t="str">
        <f>IF(ISBLANK(INDEX('Policy Characteristics'!I:I,MATCH($C439,'Policy Characteristics'!$C:$C,0))),"",INDEX('Policy Characteristics'!I:I,MATCH($C439,'Policy Characteristics'!$C:$C,0)))</f>
        <v>% decrease</v>
      </c>
      <c r="P439" s="276" t="str">
        <f>IF(ISBLANK(INDEX('Policy Characteristics'!J:J,MATCH($C439,'Policy Characteristics'!$C:$C,0))),"",INDEX('Policy Characteristics'!J:J,MATCH($C439,'Policy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439" s="276" t="str">
        <f>IF(ISBLANK(INDEX('Policy Characteristics'!K:K,MATCH($C439,'Policy Characteristics'!$C:$C,0))),"",INDEX('Policy Characteristics'!K:K,MATCH($C439,'Policy Characteristics'!$C:$C,0)))</f>
        <v/>
      </c>
      <c r="R439" s="276" t="str">
        <f>IF(ISBLANK(INDEX('Policy Characteristics'!L:L,MATCH($C439,'Policy Characteristics'!$C:$C,0))),"",INDEX('Policy Characteristics'!L:L,MATCH($C439,'Policy Characteristics'!$C:$C,0)))</f>
        <v/>
      </c>
      <c r="S439" s="337"/>
    </row>
    <row r="440" spans="1:19" ht="16">
      <c r="A440" s="276" t="str">
        <f>IF(ISBLANK(INDEX('Policy Characteristics'!A:A,MATCH($C440,'Policy Characteristics'!$C:$C,0))),"",INDEX('Policy Characteristics'!A:A,MATCH($C440,'Policy Characteristics'!$C:$C,0)))</f>
        <v>Electricity Supply</v>
      </c>
      <c r="B440" s="285" t="str">
        <f>IF(ISBLANK(INDEX('Policy Characteristics'!B:B,MATCH($C440,'Policy Characteristics'!$C:$C,0))),"",INDEX('Policy Characteristics'!B:B,MATCH($C440,'Policy Characteristics'!$C:$C,0)))</f>
        <v>Decrease Cost of Capital</v>
      </c>
      <c r="C440" s="276" t="str">
        <f t="shared" si="26"/>
        <v>Percentage Decrease in Cost of Capital for Power Plants</v>
      </c>
      <c r="D440" s="6" t="s">
        <v>81</v>
      </c>
      <c r="E440" s="47"/>
      <c r="F440" s="6" t="s">
        <v>93</v>
      </c>
      <c r="G440" s="6"/>
      <c r="H440" s="44">
        <v>1737</v>
      </c>
      <c r="I440" s="348" t="s">
        <v>44</v>
      </c>
      <c r="J440" s="277" t="str">
        <f>IF(ISBLANK(INDEX('Policy Characteristics'!D:D,MATCH($C440,'Policy Characteristics'!$C:$C,0))),"",INDEX('Policy Characteristics'!D:D,MATCH($C440,'Policy Characteristics'!$C:$C,0)))</f>
        <v>Decrease Electricity Sector Cost of Capital</v>
      </c>
      <c r="K440" s="276" t="str">
        <f>IF(ISBLANK(INDEX('Policy Characteristics'!E:E,MATCH($C440,'Policy Characteristics'!$C:$C,0))),"",INDEX('Policy Characteristics'!E:E,MATCH($C440,'Policy Characteristics'!$C:$C,0)))</f>
        <v>power plant cost of capital</v>
      </c>
      <c r="L440" s="276">
        <f>IF(ISBLANK(INDEX('Policy Characteristics'!F:F,MATCH($C440,'Policy Characteristics'!$C:$C,0))),"",INDEX('Policy Characteristics'!F:F,MATCH($C440,'Policy Characteristics'!$C:$C,0)))</f>
        <v>0</v>
      </c>
      <c r="M440" s="276">
        <f>IF(ISBLANK(INDEX('Policy Characteristics'!G:G,MATCH($C440,'Policy Characteristics'!$C:$C,0))),"",INDEX('Policy Characteristics'!G:G,MATCH($C440,'Policy Characteristics'!$C:$C,0)))</f>
        <v>100</v>
      </c>
      <c r="N440" s="276">
        <f>IF(ISBLANK(INDEX('Policy Characteristics'!H:H,MATCH($C440,'Policy Characteristics'!$C:$C,0))),"",INDEX('Policy Characteristics'!H:H,MATCH($C440,'Policy Characteristics'!$C:$C,0)))</f>
        <v>1</v>
      </c>
      <c r="O440" s="276" t="str">
        <f>IF(ISBLANK(INDEX('Policy Characteristics'!I:I,MATCH($C440,'Policy Characteristics'!$C:$C,0))),"",INDEX('Policy Characteristics'!I:I,MATCH($C440,'Policy Characteristics'!$C:$C,0)))</f>
        <v>% decrease</v>
      </c>
      <c r="P440" s="276" t="str">
        <f>IF(ISBLANK(INDEX('Policy Characteristics'!J:J,MATCH($C440,'Policy Characteristics'!$C:$C,0))),"",INDEX('Policy Characteristics'!J:J,MATCH($C440,'Policy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440" s="276" t="str">
        <f>IF(ISBLANK(INDEX('Policy Characteristics'!K:K,MATCH($C440,'Policy Characteristics'!$C:$C,0))),"",INDEX('Policy Characteristics'!K:K,MATCH($C440,'Policy Characteristics'!$C:$C,0)))</f>
        <v/>
      </c>
      <c r="R440" s="276" t="str">
        <f>IF(ISBLANK(INDEX('Policy Characteristics'!L:L,MATCH($C440,'Policy Characteristics'!$C:$C,0))),"",INDEX('Policy Characteristics'!L:L,MATCH($C440,'Policy Characteristics'!$C:$C,0)))</f>
        <v/>
      </c>
      <c r="S440" s="337"/>
    </row>
    <row r="441" spans="1:19" ht="16">
      <c r="A441" s="276" t="str">
        <f>IF(ISBLANK(INDEX('Policy Characteristics'!A:A,MATCH($C441,'Policy Characteristics'!$C:$C,0))),"",INDEX('Policy Characteristics'!A:A,MATCH($C441,'Policy Characteristics'!$C:$C,0)))</f>
        <v>Electricity Supply</v>
      </c>
      <c r="B441" s="285" t="str">
        <f>IF(ISBLANK(INDEX('Policy Characteristics'!B:B,MATCH($C441,'Policy Characteristics'!$C:$C,0))),"",INDEX('Policy Characteristics'!B:B,MATCH($C441,'Policy Characteristics'!$C:$C,0)))</f>
        <v>Decrease Cost of Capital</v>
      </c>
      <c r="C441" s="276" t="str">
        <f t="shared" si="26"/>
        <v>Percentage Decrease in Cost of Capital for Power Plants</v>
      </c>
      <c r="D441" s="6" t="s">
        <v>2450</v>
      </c>
      <c r="E441" s="47"/>
      <c r="F441" s="6" t="s">
        <v>451</v>
      </c>
      <c r="G441" s="6"/>
      <c r="H441" s="44">
        <v>1738</v>
      </c>
      <c r="I441" s="348" t="s">
        <v>44</v>
      </c>
      <c r="J441" s="277" t="str">
        <f>IF(ISBLANK(INDEX('Policy Characteristics'!D:D,MATCH($C441,'Policy Characteristics'!$C:$C,0))),"",INDEX('Policy Characteristics'!D:D,MATCH($C441,'Policy Characteristics'!$C:$C,0)))</f>
        <v>Decrease Electricity Sector Cost of Capital</v>
      </c>
      <c r="K441" s="276" t="str">
        <f>IF(ISBLANK(INDEX('Policy Characteristics'!E:E,MATCH($C441,'Policy Characteristics'!$C:$C,0))),"",INDEX('Policy Characteristics'!E:E,MATCH($C441,'Policy Characteristics'!$C:$C,0)))</f>
        <v>power plant cost of capital</v>
      </c>
      <c r="L441" s="276">
        <f>IF(ISBLANK(INDEX('Policy Characteristics'!F:F,MATCH($C441,'Policy Characteristics'!$C:$C,0))),"",INDEX('Policy Characteristics'!F:F,MATCH($C441,'Policy Characteristics'!$C:$C,0)))</f>
        <v>0</v>
      </c>
      <c r="M441" s="276">
        <f>IF(ISBLANK(INDEX('Policy Characteristics'!G:G,MATCH($C441,'Policy Characteristics'!$C:$C,0))),"",INDEX('Policy Characteristics'!G:G,MATCH($C441,'Policy Characteristics'!$C:$C,0)))</f>
        <v>100</v>
      </c>
      <c r="N441" s="276">
        <f>IF(ISBLANK(INDEX('Policy Characteristics'!H:H,MATCH($C441,'Policy Characteristics'!$C:$C,0))),"",INDEX('Policy Characteristics'!H:H,MATCH($C441,'Policy Characteristics'!$C:$C,0)))</f>
        <v>1</v>
      </c>
      <c r="O441" s="276" t="str">
        <f>IF(ISBLANK(INDEX('Policy Characteristics'!I:I,MATCH($C441,'Policy Characteristics'!$C:$C,0))),"",INDEX('Policy Characteristics'!I:I,MATCH($C441,'Policy Characteristics'!$C:$C,0)))</f>
        <v>% decrease</v>
      </c>
      <c r="P441" s="276" t="str">
        <f>IF(ISBLANK(INDEX('Policy Characteristics'!J:J,MATCH($C441,'Policy Characteristics'!$C:$C,0))),"",INDEX('Policy Characteristics'!J:J,MATCH($C441,'Policy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441" s="276" t="str">
        <f>IF(ISBLANK(INDEX('Policy Characteristics'!K:K,MATCH($C441,'Policy Characteristics'!$C:$C,0))),"",INDEX('Policy Characteristics'!K:K,MATCH($C441,'Policy Characteristics'!$C:$C,0)))</f>
        <v/>
      </c>
      <c r="R441" s="276" t="str">
        <f>IF(ISBLANK(INDEX('Policy Characteristics'!L:L,MATCH($C441,'Policy Characteristics'!$C:$C,0))),"",INDEX('Policy Characteristics'!L:L,MATCH($C441,'Policy Characteristics'!$C:$C,0)))</f>
        <v/>
      </c>
      <c r="S441" s="337"/>
    </row>
    <row r="442" spans="1:19" ht="16">
      <c r="A442" s="276" t="str">
        <f>IF(ISBLANK(INDEX('Policy Characteristics'!A:A,MATCH($C442,'Policy Characteristics'!$C:$C,0))),"",INDEX('Policy Characteristics'!A:A,MATCH($C442,'Policy Characteristics'!$C:$C,0)))</f>
        <v>Electricity Supply</v>
      </c>
      <c r="B442" s="285" t="str">
        <f>IF(ISBLANK(INDEX('Policy Characteristics'!B:B,MATCH($C442,'Policy Characteristics'!$C:$C,0))),"",INDEX('Policy Characteristics'!B:B,MATCH($C442,'Policy Characteristics'!$C:$C,0)))</f>
        <v>Decrease Cost of Capital</v>
      </c>
      <c r="C442" s="276" t="str">
        <f t="shared" si="26"/>
        <v>Percentage Decrease in Cost of Capital for Power Plants</v>
      </c>
      <c r="D442" s="6" t="s">
        <v>322</v>
      </c>
      <c r="E442" s="47"/>
      <c r="F442" s="6" t="s">
        <v>324</v>
      </c>
      <c r="G442" s="6"/>
      <c r="H442" s="44">
        <v>1739</v>
      </c>
      <c r="I442" s="348" t="s">
        <v>45</v>
      </c>
      <c r="J442" s="277" t="str">
        <f>IF(ISBLANK(INDEX('Policy Characteristics'!D:D,MATCH($C442,'Policy Characteristics'!$C:$C,0))),"",INDEX('Policy Characteristics'!D:D,MATCH($C442,'Policy Characteristics'!$C:$C,0)))</f>
        <v>Decrease Electricity Sector Cost of Capital</v>
      </c>
      <c r="K442" s="276" t="str">
        <f>IF(ISBLANK(INDEX('Policy Characteristics'!E:E,MATCH($C442,'Policy Characteristics'!$C:$C,0))),"",INDEX('Policy Characteristics'!E:E,MATCH($C442,'Policy Characteristics'!$C:$C,0)))</f>
        <v>power plant cost of capital</v>
      </c>
      <c r="L442" s="276">
        <f>IF(ISBLANK(INDEX('Policy Characteristics'!F:F,MATCH($C442,'Policy Characteristics'!$C:$C,0))),"",INDEX('Policy Characteristics'!F:F,MATCH($C442,'Policy Characteristics'!$C:$C,0)))</f>
        <v>0</v>
      </c>
      <c r="M442" s="276">
        <f>IF(ISBLANK(INDEX('Policy Characteristics'!G:G,MATCH($C442,'Policy Characteristics'!$C:$C,0))),"",INDEX('Policy Characteristics'!G:G,MATCH($C442,'Policy Characteristics'!$C:$C,0)))</f>
        <v>100</v>
      </c>
      <c r="N442" s="276">
        <f>IF(ISBLANK(INDEX('Policy Characteristics'!H:H,MATCH($C442,'Policy Characteristics'!$C:$C,0))),"",INDEX('Policy Characteristics'!H:H,MATCH($C442,'Policy Characteristics'!$C:$C,0)))</f>
        <v>1</v>
      </c>
      <c r="O442" s="276" t="str">
        <f>IF(ISBLANK(INDEX('Policy Characteristics'!I:I,MATCH($C442,'Policy Characteristics'!$C:$C,0))),"",INDEX('Policy Characteristics'!I:I,MATCH($C442,'Policy Characteristics'!$C:$C,0)))</f>
        <v>% decrease</v>
      </c>
      <c r="P442" s="276" t="str">
        <f>IF(ISBLANK(INDEX('Policy Characteristics'!J:J,MATCH($C442,'Policy Characteristics'!$C:$C,0))),"",INDEX('Policy Characteristics'!J:J,MATCH($C442,'Policy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442" s="276" t="str">
        <f>IF(ISBLANK(INDEX('Policy Characteristics'!K:K,MATCH($C442,'Policy Characteristics'!$C:$C,0))),"",INDEX('Policy Characteristics'!K:K,MATCH($C442,'Policy Characteristics'!$C:$C,0)))</f>
        <v/>
      </c>
      <c r="R442" s="276" t="str">
        <f>IF(ISBLANK(INDEX('Policy Characteristics'!L:L,MATCH($C442,'Policy Characteristics'!$C:$C,0))),"",INDEX('Policy Characteristics'!L:L,MATCH($C442,'Policy Characteristics'!$C:$C,0)))</f>
        <v/>
      </c>
      <c r="S442" s="337"/>
    </row>
    <row r="443" spans="1:19" ht="16">
      <c r="A443" s="276" t="str">
        <f>IF(ISBLANK(INDEX('Policy Characteristics'!A:A,MATCH($C443,'Policy Characteristics'!$C:$C,0))),"",INDEX('Policy Characteristics'!A:A,MATCH($C443,'Policy Characteristics'!$C:$C,0)))</f>
        <v>Electricity Supply</v>
      </c>
      <c r="B443" s="285" t="str">
        <f>IF(ISBLANK(INDEX('Policy Characteristics'!B:B,MATCH($C443,'Policy Characteristics'!$C:$C,0))),"",INDEX('Policy Characteristics'!B:B,MATCH($C443,'Policy Characteristics'!$C:$C,0)))</f>
        <v>Decrease Cost of Capital</v>
      </c>
      <c r="C443" s="276" t="str">
        <f t="shared" si="26"/>
        <v>Percentage Decrease in Cost of Capital for Power Plants</v>
      </c>
      <c r="D443" s="6" t="s">
        <v>323</v>
      </c>
      <c r="E443" s="47"/>
      <c r="F443" s="6" t="s">
        <v>325</v>
      </c>
      <c r="G443" s="6"/>
      <c r="H443" s="44">
        <v>1740</v>
      </c>
      <c r="I443" s="348" t="s">
        <v>45</v>
      </c>
      <c r="J443" s="277" t="str">
        <f>IF(ISBLANK(INDEX('Policy Characteristics'!D:D,MATCH($C443,'Policy Characteristics'!$C:$C,0))),"",INDEX('Policy Characteristics'!D:D,MATCH($C443,'Policy Characteristics'!$C:$C,0)))</f>
        <v>Decrease Electricity Sector Cost of Capital</v>
      </c>
      <c r="K443" s="276" t="str">
        <f>IF(ISBLANK(INDEX('Policy Characteristics'!E:E,MATCH($C443,'Policy Characteristics'!$C:$C,0))),"",INDEX('Policy Characteristics'!E:E,MATCH($C443,'Policy Characteristics'!$C:$C,0)))</f>
        <v>power plant cost of capital</v>
      </c>
      <c r="L443" s="276">
        <f>IF(ISBLANK(INDEX('Policy Characteristics'!F:F,MATCH($C443,'Policy Characteristics'!$C:$C,0))),"",INDEX('Policy Characteristics'!F:F,MATCH($C443,'Policy Characteristics'!$C:$C,0)))</f>
        <v>0</v>
      </c>
      <c r="M443" s="276">
        <f>IF(ISBLANK(INDEX('Policy Characteristics'!G:G,MATCH($C443,'Policy Characteristics'!$C:$C,0))),"",INDEX('Policy Characteristics'!G:G,MATCH($C443,'Policy Characteristics'!$C:$C,0)))</f>
        <v>100</v>
      </c>
      <c r="N443" s="276">
        <f>IF(ISBLANK(INDEX('Policy Characteristics'!H:H,MATCH($C443,'Policy Characteristics'!$C:$C,0))),"",INDEX('Policy Characteristics'!H:H,MATCH($C443,'Policy Characteristics'!$C:$C,0)))</f>
        <v>1</v>
      </c>
      <c r="O443" s="276" t="str">
        <f>IF(ISBLANK(INDEX('Policy Characteristics'!I:I,MATCH($C443,'Policy Characteristics'!$C:$C,0))),"",INDEX('Policy Characteristics'!I:I,MATCH($C443,'Policy Characteristics'!$C:$C,0)))</f>
        <v>% decrease</v>
      </c>
      <c r="P443" s="276" t="str">
        <f>IF(ISBLANK(INDEX('Policy Characteristics'!J:J,MATCH($C443,'Policy Characteristics'!$C:$C,0))),"",INDEX('Policy Characteristics'!J:J,MATCH($C443,'Policy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443" s="276" t="str">
        <f>IF(ISBLANK(INDEX('Policy Characteristics'!K:K,MATCH($C443,'Policy Characteristics'!$C:$C,0))),"",INDEX('Policy Characteristics'!K:K,MATCH($C443,'Policy Characteristics'!$C:$C,0)))</f>
        <v/>
      </c>
      <c r="R443" s="276" t="str">
        <f>IF(ISBLANK(INDEX('Policy Characteristics'!L:L,MATCH($C443,'Policy Characteristics'!$C:$C,0))),"",INDEX('Policy Characteristics'!L:L,MATCH($C443,'Policy Characteristics'!$C:$C,0)))</f>
        <v/>
      </c>
      <c r="S443" s="337"/>
    </row>
    <row r="444" spans="1:19" ht="16">
      <c r="A444" s="276" t="str">
        <f>IF(ISBLANK(INDEX('Policy Characteristics'!A:A,MATCH($C444,'Policy Characteristics'!$C:$C,0))),"",INDEX('Policy Characteristics'!A:A,MATCH($C444,'Policy Characteristics'!$C:$C,0)))</f>
        <v>Electricity Supply</v>
      </c>
      <c r="B444" s="285" t="str">
        <f>IF(ISBLANK(INDEX('Policy Characteristics'!B:B,MATCH($C444,'Policy Characteristics'!$C:$C,0))),"",INDEX('Policy Characteristics'!B:B,MATCH($C444,'Policy Characteristics'!$C:$C,0)))</f>
        <v>Decrease Cost of Capital</v>
      </c>
      <c r="C444" s="276" t="str">
        <f t="shared" si="26"/>
        <v>Percentage Decrease in Cost of Capital for Power Plants</v>
      </c>
      <c r="D444" s="6" t="s">
        <v>459</v>
      </c>
      <c r="E444" s="47"/>
      <c r="F444" s="6" t="s">
        <v>458</v>
      </c>
      <c r="G444" s="6"/>
      <c r="H444" s="44">
        <v>1741</v>
      </c>
      <c r="I444" s="348" t="s">
        <v>45</v>
      </c>
      <c r="J444" s="277" t="str">
        <f>IF(ISBLANK(INDEX('Policy Characteristics'!D:D,MATCH($C444,'Policy Characteristics'!$C:$C,0))),"",INDEX('Policy Characteristics'!D:D,MATCH($C444,'Policy Characteristics'!$C:$C,0)))</f>
        <v>Decrease Electricity Sector Cost of Capital</v>
      </c>
      <c r="K444" s="276" t="str">
        <f>IF(ISBLANK(INDEX('Policy Characteristics'!E:E,MATCH($C444,'Policy Characteristics'!$C:$C,0))),"",INDEX('Policy Characteristics'!E:E,MATCH($C444,'Policy Characteristics'!$C:$C,0)))</f>
        <v>power plant cost of capital</v>
      </c>
      <c r="L444" s="276">
        <f>IF(ISBLANK(INDEX('Policy Characteristics'!F:F,MATCH($C444,'Policy Characteristics'!$C:$C,0))),"",INDEX('Policy Characteristics'!F:F,MATCH($C444,'Policy Characteristics'!$C:$C,0)))</f>
        <v>0</v>
      </c>
      <c r="M444" s="276">
        <f>IF(ISBLANK(INDEX('Policy Characteristics'!G:G,MATCH($C444,'Policy Characteristics'!$C:$C,0))),"",INDEX('Policy Characteristics'!G:G,MATCH($C444,'Policy Characteristics'!$C:$C,0)))</f>
        <v>100</v>
      </c>
      <c r="N444" s="276">
        <f>IF(ISBLANK(INDEX('Policy Characteristics'!H:H,MATCH($C444,'Policy Characteristics'!$C:$C,0))),"",INDEX('Policy Characteristics'!H:H,MATCH($C444,'Policy Characteristics'!$C:$C,0)))</f>
        <v>1</v>
      </c>
      <c r="O444" s="276" t="str">
        <f>IF(ISBLANK(INDEX('Policy Characteristics'!I:I,MATCH($C444,'Policy Characteristics'!$C:$C,0))),"",INDEX('Policy Characteristics'!I:I,MATCH($C444,'Policy Characteristics'!$C:$C,0)))</f>
        <v>% decrease</v>
      </c>
      <c r="P444" s="276" t="str">
        <f>IF(ISBLANK(INDEX('Policy Characteristics'!J:J,MATCH($C444,'Policy Characteristics'!$C:$C,0))),"",INDEX('Policy Characteristics'!J:J,MATCH($C444,'Policy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444" s="276" t="str">
        <f>IF(ISBLANK(INDEX('Policy Characteristics'!K:K,MATCH($C444,'Policy Characteristics'!$C:$C,0))),"",INDEX('Policy Characteristics'!K:K,MATCH($C444,'Policy Characteristics'!$C:$C,0)))</f>
        <v/>
      </c>
      <c r="R444" s="276" t="str">
        <f>IF(ISBLANK(INDEX('Policy Characteristics'!L:L,MATCH($C444,'Policy Characteristics'!$C:$C,0))),"",INDEX('Policy Characteristics'!L:L,MATCH($C444,'Policy Characteristics'!$C:$C,0)))</f>
        <v/>
      </c>
      <c r="S444" s="337"/>
    </row>
    <row r="445" spans="1:19" ht="16">
      <c r="A445" s="276" t="str">
        <f>IF(ISBLANK(INDEX('Policy Characteristics'!A:A,MATCH($C445,'Policy Characteristics'!$C:$C,0))),"",INDEX('Policy Characteristics'!A:A,MATCH($C445,'Policy Characteristics'!$C:$C,0)))</f>
        <v>Electricity Supply</v>
      </c>
      <c r="B445" s="285" t="str">
        <f>IF(ISBLANK(INDEX('Policy Characteristics'!B:B,MATCH($C445,'Policy Characteristics'!$C:$C,0))),"",INDEX('Policy Characteristics'!B:B,MATCH($C445,'Policy Characteristics'!$C:$C,0)))</f>
        <v>Decrease Cost of Capital</v>
      </c>
      <c r="C445" s="276" t="str">
        <f t="shared" si="26"/>
        <v>Percentage Decrease in Cost of Capital for Power Plants</v>
      </c>
      <c r="D445" s="6" t="s">
        <v>468</v>
      </c>
      <c r="E445" s="47"/>
      <c r="F445" s="6" t="s">
        <v>469</v>
      </c>
      <c r="G445" s="6"/>
      <c r="H445" s="44">
        <v>1742</v>
      </c>
      <c r="I445" s="348" t="s">
        <v>44</v>
      </c>
      <c r="J445" s="277" t="str">
        <f>IF(ISBLANK(INDEX('Policy Characteristics'!D:D,MATCH($C445,'Policy Characteristics'!$C:$C,0))),"",INDEX('Policy Characteristics'!D:D,MATCH($C445,'Policy Characteristics'!$C:$C,0)))</f>
        <v>Decrease Electricity Sector Cost of Capital</v>
      </c>
      <c r="K445" s="276" t="str">
        <f>IF(ISBLANK(INDEX('Policy Characteristics'!E:E,MATCH($C445,'Policy Characteristics'!$C:$C,0))),"",INDEX('Policy Characteristics'!E:E,MATCH($C445,'Policy Characteristics'!$C:$C,0)))</f>
        <v>power plant cost of capital</v>
      </c>
      <c r="L445" s="276">
        <f>IF(ISBLANK(INDEX('Policy Characteristics'!F:F,MATCH($C445,'Policy Characteristics'!$C:$C,0))),"",INDEX('Policy Characteristics'!F:F,MATCH($C445,'Policy Characteristics'!$C:$C,0)))</f>
        <v>0</v>
      </c>
      <c r="M445" s="276">
        <f>IF(ISBLANK(INDEX('Policy Characteristics'!G:G,MATCH($C445,'Policy Characteristics'!$C:$C,0))),"",INDEX('Policy Characteristics'!G:G,MATCH($C445,'Policy Characteristics'!$C:$C,0)))</f>
        <v>100</v>
      </c>
      <c r="N445" s="276">
        <f>IF(ISBLANK(INDEX('Policy Characteristics'!H:H,MATCH($C445,'Policy Characteristics'!$C:$C,0))),"",INDEX('Policy Characteristics'!H:H,MATCH($C445,'Policy Characteristics'!$C:$C,0)))</f>
        <v>1</v>
      </c>
      <c r="O445" s="276" t="str">
        <f>IF(ISBLANK(INDEX('Policy Characteristics'!I:I,MATCH($C445,'Policy Characteristics'!$C:$C,0))),"",INDEX('Policy Characteristics'!I:I,MATCH($C445,'Policy Characteristics'!$C:$C,0)))</f>
        <v>% decrease</v>
      </c>
      <c r="P445" s="276" t="str">
        <f>IF(ISBLANK(INDEX('Policy Characteristics'!J:J,MATCH($C445,'Policy Characteristics'!$C:$C,0))),"",INDEX('Policy Characteristics'!J:J,MATCH($C445,'Policy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445" s="276" t="str">
        <f>IF(ISBLANK(INDEX('Policy Characteristics'!K:K,MATCH($C445,'Policy Characteristics'!$C:$C,0))),"",INDEX('Policy Characteristics'!K:K,MATCH($C445,'Policy Characteristics'!$C:$C,0)))</f>
        <v/>
      </c>
      <c r="R445" s="276" t="str">
        <f>IF(ISBLANK(INDEX('Policy Characteristics'!L:L,MATCH($C445,'Policy Characteristics'!$C:$C,0))),"",INDEX('Policy Characteristics'!L:L,MATCH($C445,'Policy Characteristics'!$C:$C,0)))</f>
        <v/>
      </c>
      <c r="S445" s="337"/>
    </row>
    <row r="446" spans="1:19" ht="16">
      <c r="A446" s="276" t="str">
        <f>IF(ISBLANK(INDEX('Policy Characteristics'!A:A,MATCH($C446,'Policy Characteristics'!$C:$C,0))),"",INDEX('Policy Characteristics'!A:A,MATCH($C446,'Policy Characteristics'!$C:$C,0)))</f>
        <v>Electricity Supply</v>
      </c>
      <c r="B446" s="285" t="str">
        <f>IF(ISBLANK(INDEX('Policy Characteristics'!B:B,MATCH($C446,'Policy Characteristics'!$C:$C,0))),"",INDEX('Policy Characteristics'!B:B,MATCH($C446,'Policy Characteristics'!$C:$C,0)))</f>
        <v>Decrease Cost of Capital</v>
      </c>
      <c r="C446" s="276" t="str">
        <f t="shared" si="26"/>
        <v>Percentage Decrease in Cost of Capital for Power Plants</v>
      </c>
      <c r="D446" s="6" t="s">
        <v>2780</v>
      </c>
      <c r="E446" s="47"/>
      <c r="F446" s="6" t="s">
        <v>2494</v>
      </c>
      <c r="G446" s="6"/>
      <c r="H446" s="44">
        <v>1743</v>
      </c>
      <c r="I446" s="348" t="s">
        <v>45</v>
      </c>
      <c r="J446" s="277" t="str">
        <f>IF(ISBLANK(INDEX('Policy Characteristics'!D:D,MATCH($C446,'Policy Characteristics'!$C:$C,0))),"",INDEX('Policy Characteristics'!D:D,MATCH($C446,'Policy Characteristics'!$C:$C,0)))</f>
        <v>Decrease Electricity Sector Cost of Capital</v>
      </c>
      <c r="K446" s="276" t="str">
        <f>IF(ISBLANK(INDEX('Policy Characteristics'!E:E,MATCH($C446,'Policy Characteristics'!$C:$C,0))),"",INDEX('Policy Characteristics'!E:E,MATCH($C446,'Policy Characteristics'!$C:$C,0)))</f>
        <v>power plant cost of capital</v>
      </c>
      <c r="L446" s="276">
        <f>IF(ISBLANK(INDEX('Policy Characteristics'!F:F,MATCH($C446,'Policy Characteristics'!$C:$C,0))),"",INDEX('Policy Characteristics'!F:F,MATCH($C446,'Policy Characteristics'!$C:$C,0)))</f>
        <v>0</v>
      </c>
      <c r="M446" s="276">
        <f>IF(ISBLANK(INDEX('Policy Characteristics'!G:G,MATCH($C446,'Policy Characteristics'!$C:$C,0))),"",INDEX('Policy Characteristics'!G:G,MATCH($C446,'Policy Characteristics'!$C:$C,0)))</f>
        <v>100</v>
      </c>
      <c r="N446" s="276">
        <f>IF(ISBLANK(INDEX('Policy Characteristics'!H:H,MATCH($C446,'Policy Characteristics'!$C:$C,0))),"",INDEX('Policy Characteristics'!H:H,MATCH($C446,'Policy Characteristics'!$C:$C,0)))</f>
        <v>1</v>
      </c>
      <c r="O446" s="276" t="str">
        <f>IF(ISBLANK(INDEX('Policy Characteristics'!I:I,MATCH($C446,'Policy Characteristics'!$C:$C,0))),"",INDEX('Policy Characteristics'!I:I,MATCH($C446,'Policy Characteristics'!$C:$C,0)))</f>
        <v>% decrease</v>
      </c>
      <c r="P446" s="276" t="str">
        <f>IF(ISBLANK(INDEX('Policy Characteristics'!J:J,MATCH($C446,'Policy Characteristics'!$C:$C,0))),"",INDEX('Policy Characteristics'!J:J,MATCH($C446,'Policy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446" s="276" t="str">
        <f>IF(ISBLANK(INDEX('Policy Characteristics'!K:K,MATCH($C446,'Policy Characteristics'!$C:$C,0))),"",INDEX('Policy Characteristics'!K:K,MATCH($C446,'Policy Characteristics'!$C:$C,0)))</f>
        <v/>
      </c>
      <c r="R446" s="276" t="str">
        <f>IF(ISBLANK(INDEX('Policy Characteristics'!L:L,MATCH($C446,'Policy Characteristics'!$C:$C,0))),"",INDEX('Policy Characteristics'!L:L,MATCH($C446,'Policy Characteristics'!$C:$C,0)))</f>
        <v/>
      </c>
      <c r="S446" s="337"/>
    </row>
    <row r="447" spans="1:19" ht="16">
      <c r="A447" s="276" t="str">
        <f>IF(ISBLANK(INDEX('Policy Characteristics'!A:A,MATCH($C447,'Policy Characteristics'!$C:$C,0))),"",INDEX('Policy Characteristics'!A:A,MATCH($C447,'Policy Characteristics'!$C:$C,0)))</f>
        <v>Electricity Supply</v>
      </c>
      <c r="B447" s="285" t="str">
        <f>IF(ISBLANK(INDEX('Policy Characteristics'!B:B,MATCH($C447,'Policy Characteristics'!$C:$C,0))),"",INDEX('Policy Characteristics'!B:B,MATCH($C447,'Policy Characteristics'!$C:$C,0)))</f>
        <v>Decrease Cost of Capital</v>
      </c>
      <c r="C447" s="276" t="str">
        <f t="shared" si="26"/>
        <v>Percentage Decrease in Cost of Capital for Power Plants</v>
      </c>
      <c r="D447" s="6" t="s">
        <v>2781</v>
      </c>
      <c r="E447" s="47"/>
      <c r="F447" s="6" t="s">
        <v>2619</v>
      </c>
      <c r="G447" s="6"/>
      <c r="H447" s="44">
        <v>1744</v>
      </c>
      <c r="I447" s="348" t="s">
        <v>45</v>
      </c>
      <c r="J447" s="277" t="str">
        <f>IF(ISBLANK(INDEX('Policy Characteristics'!D:D,MATCH($C447,'Policy Characteristics'!$C:$C,0))),"",INDEX('Policy Characteristics'!D:D,MATCH($C447,'Policy Characteristics'!$C:$C,0)))</f>
        <v>Decrease Electricity Sector Cost of Capital</v>
      </c>
      <c r="K447" s="276" t="str">
        <f>IF(ISBLANK(INDEX('Policy Characteristics'!E:E,MATCH($C447,'Policy Characteristics'!$C:$C,0))),"",INDEX('Policy Characteristics'!E:E,MATCH($C447,'Policy Characteristics'!$C:$C,0)))</f>
        <v>power plant cost of capital</v>
      </c>
      <c r="L447" s="276">
        <f>IF(ISBLANK(INDEX('Policy Characteristics'!F:F,MATCH($C447,'Policy Characteristics'!$C:$C,0))),"",INDEX('Policy Characteristics'!F:F,MATCH($C447,'Policy Characteristics'!$C:$C,0)))</f>
        <v>0</v>
      </c>
      <c r="M447" s="276">
        <f>IF(ISBLANK(INDEX('Policy Characteristics'!G:G,MATCH($C447,'Policy Characteristics'!$C:$C,0))),"",INDEX('Policy Characteristics'!G:G,MATCH($C447,'Policy Characteristics'!$C:$C,0)))</f>
        <v>100</v>
      </c>
      <c r="N447" s="276">
        <f>IF(ISBLANK(INDEX('Policy Characteristics'!H:H,MATCH($C447,'Policy Characteristics'!$C:$C,0))),"",INDEX('Policy Characteristics'!H:H,MATCH($C447,'Policy Characteristics'!$C:$C,0)))</f>
        <v>1</v>
      </c>
      <c r="O447" s="276" t="str">
        <f>IF(ISBLANK(INDEX('Policy Characteristics'!I:I,MATCH($C447,'Policy Characteristics'!$C:$C,0))),"",INDEX('Policy Characteristics'!I:I,MATCH($C447,'Policy Characteristics'!$C:$C,0)))</f>
        <v>% decrease</v>
      </c>
      <c r="P447" s="276" t="str">
        <f>IF(ISBLANK(INDEX('Policy Characteristics'!J:J,MATCH($C447,'Policy Characteristics'!$C:$C,0))),"",INDEX('Policy Characteristics'!J:J,MATCH($C447,'Policy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447" s="276" t="str">
        <f>IF(ISBLANK(INDEX('Policy Characteristics'!K:K,MATCH($C447,'Policy Characteristics'!$C:$C,0))),"",INDEX('Policy Characteristics'!K:K,MATCH($C447,'Policy Characteristics'!$C:$C,0)))</f>
        <v/>
      </c>
      <c r="R447" s="276" t="str">
        <f>IF(ISBLANK(INDEX('Policy Characteristics'!L:L,MATCH($C447,'Policy Characteristics'!$C:$C,0))),"",INDEX('Policy Characteristics'!L:L,MATCH($C447,'Policy Characteristics'!$C:$C,0)))</f>
        <v/>
      </c>
      <c r="S447" s="337"/>
    </row>
    <row r="448" spans="1:19" ht="16">
      <c r="A448" s="276" t="str">
        <f>IF(ISBLANK(INDEX('Policy Characteristics'!A:A,MATCH($C448,'Policy Characteristics'!$C:$C,0))),"",INDEX('Policy Characteristics'!A:A,MATCH($C448,'Policy Characteristics'!$C:$C,0)))</f>
        <v>Electricity Supply</v>
      </c>
      <c r="B448" s="285" t="str">
        <f>IF(ISBLANK(INDEX('Policy Characteristics'!B:B,MATCH($C448,'Policy Characteristics'!$C:$C,0))),"",INDEX('Policy Characteristics'!B:B,MATCH($C448,'Policy Characteristics'!$C:$C,0)))</f>
        <v>Decrease Cost of Capital</v>
      </c>
      <c r="C448" s="276" t="str">
        <f t="shared" si="26"/>
        <v>Percentage Decrease in Cost of Capital for Power Plants</v>
      </c>
      <c r="D448" s="6" t="s">
        <v>2782</v>
      </c>
      <c r="E448" s="47"/>
      <c r="F448" s="6" t="s">
        <v>2496</v>
      </c>
      <c r="G448" s="6"/>
      <c r="H448" s="44">
        <v>1745</v>
      </c>
      <c r="I448" s="348" t="s">
        <v>45</v>
      </c>
      <c r="J448" s="277" t="str">
        <f>IF(ISBLANK(INDEX('Policy Characteristics'!D:D,MATCH($C448,'Policy Characteristics'!$C:$C,0))),"",INDEX('Policy Characteristics'!D:D,MATCH($C448,'Policy Characteristics'!$C:$C,0)))</f>
        <v>Decrease Electricity Sector Cost of Capital</v>
      </c>
      <c r="K448" s="276" t="str">
        <f>IF(ISBLANK(INDEX('Policy Characteristics'!E:E,MATCH($C448,'Policy Characteristics'!$C:$C,0))),"",INDEX('Policy Characteristics'!E:E,MATCH($C448,'Policy Characteristics'!$C:$C,0)))</f>
        <v>power plant cost of capital</v>
      </c>
      <c r="L448" s="276">
        <f>IF(ISBLANK(INDEX('Policy Characteristics'!F:F,MATCH($C448,'Policy Characteristics'!$C:$C,0))),"",INDEX('Policy Characteristics'!F:F,MATCH($C448,'Policy Characteristics'!$C:$C,0)))</f>
        <v>0</v>
      </c>
      <c r="M448" s="276">
        <f>IF(ISBLANK(INDEX('Policy Characteristics'!G:G,MATCH($C448,'Policy Characteristics'!$C:$C,0))),"",INDEX('Policy Characteristics'!G:G,MATCH($C448,'Policy Characteristics'!$C:$C,0)))</f>
        <v>100</v>
      </c>
      <c r="N448" s="276">
        <f>IF(ISBLANK(INDEX('Policy Characteristics'!H:H,MATCH($C448,'Policy Characteristics'!$C:$C,0))),"",INDEX('Policy Characteristics'!H:H,MATCH($C448,'Policy Characteristics'!$C:$C,0)))</f>
        <v>1</v>
      </c>
      <c r="O448" s="276" t="str">
        <f>IF(ISBLANK(INDEX('Policy Characteristics'!I:I,MATCH($C448,'Policy Characteristics'!$C:$C,0))),"",INDEX('Policy Characteristics'!I:I,MATCH($C448,'Policy Characteristics'!$C:$C,0)))</f>
        <v>% decrease</v>
      </c>
      <c r="P448" s="276" t="str">
        <f>IF(ISBLANK(INDEX('Policy Characteristics'!J:J,MATCH($C448,'Policy Characteristics'!$C:$C,0))),"",INDEX('Policy Characteristics'!J:J,MATCH($C448,'Policy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448" s="276" t="str">
        <f>IF(ISBLANK(INDEX('Policy Characteristics'!K:K,MATCH($C448,'Policy Characteristics'!$C:$C,0))),"",INDEX('Policy Characteristics'!K:K,MATCH($C448,'Policy Characteristics'!$C:$C,0)))</f>
        <v/>
      </c>
      <c r="R448" s="276" t="str">
        <f>IF(ISBLANK(INDEX('Policy Characteristics'!L:L,MATCH($C448,'Policy Characteristics'!$C:$C,0))),"",INDEX('Policy Characteristics'!L:L,MATCH($C448,'Policy Characteristics'!$C:$C,0)))</f>
        <v/>
      </c>
      <c r="S448" s="337"/>
    </row>
    <row r="449" spans="1:19" ht="16">
      <c r="A449" s="276" t="str">
        <f>IF(ISBLANK(INDEX('Policy Characteristics'!A:A,MATCH($C449,'Policy Characteristics'!$C:$C,0))),"",INDEX('Policy Characteristics'!A:A,MATCH($C449,'Policy Characteristics'!$C:$C,0)))</f>
        <v>Electricity Supply</v>
      </c>
      <c r="B449" s="285" t="str">
        <f>IF(ISBLANK(INDEX('Policy Characteristics'!B:B,MATCH($C449,'Policy Characteristics'!$C:$C,0))),"",INDEX('Policy Characteristics'!B:B,MATCH($C449,'Policy Characteristics'!$C:$C,0)))</f>
        <v>Decrease Cost of Capital</v>
      </c>
      <c r="C449" s="276" t="str">
        <f t="shared" si="26"/>
        <v>Percentage Decrease in Cost of Capital for Power Plants</v>
      </c>
      <c r="D449" s="6" t="s">
        <v>3578</v>
      </c>
      <c r="E449" s="47"/>
      <c r="F449" s="6" t="s">
        <v>3586</v>
      </c>
      <c r="G449" s="6"/>
      <c r="H449" s="44">
        <v>1804</v>
      </c>
      <c r="I449" s="348" t="s">
        <v>44</v>
      </c>
      <c r="J449" s="277" t="str">
        <f>IF(ISBLANK(INDEX('Policy Characteristics'!D:D,MATCH($C449,'Policy Characteristics'!$C:$C,0))),"",INDEX('Policy Characteristics'!D:D,MATCH($C449,'Policy Characteristics'!$C:$C,0)))</f>
        <v>Decrease Electricity Sector Cost of Capital</v>
      </c>
      <c r="K449" s="276" t="str">
        <f>IF(ISBLANK(INDEX('Policy Characteristics'!E:E,MATCH($C449,'Policy Characteristics'!$C:$C,0))),"",INDEX('Policy Characteristics'!E:E,MATCH($C449,'Policy Characteristics'!$C:$C,0)))</f>
        <v>power plant cost of capital</v>
      </c>
      <c r="L449" s="276">
        <f>IF(ISBLANK(INDEX('Policy Characteristics'!F:F,MATCH($C449,'Policy Characteristics'!$C:$C,0))),"",INDEX('Policy Characteristics'!F:F,MATCH($C449,'Policy Characteristics'!$C:$C,0)))</f>
        <v>0</v>
      </c>
      <c r="M449" s="276">
        <f>IF(ISBLANK(INDEX('Policy Characteristics'!G:G,MATCH($C449,'Policy Characteristics'!$C:$C,0))),"",INDEX('Policy Characteristics'!G:G,MATCH($C449,'Policy Characteristics'!$C:$C,0)))</f>
        <v>100</v>
      </c>
      <c r="N449" s="276">
        <f>IF(ISBLANK(INDEX('Policy Characteristics'!H:H,MATCH($C449,'Policy Characteristics'!$C:$C,0))),"",INDEX('Policy Characteristics'!H:H,MATCH($C449,'Policy Characteristics'!$C:$C,0)))</f>
        <v>1</v>
      </c>
      <c r="O449" s="276" t="str">
        <f>IF(ISBLANK(INDEX('Policy Characteristics'!I:I,MATCH($C449,'Policy Characteristics'!$C:$C,0))),"",INDEX('Policy Characteristics'!I:I,MATCH($C449,'Policy Characteristics'!$C:$C,0)))</f>
        <v>% decrease</v>
      </c>
      <c r="P449" s="276" t="str">
        <f>IF(ISBLANK(INDEX('Policy Characteristics'!J:J,MATCH($C449,'Policy Characteristics'!$C:$C,0))),"",INDEX('Policy Characteristics'!J:J,MATCH($C449,'Policy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449" s="276" t="str">
        <f>IF(ISBLANK(INDEX('Policy Characteristics'!K:K,MATCH($C449,'Policy Characteristics'!$C:$C,0))),"",INDEX('Policy Characteristics'!K:K,MATCH($C449,'Policy Characteristics'!$C:$C,0)))</f>
        <v/>
      </c>
      <c r="R449" s="276" t="str">
        <f>IF(ISBLANK(INDEX('Policy Characteristics'!L:L,MATCH($C449,'Policy Characteristics'!$C:$C,0))),"",INDEX('Policy Characteristics'!L:L,MATCH($C449,'Policy Characteristics'!$C:$C,0)))</f>
        <v/>
      </c>
      <c r="S449" s="337"/>
    </row>
    <row r="450" spans="1:19" ht="16">
      <c r="A450" s="276" t="str">
        <f>IF(ISBLANK(INDEX('Policy Characteristics'!A:A,MATCH($C450,'Policy Characteristics'!$C:$C,0))),"",INDEX('Policy Characteristics'!A:A,MATCH($C450,'Policy Characteristics'!$C:$C,0)))</f>
        <v>Electricity Supply</v>
      </c>
      <c r="B450" s="285" t="str">
        <f>IF(ISBLANK(INDEX('Policy Characteristics'!B:B,MATCH($C450,'Policy Characteristics'!$C:$C,0))),"",INDEX('Policy Characteristics'!B:B,MATCH($C450,'Policy Characteristics'!$C:$C,0)))</f>
        <v>Decrease Cost of Capital</v>
      </c>
      <c r="C450" s="276" t="str">
        <f t="shared" si="26"/>
        <v>Percentage Decrease in Cost of Capital for Power Plants</v>
      </c>
      <c r="D450" s="6" t="s">
        <v>3581</v>
      </c>
      <c r="E450" s="47"/>
      <c r="F450" s="6" t="s">
        <v>3587</v>
      </c>
      <c r="G450" s="6"/>
      <c r="H450" s="44">
        <v>1805</v>
      </c>
      <c r="I450" s="348" t="s">
        <v>44</v>
      </c>
      <c r="J450" s="277" t="str">
        <f>IF(ISBLANK(INDEX('Policy Characteristics'!D:D,MATCH($C450,'Policy Characteristics'!$C:$C,0))),"",INDEX('Policy Characteristics'!D:D,MATCH($C450,'Policy Characteristics'!$C:$C,0)))</f>
        <v>Decrease Electricity Sector Cost of Capital</v>
      </c>
      <c r="K450" s="276" t="str">
        <f>IF(ISBLANK(INDEX('Policy Characteristics'!E:E,MATCH($C450,'Policy Characteristics'!$C:$C,0))),"",INDEX('Policy Characteristics'!E:E,MATCH($C450,'Policy Characteristics'!$C:$C,0)))</f>
        <v>power plant cost of capital</v>
      </c>
      <c r="L450" s="276">
        <f>IF(ISBLANK(INDEX('Policy Characteristics'!F:F,MATCH($C450,'Policy Characteristics'!$C:$C,0))),"",INDEX('Policy Characteristics'!F:F,MATCH($C450,'Policy Characteristics'!$C:$C,0)))</f>
        <v>0</v>
      </c>
      <c r="M450" s="276">
        <f>IF(ISBLANK(INDEX('Policy Characteristics'!G:G,MATCH($C450,'Policy Characteristics'!$C:$C,0))),"",INDEX('Policy Characteristics'!G:G,MATCH($C450,'Policy Characteristics'!$C:$C,0)))</f>
        <v>100</v>
      </c>
      <c r="N450" s="276">
        <f>IF(ISBLANK(INDEX('Policy Characteristics'!H:H,MATCH($C450,'Policy Characteristics'!$C:$C,0))),"",INDEX('Policy Characteristics'!H:H,MATCH($C450,'Policy Characteristics'!$C:$C,0)))</f>
        <v>1</v>
      </c>
      <c r="O450" s="276" t="str">
        <f>IF(ISBLANK(INDEX('Policy Characteristics'!I:I,MATCH($C450,'Policy Characteristics'!$C:$C,0))),"",INDEX('Policy Characteristics'!I:I,MATCH($C450,'Policy Characteristics'!$C:$C,0)))</f>
        <v>% decrease</v>
      </c>
      <c r="P450" s="276" t="str">
        <f>IF(ISBLANK(INDEX('Policy Characteristics'!J:J,MATCH($C450,'Policy Characteristics'!$C:$C,0))),"",INDEX('Policy Characteristics'!J:J,MATCH($C450,'Policy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450" s="276" t="str">
        <f>IF(ISBLANK(INDEX('Policy Characteristics'!K:K,MATCH($C450,'Policy Characteristics'!$C:$C,0))),"",INDEX('Policy Characteristics'!K:K,MATCH($C450,'Policy Characteristics'!$C:$C,0)))</f>
        <v/>
      </c>
      <c r="R450" s="276" t="str">
        <f>IF(ISBLANK(INDEX('Policy Characteristics'!L:L,MATCH($C450,'Policy Characteristics'!$C:$C,0))),"",INDEX('Policy Characteristics'!L:L,MATCH($C450,'Policy Characteristics'!$C:$C,0)))</f>
        <v/>
      </c>
      <c r="S450" s="337"/>
    </row>
    <row r="451" spans="1:19" ht="16">
      <c r="A451" s="276" t="str">
        <f>IF(ISBLANK(INDEX('Policy Characteristics'!A:A,MATCH($C451,'Policy Characteristics'!$C:$C,0))),"",INDEX('Policy Characteristics'!A:A,MATCH($C451,'Policy Characteristics'!$C:$C,0)))</f>
        <v>Electricity Supply</v>
      </c>
      <c r="B451" s="285" t="str">
        <f>IF(ISBLANK(INDEX('Policy Characteristics'!B:B,MATCH($C451,'Policy Characteristics'!$C:$C,0))),"",INDEX('Policy Characteristics'!B:B,MATCH($C451,'Policy Characteristics'!$C:$C,0)))</f>
        <v>Decrease Cost of Capital</v>
      </c>
      <c r="C451" s="276" t="str">
        <f t="shared" si="26"/>
        <v>Percentage Decrease in Cost of Capital for Power Plants</v>
      </c>
      <c r="D451" s="6" t="s">
        <v>3582</v>
      </c>
      <c r="E451" s="47"/>
      <c r="F451" s="6" t="s">
        <v>3588</v>
      </c>
      <c r="G451" s="6"/>
      <c r="H451" s="44">
        <v>1806</v>
      </c>
      <c r="I451" s="348" t="s">
        <v>44</v>
      </c>
      <c r="J451" s="277" t="str">
        <f>IF(ISBLANK(INDEX('Policy Characteristics'!D:D,MATCH($C451,'Policy Characteristics'!$C:$C,0))),"",INDEX('Policy Characteristics'!D:D,MATCH($C451,'Policy Characteristics'!$C:$C,0)))</f>
        <v>Decrease Electricity Sector Cost of Capital</v>
      </c>
      <c r="K451" s="276" t="str">
        <f>IF(ISBLANK(INDEX('Policy Characteristics'!E:E,MATCH($C451,'Policy Characteristics'!$C:$C,0))),"",INDEX('Policy Characteristics'!E:E,MATCH($C451,'Policy Characteristics'!$C:$C,0)))</f>
        <v>power plant cost of capital</v>
      </c>
      <c r="L451" s="276">
        <f>IF(ISBLANK(INDEX('Policy Characteristics'!F:F,MATCH($C451,'Policy Characteristics'!$C:$C,0))),"",INDEX('Policy Characteristics'!F:F,MATCH($C451,'Policy Characteristics'!$C:$C,0)))</f>
        <v>0</v>
      </c>
      <c r="M451" s="276">
        <f>IF(ISBLANK(INDEX('Policy Characteristics'!G:G,MATCH($C451,'Policy Characteristics'!$C:$C,0))),"",INDEX('Policy Characteristics'!G:G,MATCH($C451,'Policy Characteristics'!$C:$C,0)))</f>
        <v>100</v>
      </c>
      <c r="N451" s="276">
        <f>IF(ISBLANK(INDEX('Policy Characteristics'!H:H,MATCH($C451,'Policy Characteristics'!$C:$C,0))),"",INDEX('Policy Characteristics'!H:H,MATCH($C451,'Policy Characteristics'!$C:$C,0)))</f>
        <v>1</v>
      </c>
      <c r="O451" s="276" t="str">
        <f>IF(ISBLANK(INDEX('Policy Characteristics'!I:I,MATCH($C451,'Policy Characteristics'!$C:$C,0))),"",INDEX('Policy Characteristics'!I:I,MATCH($C451,'Policy Characteristics'!$C:$C,0)))</f>
        <v>% decrease</v>
      </c>
      <c r="P451" s="276" t="str">
        <f>IF(ISBLANK(INDEX('Policy Characteristics'!J:J,MATCH($C451,'Policy Characteristics'!$C:$C,0))),"",INDEX('Policy Characteristics'!J:J,MATCH($C451,'Policy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451" s="276" t="str">
        <f>IF(ISBLANK(INDEX('Policy Characteristics'!K:K,MATCH($C451,'Policy Characteristics'!$C:$C,0))),"",INDEX('Policy Characteristics'!K:K,MATCH($C451,'Policy Characteristics'!$C:$C,0)))</f>
        <v/>
      </c>
      <c r="R451" s="276" t="str">
        <f>IF(ISBLANK(INDEX('Policy Characteristics'!L:L,MATCH($C451,'Policy Characteristics'!$C:$C,0))),"",INDEX('Policy Characteristics'!L:L,MATCH($C451,'Policy Characteristics'!$C:$C,0)))</f>
        <v/>
      </c>
      <c r="S451" s="337"/>
    </row>
    <row r="452" spans="1:19" ht="16">
      <c r="A452" s="276" t="str">
        <f>IF(ISBLANK(INDEX('Policy Characteristics'!A:A,MATCH($C452,'Policy Characteristics'!$C:$C,0))),"",INDEX('Policy Characteristics'!A:A,MATCH($C452,'Policy Characteristics'!$C:$C,0)))</f>
        <v>Electricity Supply</v>
      </c>
      <c r="B452" s="285" t="str">
        <f>IF(ISBLANK(INDEX('Policy Characteristics'!B:B,MATCH($C452,'Policy Characteristics'!$C:$C,0))),"",INDEX('Policy Characteristics'!B:B,MATCH($C452,'Policy Characteristics'!$C:$C,0)))</f>
        <v>Decrease Cost of Capital</v>
      </c>
      <c r="C452" s="276" t="str">
        <f t="shared" si="26"/>
        <v>Percentage Decrease in Cost of Capital for Power Plants</v>
      </c>
      <c r="D452" s="6" t="s">
        <v>3583</v>
      </c>
      <c r="E452" s="47"/>
      <c r="F452" s="6" t="s">
        <v>3589</v>
      </c>
      <c r="G452" s="6"/>
      <c r="H452" s="44">
        <v>1807</v>
      </c>
      <c r="I452" s="348" t="s">
        <v>44</v>
      </c>
      <c r="J452" s="277" t="str">
        <f>IF(ISBLANK(INDEX('Policy Characteristics'!D:D,MATCH($C452,'Policy Characteristics'!$C:$C,0))),"",INDEX('Policy Characteristics'!D:D,MATCH($C452,'Policy Characteristics'!$C:$C,0)))</f>
        <v>Decrease Electricity Sector Cost of Capital</v>
      </c>
      <c r="K452" s="276" t="str">
        <f>IF(ISBLANK(INDEX('Policy Characteristics'!E:E,MATCH($C452,'Policy Characteristics'!$C:$C,0))),"",INDEX('Policy Characteristics'!E:E,MATCH($C452,'Policy Characteristics'!$C:$C,0)))</f>
        <v>power plant cost of capital</v>
      </c>
      <c r="L452" s="276">
        <f>IF(ISBLANK(INDEX('Policy Characteristics'!F:F,MATCH($C452,'Policy Characteristics'!$C:$C,0))),"",INDEX('Policy Characteristics'!F:F,MATCH($C452,'Policy Characteristics'!$C:$C,0)))</f>
        <v>0</v>
      </c>
      <c r="M452" s="276">
        <f>IF(ISBLANK(INDEX('Policy Characteristics'!G:G,MATCH($C452,'Policy Characteristics'!$C:$C,0))),"",INDEX('Policy Characteristics'!G:G,MATCH($C452,'Policy Characteristics'!$C:$C,0)))</f>
        <v>100</v>
      </c>
      <c r="N452" s="276">
        <f>IF(ISBLANK(INDEX('Policy Characteristics'!H:H,MATCH($C452,'Policy Characteristics'!$C:$C,0))),"",INDEX('Policy Characteristics'!H:H,MATCH($C452,'Policy Characteristics'!$C:$C,0)))</f>
        <v>1</v>
      </c>
      <c r="O452" s="276" t="str">
        <f>IF(ISBLANK(INDEX('Policy Characteristics'!I:I,MATCH($C452,'Policy Characteristics'!$C:$C,0))),"",INDEX('Policy Characteristics'!I:I,MATCH($C452,'Policy Characteristics'!$C:$C,0)))</f>
        <v>% decrease</v>
      </c>
      <c r="P452" s="276" t="str">
        <f>IF(ISBLANK(INDEX('Policy Characteristics'!J:J,MATCH($C452,'Policy Characteristics'!$C:$C,0))),"",INDEX('Policy Characteristics'!J:J,MATCH($C452,'Policy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452" s="276" t="str">
        <f>IF(ISBLANK(INDEX('Policy Characteristics'!K:K,MATCH($C452,'Policy Characteristics'!$C:$C,0))),"",INDEX('Policy Characteristics'!K:K,MATCH($C452,'Policy Characteristics'!$C:$C,0)))</f>
        <v/>
      </c>
      <c r="R452" s="276" t="str">
        <f>IF(ISBLANK(INDEX('Policy Characteristics'!L:L,MATCH($C452,'Policy Characteristics'!$C:$C,0))),"",INDEX('Policy Characteristics'!L:L,MATCH($C452,'Policy Characteristics'!$C:$C,0)))</f>
        <v/>
      </c>
      <c r="S452" s="337"/>
    </row>
    <row r="453" spans="1:19" ht="16">
      <c r="A453" s="276" t="str">
        <f>IF(ISBLANK(INDEX('Policy Characteristics'!A:A,MATCH($C453,'Policy Characteristics'!$C:$C,0))),"",INDEX('Policy Characteristics'!A:A,MATCH($C453,'Policy Characteristics'!$C:$C,0)))</f>
        <v>Electricity Supply</v>
      </c>
      <c r="B453" s="285" t="str">
        <f>IF(ISBLANK(INDEX('Policy Characteristics'!B:B,MATCH($C453,'Policy Characteristics'!$C:$C,0))),"",INDEX('Policy Characteristics'!B:B,MATCH($C453,'Policy Characteristics'!$C:$C,0)))</f>
        <v>Decrease Cost of Capital</v>
      </c>
      <c r="C453" s="276" t="str">
        <f t="shared" si="26"/>
        <v>Percentage Decrease in Cost of Capital for Power Plants</v>
      </c>
      <c r="D453" s="6" t="s">
        <v>3584</v>
      </c>
      <c r="E453" s="47"/>
      <c r="F453" s="6" t="s">
        <v>3590</v>
      </c>
      <c r="G453" s="6"/>
      <c r="H453" s="44">
        <v>1808</v>
      </c>
      <c r="I453" s="348" t="s">
        <v>44</v>
      </c>
      <c r="J453" s="277" t="str">
        <f>IF(ISBLANK(INDEX('Policy Characteristics'!D:D,MATCH($C453,'Policy Characteristics'!$C:$C,0))),"",INDEX('Policy Characteristics'!D:D,MATCH($C453,'Policy Characteristics'!$C:$C,0)))</f>
        <v>Decrease Electricity Sector Cost of Capital</v>
      </c>
      <c r="K453" s="276" t="str">
        <f>IF(ISBLANK(INDEX('Policy Characteristics'!E:E,MATCH($C453,'Policy Characteristics'!$C:$C,0))),"",INDEX('Policy Characteristics'!E:E,MATCH($C453,'Policy Characteristics'!$C:$C,0)))</f>
        <v>power plant cost of capital</v>
      </c>
      <c r="L453" s="276">
        <f>IF(ISBLANK(INDEX('Policy Characteristics'!F:F,MATCH($C453,'Policy Characteristics'!$C:$C,0))),"",INDEX('Policy Characteristics'!F:F,MATCH($C453,'Policy Characteristics'!$C:$C,0)))</f>
        <v>0</v>
      </c>
      <c r="M453" s="276">
        <f>IF(ISBLANK(INDEX('Policy Characteristics'!G:G,MATCH($C453,'Policy Characteristics'!$C:$C,0))),"",INDEX('Policy Characteristics'!G:G,MATCH($C453,'Policy Characteristics'!$C:$C,0)))</f>
        <v>100</v>
      </c>
      <c r="N453" s="276">
        <f>IF(ISBLANK(INDEX('Policy Characteristics'!H:H,MATCH($C453,'Policy Characteristics'!$C:$C,0))),"",INDEX('Policy Characteristics'!H:H,MATCH($C453,'Policy Characteristics'!$C:$C,0)))</f>
        <v>1</v>
      </c>
      <c r="O453" s="276" t="str">
        <f>IF(ISBLANK(INDEX('Policy Characteristics'!I:I,MATCH($C453,'Policy Characteristics'!$C:$C,0))),"",INDEX('Policy Characteristics'!I:I,MATCH($C453,'Policy Characteristics'!$C:$C,0)))</f>
        <v>% decrease</v>
      </c>
      <c r="P453" s="276" t="str">
        <f>IF(ISBLANK(INDEX('Policy Characteristics'!J:J,MATCH($C453,'Policy Characteristics'!$C:$C,0))),"",INDEX('Policy Characteristics'!J:J,MATCH($C453,'Policy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453" s="276" t="str">
        <f>IF(ISBLANK(INDEX('Policy Characteristics'!K:K,MATCH($C453,'Policy Characteristics'!$C:$C,0))),"",INDEX('Policy Characteristics'!K:K,MATCH($C453,'Policy Characteristics'!$C:$C,0)))</f>
        <v/>
      </c>
      <c r="R453" s="276" t="str">
        <f>IF(ISBLANK(INDEX('Policy Characteristics'!L:L,MATCH($C453,'Policy Characteristics'!$C:$C,0))),"",INDEX('Policy Characteristics'!L:L,MATCH($C453,'Policy Characteristics'!$C:$C,0)))</f>
        <v/>
      </c>
      <c r="S453" s="337"/>
    </row>
    <row r="454" spans="1:19" ht="16">
      <c r="A454" s="276" t="str">
        <f>IF(ISBLANK(INDEX('Policy Characteristics'!A:A,MATCH($C454,'Policy Characteristics'!$C:$C,0))),"",INDEX('Policy Characteristics'!A:A,MATCH($C454,'Policy Characteristics'!$C:$C,0)))</f>
        <v>Electricity Supply</v>
      </c>
      <c r="B454" s="285" t="str">
        <f>IF(ISBLANK(INDEX('Policy Characteristics'!B:B,MATCH($C454,'Policy Characteristics'!$C:$C,0))),"",INDEX('Policy Characteristics'!B:B,MATCH($C454,'Policy Characteristics'!$C:$C,0)))</f>
        <v>Decrease Cost of Capital</v>
      </c>
      <c r="C454" s="276" t="str">
        <f t="shared" si="26"/>
        <v>Percentage Decrease in Cost of Capital for Power Plants</v>
      </c>
      <c r="D454" s="6" t="s">
        <v>3585</v>
      </c>
      <c r="E454" s="47"/>
      <c r="F454" s="6" t="s">
        <v>2497</v>
      </c>
      <c r="G454" s="6"/>
      <c r="H454" s="44">
        <v>1809</v>
      </c>
      <c r="I454" s="348" t="s">
        <v>44</v>
      </c>
      <c r="J454" s="277" t="str">
        <f>IF(ISBLANK(INDEX('Policy Characteristics'!D:D,MATCH($C454,'Policy Characteristics'!$C:$C,0))),"",INDEX('Policy Characteristics'!D:D,MATCH($C454,'Policy Characteristics'!$C:$C,0)))</f>
        <v>Decrease Electricity Sector Cost of Capital</v>
      </c>
      <c r="K454" s="276" t="str">
        <f>IF(ISBLANK(INDEX('Policy Characteristics'!E:E,MATCH($C454,'Policy Characteristics'!$C:$C,0))),"",INDEX('Policy Characteristics'!E:E,MATCH($C454,'Policy Characteristics'!$C:$C,0)))</f>
        <v>power plant cost of capital</v>
      </c>
      <c r="L454" s="276">
        <f>IF(ISBLANK(INDEX('Policy Characteristics'!F:F,MATCH($C454,'Policy Characteristics'!$C:$C,0))),"",INDEX('Policy Characteristics'!F:F,MATCH($C454,'Policy Characteristics'!$C:$C,0)))</f>
        <v>0</v>
      </c>
      <c r="M454" s="276">
        <f>IF(ISBLANK(INDEX('Policy Characteristics'!G:G,MATCH($C454,'Policy Characteristics'!$C:$C,0))),"",INDEX('Policy Characteristics'!G:G,MATCH($C454,'Policy Characteristics'!$C:$C,0)))</f>
        <v>100</v>
      </c>
      <c r="N454" s="276">
        <f>IF(ISBLANK(INDEX('Policy Characteristics'!H:H,MATCH($C454,'Policy Characteristics'!$C:$C,0))),"",INDEX('Policy Characteristics'!H:H,MATCH($C454,'Policy Characteristics'!$C:$C,0)))</f>
        <v>1</v>
      </c>
      <c r="O454" s="276" t="str">
        <f>IF(ISBLANK(INDEX('Policy Characteristics'!I:I,MATCH($C454,'Policy Characteristics'!$C:$C,0))),"",INDEX('Policy Characteristics'!I:I,MATCH($C454,'Policy Characteristics'!$C:$C,0)))</f>
        <v>% decrease</v>
      </c>
      <c r="P454" s="276" t="str">
        <f>IF(ISBLANK(INDEX('Policy Characteristics'!J:J,MATCH($C454,'Policy Characteristics'!$C:$C,0))),"",INDEX('Policy Characteristics'!J:J,MATCH($C454,'Policy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454" s="276" t="str">
        <f>IF(ISBLANK(INDEX('Policy Characteristics'!K:K,MATCH($C454,'Policy Characteristics'!$C:$C,0))),"",INDEX('Policy Characteristics'!K:K,MATCH($C454,'Policy Characteristics'!$C:$C,0)))</f>
        <v/>
      </c>
      <c r="R454" s="276" t="str">
        <f>IF(ISBLANK(INDEX('Policy Characteristics'!L:L,MATCH($C454,'Policy Characteristics'!$C:$C,0))),"",INDEX('Policy Characteristics'!L:L,MATCH($C454,'Policy Characteristics'!$C:$C,0)))</f>
        <v/>
      </c>
      <c r="S454" s="337"/>
    </row>
    <row r="455" spans="1:19" ht="16">
      <c r="A455" s="276" t="str">
        <f>IF(ISBLANK(INDEX('Policy Characteristics'!A:A,MATCH($C455,'Policy Characteristics'!$C:$C,0))),"",INDEX('Policy Characteristics'!A:A,MATCH($C455,'Policy Characteristics'!$C:$C,0)))</f>
        <v>Industry</v>
      </c>
      <c r="B455" s="285" t="str">
        <f>IF(ISBLANK(INDEX('Policy Characteristics'!B:B,MATCH($C455,'Policy Characteristics'!$C:$C,0))),"",INDEX('Policy Characteristics'!B:B,MATCH($C455,'Policy Characteristics'!$C:$C,0)))</f>
        <v>Buy In-Region Products</v>
      </c>
      <c r="C455" t="s">
        <v>3228</v>
      </c>
      <c r="D455" s="47" t="s">
        <v>3102</v>
      </c>
      <c r="E455" s="6"/>
      <c r="F455" t="s">
        <v>3127</v>
      </c>
      <c r="G455" s="47"/>
      <c r="H455" s="44">
        <v>1537</v>
      </c>
      <c r="I455" s="347" t="s">
        <v>44</v>
      </c>
      <c r="J455" s="277" t="str">
        <f>IF(ISBLANK(INDEX('Policy Characteristics'!D:D,MATCH($C455,'Policy Characteristics'!$C:$C,0))),"",INDEX('Policy Characteristics'!D:D,MATCH($C455,'Policy Characteristics'!$C:$C,0)))</f>
        <v>Buy In-Region Products</v>
      </c>
      <c r="K455" s="276" t="str">
        <f>IF(ISBLANK(INDEX('Policy Characteristics'!E:E,MATCH($C455,'Policy Characteristics'!$C:$C,0))),"",INDEX('Policy Characteristics'!E:E,MATCH($C455,'Policy Characteristics'!$C:$C,0)))</f>
        <v>indst buy in region outputs</v>
      </c>
      <c r="L455" s="284">
        <f>IF(ISBLANK(INDEX('Policy Characteristics'!F:F,MATCH($C455,'Policy Characteristics'!$C:$C,0))),"",INDEX('Policy Characteristics'!F:F,MATCH($C455,'Policy Characteristics'!$C:$C,0)))</f>
        <v>0</v>
      </c>
      <c r="M455" s="284">
        <f>IF(ISBLANK(INDEX('Policy Characteristics'!G:G,MATCH($C455,'Policy Characteristics'!$C:$C,0))),"",INDEX('Policy Characteristics'!G:G,MATCH($C455,'Policy Characteristics'!$C:$C,0)))</f>
        <v>0.5</v>
      </c>
      <c r="N455" s="284">
        <f>IF(ISBLANK(INDEX('Policy Characteristics'!H:H,MATCH($C455,'Policy Characteristics'!$C:$C,0))),"",INDEX('Policy Characteristics'!H:H,MATCH($C455,'Policy Characteristics'!$C:$C,0)))</f>
        <v>0.01</v>
      </c>
      <c r="O455" s="276" t="str">
        <f>IF(ISBLANK(INDEX('Policy Characteristics'!I:I,MATCH($C455,'Policy Characteristics'!$C:$C,0))),"",INDEX('Policy Characteristics'!I:I,MATCH($C455,'Policy Characteristics'!$C:$C,0)))</f>
        <v>% of imports shifted</v>
      </c>
      <c r="P455" s="276" t="str">
        <f>IF(ISBLANK(INDEX('Policy Characteristics'!J:J,MATCH($C455,'Policy Characteristics'!$C:$C,0))),"",INDEX('Policy Characteristics'!J:J,MATCH($C455,'Policy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55" s="276" t="str">
        <f>IF(ISBLANK(INDEX('Policy Characteristics'!K:K,MATCH($C455,'Policy Characteristics'!$C:$C,0))),"",INDEX('Policy Characteristics'!K:K,MATCH($C455,'Policy Characteristics'!$C:$C,0)))</f>
        <v/>
      </c>
      <c r="R455" s="276" t="str">
        <f>IF(ISBLANK(INDEX('Policy Characteristics'!L:L,MATCH($C455,'Policy Characteristics'!$C:$C,0))),"",INDEX('Policy Characteristics'!L:L,MATCH($C455,'Policy Characteristics'!$C:$C,0)))</f>
        <v/>
      </c>
    </row>
    <row r="456" spans="1:19" ht="16">
      <c r="A456" s="276" t="str">
        <f>IF(ISBLANK(INDEX('Policy Characteristics'!A:A,MATCH($C456,'Policy Characteristics'!$C:$C,0))),"",INDEX('Policy Characteristics'!A:A,MATCH($C456,'Policy Characteristics'!$C:$C,0)))</f>
        <v>Industry</v>
      </c>
      <c r="B456" s="285" t="str">
        <f>IF(ISBLANK(INDEX('Policy Characteristics'!B:B,MATCH($C456,'Policy Characteristics'!$C:$C,0))),"",INDEX('Policy Characteristics'!B:B,MATCH($C456,'Policy Characteristics'!$C:$C,0)))</f>
        <v>Buy In-Region Products</v>
      </c>
      <c r="C456" s="276" t="str">
        <f>C$455</f>
        <v>Fraction of Imported Industrial Outputs Shifted to In Region Suppliers</v>
      </c>
      <c r="D456" s="6" t="s">
        <v>3103</v>
      </c>
      <c r="E456" s="6"/>
      <c r="F456" t="s">
        <v>2791</v>
      </c>
      <c r="G456" s="48"/>
      <c r="H456" s="44">
        <v>1538</v>
      </c>
      <c r="I456" s="347" t="s">
        <v>44</v>
      </c>
      <c r="J456" s="277" t="str">
        <f>IF(ISBLANK(INDEX('Policy Characteristics'!D:D,MATCH($C456,'Policy Characteristics'!$C:$C,0))),"",INDEX('Policy Characteristics'!D:D,MATCH($C456,'Policy Characteristics'!$C:$C,0)))</f>
        <v>Buy In-Region Products</v>
      </c>
      <c r="K456" s="276" t="str">
        <f>IF(ISBLANK(INDEX('Policy Characteristics'!E:E,MATCH($C456,'Policy Characteristics'!$C:$C,0))),"",INDEX('Policy Characteristics'!E:E,MATCH($C456,'Policy Characteristics'!$C:$C,0)))</f>
        <v>indst buy in region outputs</v>
      </c>
      <c r="L456" s="284">
        <f>IF(ISBLANK(INDEX('Policy Characteristics'!F:F,MATCH($C456,'Policy Characteristics'!$C:$C,0))),"",INDEX('Policy Characteristics'!F:F,MATCH($C456,'Policy Characteristics'!$C:$C,0)))</f>
        <v>0</v>
      </c>
      <c r="M456" s="284">
        <f>IF(ISBLANK(INDEX('Policy Characteristics'!G:G,MATCH($C456,'Policy Characteristics'!$C:$C,0))),"",INDEX('Policy Characteristics'!G:G,MATCH($C456,'Policy Characteristics'!$C:$C,0)))</f>
        <v>0.5</v>
      </c>
      <c r="N456" s="284">
        <f>IF(ISBLANK(INDEX('Policy Characteristics'!H:H,MATCH($C456,'Policy Characteristics'!$C:$C,0))),"",INDEX('Policy Characteristics'!H:H,MATCH($C456,'Policy Characteristics'!$C:$C,0)))</f>
        <v>0.01</v>
      </c>
      <c r="O456" s="276" t="str">
        <f>IF(ISBLANK(INDEX('Policy Characteristics'!I:I,MATCH($C456,'Policy Characteristics'!$C:$C,0))),"",INDEX('Policy Characteristics'!I:I,MATCH($C456,'Policy Characteristics'!$C:$C,0)))</f>
        <v>% of imports shifted</v>
      </c>
      <c r="P456" s="276" t="str">
        <f>IF(ISBLANK(INDEX('Policy Characteristics'!J:J,MATCH($C456,'Policy Characteristics'!$C:$C,0))),"",INDEX('Policy Characteristics'!J:J,MATCH($C456,'Policy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56" s="276" t="str">
        <f>IF(ISBLANK(INDEX('Policy Characteristics'!K:K,MATCH($C456,'Policy Characteristics'!$C:$C,0))),"",INDEX('Policy Characteristics'!K:K,MATCH($C456,'Policy Characteristics'!$C:$C,0)))</f>
        <v/>
      </c>
      <c r="R456" s="276" t="str">
        <f>IF(ISBLANK(INDEX('Policy Characteristics'!L:L,MATCH($C456,'Policy Characteristics'!$C:$C,0))),"",INDEX('Policy Characteristics'!L:L,MATCH($C456,'Policy Characteristics'!$C:$C,0)))</f>
        <v/>
      </c>
    </row>
    <row r="457" spans="1:19" ht="16">
      <c r="A457" s="276" t="str">
        <f>IF(ISBLANK(INDEX('Policy Characteristics'!A:A,MATCH($C457,'Policy Characteristics'!$C:$C,0))),"",INDEX('Policy Characteristics'!A:A,MATCH($C457,'Policy Characteristics'!$C:$C,0)))</f>
        <v>Industry</v>
      </c>
      <c r="B457" s="285" t="str">
        <f>IF(ISBLANK(INDEX('Policy Characteristics'!B:B,MATCH($C457,'Policy Characteristics'!$C:$C,0))),"",INDEX('Policy Characteristics'!B:B,MATCH($C457,'Policy Characteristics'!$C:$C,0)))</f>
        <v>Buy In-Region Products</v>
      </c>
      <c r="C457" s="276" t="str">
        <f t="shared" ref="C457:C479" si="27">C$455</f>
        <v>Fraction of Imported Industrial Outputs Shifted to In Region Suppliers</v>
      </c>
      <c r="D457" s="6" t="s">
        <v>3104</v>
      </c>
      <c r="E457" s="6"/>
      <c r="F457" t="s">
        <v>3068</v>
      </c>
      <c r="G457" s="48"/>
      <c r="H457" s="44">
        <v>1539</v>
      </c>
      <c r="I457" s="347" t="s">
        <v>44</v>
      </c>
      <c r="J457" s="277" t="str">
        <f>IF(ISBLANK(INDEX('Policy Characteristics'!D:D,MATCH($C457,'Policy Characteristics'!$C:$C,0))),"",INDEX('Policy Characteristics'!D:D,MATCH($C457,'Policy Characteristics'!$C:$C,0)))</f>
        <v>Buy In-Region Products</v>
      </c>
      <c r="K457" s="276" t="str">
        <f>IF(ISBLANK(INDEX('Policy Characteristics'!E:E,MATCH($C457,'Policy Characteristics'!$C:$C,0))),"",INDEX('Policy Characteristics'!E:E,MATCH($C457,'Policy Characteristics'!$C:$C,0)))</f>
        <v>indst buy in region outputs</v>
      </c>
      <c r="L457" s="284">
        <f>IF(ISBLANK(INDEX('Policy Characteristics'!F:F,MATCH($C457,'Policy Characteristics'!$C:$C,0))),"",INDEX('Policy Characteristics'!F:F,MATCH($C457,'Policy Characteristics'!$C:$C,0)))</f>
        <v>0</v>
      </c>
      <c r="M457" s="284">
        <f>IF(ISBLANK(INDEX('Policy Characteristics'!G:G,MATCH($C457,'Policy Characteristics'!$C:$C,0))),"",INDEX('Policy Characteristics'!G:G,MATCH($C457,'Policy Characteristics'!$C:$C,0)))</f>
        <v>0.5</v>
      </c>
      <c r="N457" s="284">
        <f>IF(ISBLANK(INDEX('Policy Characteristics'!H:H,MATCH($C457,'Policy Characteristics'!$C:$C,0))),"",INDEX('Policy Characteristics'!H:H,MATCH($C457,'Policy Characteristics'!$C:$C,0)))</f>
        <v>0.01</v>
      </c>
      <c r="O457" s="276" t="str">
        <f>IF(ISBLANK(INDEX('Policy Characteristics'!I:I,MATCH($C457,'Policy Characteristics'!$C:$C,0))),"",INDEX('Policy Characteristics'!I:I,MATCH($C457,'Policy Characteristics'!$C:$C,0)))</f>
        <v>% of imports shifted</v>
      </c>
      <c r="P457" s="276" t="str">
        <f>IF(ISBLANK(INDEX('Policy Characteristics'!J:J,MATCH($C457,'Policy Characteristics'!$C:$C,0))),"",INDEX('Policy Characteristics'!J:J,MATCH($C457,'Policy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57" s="276" t="str">
        <f>IF(ISBLANK(INDEX('Policy Characteristics'!K:K,MATCH($C457,'Policy Characteristics'!$C:$C,0))),"",INDEX('Policy Characteristics'!K:K,MATCH($C457,'Policy Characteristics'!$C:$C,0)))</f>
        <v/>
      </c>
      <c r="R457" s="276" t="str">
        <f>IF(ISBLANK(INDEX('Policy Characteristics'!L:L,MATCH($C457,'Policy Characteristics'!$C:$C,0))),"",INDEX('Policy Characteristics'!L:L,MATCH($C457,'Policy Characteristics'!$C:$C,0)))</f>
        <v/>
      </c>
    </row>
    <row r="458" spans="1:19" ht="16">
      <c r="A458" s="276" t="str">
        <f>IF(ISBLANK(INDEX('Policy Characteristics'!A:A,MATCH($C458,'Policy Characteristics'!$C:$C,0))),"",INDEX('Policy Characteristics'!A:A,MATCH($C458,'Policy Characteristics'!$C:$C,0)))</f>
        <v>Industry</v>
      </c>
      <c r="B458" s="285" t="str">
        <f>IF(ISBLANK(INDEX('Policy Characteristics'!B:B,MATCH($C458,'Policy Characteristics'!$C:$C,0))),"",INDEX('Policy Characteristics'!B:B,MATCH($C458,'Policy Characteristics'!$C:$C,0)))</f>
        <v>Buy In-Region Products</v>
      </c>
      <c r="C458" s="276" t="str">
        <f t="shared" si="27"/>
        <v>Fraction of Imported Industrial Outputs Shifted to In Region Suppliers</v>
      </c>
      <c r="D458" s="6" t="s">
        <v>3105</v>
      </c>
      <c r="E458" s="6"/>
      <c r="F458" t="s">
        <v>3069</v>
      </c>
      <c r="G458" s="48"/>
      <c r="H458" s="44">
        <v>1540</v>
      </c>
      <c r="I458" s="347" t="s">
        <v>44</v>
      </c>
      <c r="J458" s="277" t="str">
        <f>IF(ISBLANK(INDEX('Policy Characteristics'!D:D,MATCH($C458,'Policy Characteristics'!$C:$C,0))),"",INDEX('Policy Characteristics'!D:D,MATCH($C458,'Policy Characteristics'!$C:$C,0)))</f>
        <v>Buy In-Region Products</v>
      </c>
      <c r="K458" s="276" t="str">
        <f>IF(ISBLANK(INDEX('Policy Characteristics'!E:E,MATCH($C458,'Policy Characteristics'!$C:$C,0))),"",INDEX('Policy Characteristics'!E:E,MATCH($C458,'Policy Characteristics'!$C:$C,0)))</f>
        <v>indst buy in region outputs</v>
      </c>
      <c r="L458" s="284">
        <f>IF(ISBLANK(INDEX('Policy Characteristics'!F:F,MATCH($C458,'Policy Characteristics'!$C:$C,0))),"",INDEX('Policy Characteristics'!F:F,MATCH($C458,'Policy Characteristics'!$C:$C,0)))</f>
        <v>0</v>
      </c>
      <c r="M458" s="284">
        <f>IF(ISBLANK(INDEX('Policy Characteristics'!G:G,MATCH($C458,'Policy Characteristics'!$C:$C,0))),"",INDEX('Policy Characteristics'!G:G,MATCH($C458,'Policy Characteristics'!$C:$C,0)))</f>
        <v>0.5</v>
      </c>
      <c r="N458" s="284">
        <f>IF(ISBLANK(INDEX('Policy Characteristics'!H:H,MATCH($C458,'Policy Characteristics'!$C:$C,0))),"",INDEX('Policy Characteristics'!H:H,MATCH($C458,'Policy Characteristics'!$C:$C,0)))</f>
        <v>0.01</v>
      </c>
      <c r="O458" s="276" t="str">
        <f>IF(ISBLANK(INDEX('Policy Characteristics'!I:I,MATCH($C458,'Policy Characteristics'!$C:$C,0))),"",INDEX('Policy Characteristics'!I:I,MATCH($C458,'Policy Characteristics'!$C:$C,0)))</f>
        <v>% of imports shifted</v>
      </c>
      <c r="P458" s="276" t="str">
        <f>IF(ISBLANK(INDEX('Policy Characteristics'!J:J,MATCH($C458,'Policy Characteristics'!$C:$C,0))),"",INDEX('Policy Characteristics'!J:J,MATCH($C458,'Policy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58" s="276" t="str">
        <f>IF(ISBLANK(INDEX('Policy Characteristics'!K:K,MATCH($C458,'Policy Characteristics'!$C:$C,0))),"",INDEX('Policy Characteristics'!K:K,MATCH($C458,'Policy Characteristics'!$C:$C,0)))</f>
        <v/>
      </c>
      <c r="R458" s="276" t="str">
        <f>IF(ISBLANK(INDEX('Policy Characteristics'!L:L,MATCH($C458,'Policy Characteristics'!$C:$C,0))),"",INDEX('Policy Characteristics'!L:L,MATCH($C458,'Policy Characteristics'!$C:$C,0)))</f>
        <v/>
      </c>
    </row>
    <row r="459" spans="1:19" ht="16">
      <c r="A459" s="276" t="str">
        <f>IF(ISBLANK(INDEX('Policy Characteristics'!A:A,MATCH($C459,'Policy Characteristics'!$C:$C,0))),"",INDEX('Policy Characteristics'!A:A,MATCH($C459,'Policy Characteristics'!$C:$C,0)))</f>
        <v>Industry</v>
      </c>
      <c r="B459" s="285" t="str">
        <f>IF(ISBLANK(INDEX('Policy Characteristics'!B:B,MATCH($C459,'Policy Characteristics'!$C:$C,0))),"",INDEX('Policy Characteristics'!B:B,MATCH($C459,'Policy Characteristics'!$C:$C,0)))</f>
        <v>Buy In-Region Products</v>
      </c>
      <c r="C459" s="276" t="str">
        <f t="shared" si="27"/>
        <v>Fraction of Imported Industrial Outputs Shifted to In Region Suppliers</v>
      </c>
      <c r="D459" s="6" t="s">
        <v>3106</v>
      </c>
      <c r="E459" s="6"/>
      <c r="F459" t="s">
        <v>3070</v>
      </c>
      <c r="G459" s="48"/>
      <c r="H459" s="44">
        <v>1541</v>
      </c>
      <c r="I459" s="347" t="s">
        <v>44</v>
      </c>
      <c r="J459" s="277" t="str">
        <f>IF(ISBLANK(INDEX('Policy Characteristics'!D:D,MATCH($C459,'Policy Characteristics'!$C:$C,0))),"",INDEX('Policy Characteristics'!D:D,MATCH($C459,'Policy Characteristics'!$C:$C,0)))</f>
        <v>Buy In-Region Products</v>
      </c>
      <c r="K459" s="276" t="str">
        <f>IF(ISBLANK(INDEX('Policy Characteristics'!E:E,MATCH($C459,'Policy Characteristics'!$C:$C,0))),"",INDEX('Policy Characteristics'!E:E,MATCH($C459,'Policy Characteristics'!$C:$C,0)))</f>
        <v>indst buy in region outputs</v>
      </c>
      <c r="L459" s="284">
        <f>IF(ISBLANK(INDEX('Policy Characteristics'!F:F,MATCH($C459,'Policy Characteristics'!$C:$C,0))),"",INDEX('Policy Characteristics'!F:F,MATCH($C459,'Policy Characteristics'!$C:$C,0)))</f>
        <v>0</v>
      </c>
      <c r="M459" s="284">
        <f>IF(ISBLANK(INDEX('Policy Characteristics'!G:G,MATCH($C459,'Policy Characteristics'!$C:$C,0))),"",INDEX('Policy Characteristics'!G:G,MATCH($C459,'Policy Characteristics'!$C:$C,0)))</f>
        <v>0.5</v>
      </c>
      <c r="N459" s="284">
        <f>IF(ISBLANK(INDEX('Policy Characteristics'!H:H,MATCH($C459,'Policy Characteristics'!$C:$C,0))),"",INDEX('Policy Characteristics'!H:H,MATCH($C459,'Policy Characteristics'!$C:$C,0)))</f>
        <v>0.01</v>
      </c>
      <c r="O459" s="276" t="str">
        <f>IF(ISBLANK(INDEX('Policy Characteristics'!I:I,MATCH($C459,'Policy Characteristics'!$C:$C,0))),"",INDEX('Policy Characteristics'!I:I,MATCH($C459,'Policy Characteristics'!$C:$C,0)))</f>
        <v>% of imports shifted</v>
      </c>
      <c r="P459" s="276" t="str">
        <f>IF(ISBLANK(INDEX('Policy Characteristics'!J:J,MATCH($C459,'Policy Characteristics'!$C:$C,0))),"",INDEX('Policy Characteristics'!J:J,MATCH($C459,'Policy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59" s="276" t="str">
        <f>IF(ISBLANK(INDEX('Policy Characteristics'!K:K,MATCH($C459,'Policy Characteristics'!$C:$C,0))),"",INDEX('Policy Characteristics'!K:K,MATCH($C459,'Policy Characteristics'!$C:$C,0)))</f>
        <v/>
      </c>
      <c r="R459" s="276" t="str">
        <f>IF(ISBLANK(INDEX('Policy Characteristics'!L:L,MATCH($C459,'Policy Characteristics'!$C:$C,0))),"",INDEX('Policy Characteristics'!L:L,MATCH($C459,'Policy Characteristics'!$C:$C,0)))</f>
        <v/>
      </c>
    </row>
    <row r="460" spans="1:19" ht="16">
      <c r="A460" s="276" t="str">
        <f>IF(ISBLANK(INDEX('Policy Characteristics'!A:A,MATCH($C460,'Policy Characteristics'!$C:$C,0))),"",INDEX('Policy Characteristics'!A:A,MATCH($C460,'Policy Characteristics'!$C:$C,0)))</f>
        <v>Industry</v>
      </c>
      <c r="B460" s="285" t="str">
        <f>IF(ISBLANK(INDEX('Policy Characteristics'!B:B,MATCH($C460,'Policy Characteristics'!$C:$C,0))),"",INDEX('Policy Characteristics'!B:B,MATCH($C460,'Policy Characteristics'!$C:$C,0)))</f>
        <v>Buy In-Region Products</v>
      </c>
      <c r="C460" s="276" t="str">
        <f t="shared" si="27"/>
        <v>Fraction of Imported Industrial Outputs Shifted to In Region Suppliers</v>
      </c>
      <c r="D460" s="6" t="s">
        <v>3107</v>
      </c>
      <c r="E460" s="6"/>
      <c r="F460" t="s">
        <v>3071</v>
      </c>
      <c r="G460" s="48"/>
      <c r="H460" s="44">
        <v>1542</v>
      </c>
      <c r="I460" s="347" t="s">
        <v>44</v>
      </c>
      <c r="J460" s="277" t="str">
        <f>IF(ISBLANK(INDEX('Policy Characteristics'!D:D,MATCH($C460,'Policy Characteristics'!$C:$C,0))),"",INDEX('Policy Characteristics'!D:D,MATCH($C460,'Policy Characteristics'!$C:$C,0)))</f>
        <v>Buy In-Region Products</v>
      </c>
      <c r="K460" s="276" t="str">
        <f>IF(ISBLANK(INDEX('Policy Characteristics'!E:E,MATCH($C460,'Policy Characteristics'!$C:$C,0))),"",INDEX('Policy Characteristics'!E:E,MATCH($C460,'Policy Characteristics'!$C:$C,0)))</f>
        <v>indst buy in region outputs</v>
      </c>
      <c r="L460" s="284">
        <f>IF(ISBLANK(INDEX('Policy Characteristics'!F:F,MATCH($C460,'Policy Characteristics'!$C:$C,0))),"",INDEX('Policy Characteristics'!F:F,MATCH($C460,'Policy Characteristics'!$C:$C,0)))</f>
        <v>0</v>
      </c>
      <c r="M460" s="284">
        <f>IF(ISBLANK(INDEX('Policy Characteristics'!G:G,MATCH($C460,'Policy Characteristics'!$C:$C,0))),"",INDEX('Policy Characteristics'!G:G,MATCH($C460,'Policy Characteristics'!$C:$C,0)))</f>
        <v>0.5</v>
      </c>
      <c r="N460" s="284">
        <f>IF(ISBLANK(INDEX('Policy Characteristics'!H:H,MATCH($C460,'Policy Characteristics'!$C:$C,0))),"",INDEX('Policy Characteristics'!H:H,MATCH($C460,'Policy Characteristics'!$C:$C,0)))</f>
        <v>0.01</v>
      </c>
      <c r="O460" s="276" t="str">
        <f>IF(ISBLANK(INDEX('Policy Characteristics'!I:I,MATCH($C460,'Policy Characteristics'!$C:$C,0))),"",INDEX('Policy Characteristics'!I:I,MATCH($C460,'Policy Characteristics'!$C:$C,0)))</f>
        <v>% of imports shifted</v>
      </c>
      <c r="P460" s="276" t="str">
        <f>IF(ISBLANK(INDEX('Policy Characteristics'!J:J,MATCH($C460,'Policy Characteristics'!$C:$C,0))),"",INDEX('Policy Characteristics'!J:J,MATCH($C460,'Policy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60" s="276" t="str">
        <f>IF(ISBLANK(INDEX('Policy Characteristics'!K:K,MATCH($C460,'Policy Characteristics'!$C:$C,0))),"",INDEX('Policy Characteristics'!K:K,MATCH($C460,'Policy Characteristics'!$C:$C,0)))</f>
        <v/>
      </c>
      <c r="R460" s="276" t="str">
        <f>IF(ISBLANK(INDEX('Policy Characteristics'!L:L,MATCH($C460,'Policy Characteristics'!$C:$C,0))),"",INDEX('Policy Characteristics'!L:L,MATCH($C460,'Policy Characteristics'!$C:$C,0)))</f>
        <v/>
      </c>
    </row>
    <row r="461" spans="1:19" ht="16">
      <c r="A461" s="276" t="str">
        <f>IF(ISBLANK(INDEX('Policy Characteristics'!A:A,MATCH($C461,'Policy Characteristics'!$C:$C,0))),"",INDEX('Policy Characteristics'!A:A,MATCH($C461,'Policy Characteristics'!$C:$C,0)))</f>
        <v>Industry</v>
      </c>
      <c r="B461" s="285" t="str">
        <f>IF(ISBLANK(INDEX('Policy Characteristics'!B:B,MATCH($C461,'Policy Characteristics'!$C:$C,0))),"",INDEX('Policy Characteristics'!B:B,MATCH($C461,'Policy Characteristics'!$C:$C,0)))</f>
        <v>Buy In-Region Products</v>
      </c>
      <c r="C461" s="276" t="str">
        <f t="shared" si="27"/>
        <v>Fraction of Imported Industrial Outputs Shifted to In Region Suppliers</v>
      </c>
      <c r="D461" s="6" t="s">
        <v>3108</v>
      </c>
      <c r="E461" s="6"/>
      <c r="F461" t="s">
        <v>3072</v>
      </c>
      <c r="G461" s="48"/>
      <c r="H461" s="44">
        <v>1543</v>
      </c>
      <c r="I461" s="347" t="s">
        <v>44</v>
      </c>
      <c r="J461" s="277" t="str">
        <f>IF(ISBLANK(INDEX('Policy Characteristics'!D:D,MATCH($C461,'Policy Characteristics'!$C:$C,0))),"",INDEX('Policy Characteristics'!D:D,MATCH($C461,'Policy Characteristics'!$C:$C,0)))</f>
        <v>Buy In-Region Products</v>
      </c>
      <c r="K461" s="276" t="str">
        <f>IF(ISBLANK(INDEX('Policy Characteristics'!E:E,MATCH($C461,'Policy Characteristics'!$C:$C,0))),"",INDEX('Policy Characteristics'!E:E,MATCH($C461,'Policy Characteristics'!$C:$C,0)))</f>
        <v>indst buy in region outputs</v>
      </c>
      <c r="L461" s="284">
        <f>IF(ISBLANK(INDEX('Policy Characteristics'!F:F,MATCH($C461,'Policy Characteristics'!$C:$C,0))),"",INDEX('Policy Characteristics'!F:F,MATCH($C461,'Policy Characteristics'!$C:$C,0)))</f>
        <v>0</v>
      </c>
      <c r="M461" s="284">
        <f>IF(ISBLANK(INDEX('Policy Characteristics'!G:G,MATCH($C461,'Policy Characteristics'!$C:$C,0))),"",INDEX('Policy Characteristics'!G:G,MATCH($C461,'Policy Characteristics'!$C:$C,0)))</f>
        <v>0.5</v>
      </c>
      <c r="N461" s="284">
        <f>IF(ISBLANK(INDEX('Policy Characteristics'!H:H,MATCH($C461,'Policy Characteristics'!$C:$C,0))),"",INDEX('Policy Characteristics'!H:H,MATCH($C461,'Policy Characteristics'!$C:$C,0)))</f>
        <v>0.01</v>
      </c>
      <c r="O461" s="276" t="str">
        <f>IF(ISBLANK(INDEX('Policy Characteristics'!I:I,MATCH($C461,'Policy Characteristics'!$C:$C,0))),"",INDEX('Policy Characteristics'!I:I,MATCH($C461,'Policy Characteristics'!$C:$C,0)))</f>
        <v>% of imports shifted</v>
      </c>
      <c r="P461" s="276" t="str">
        <f>IF(ISBLANK(INDEX('Policy Characteristics'!J:J,MATCH($C461,'Policy Characteristics'!$C:$C,0))),"",INDEX('Policy Characteristics'!J:J,MATCH($C461,'Policy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61" s="276" t="str">
        <f>IF(ISBLANK(INDEX('Policy Characteristics'!K:K,MATCH($C461,'Policy Characteristics'!$C:$C,0))),"",INDEX('Policy Characteristics'!K:K,MATCH($C461,'Policy Characteristics'!$C:$C,0)))</f>
        <v/>
      </c>
      <c r="R461" s="276" t="str">
        <f>IF(ISBLANK(INDEX('Policy Characteristics'!L:L,MATCH($C461,'Policy Characteristics'!$C:$C,0))),"",INDEX('Policy Characteristics'!L:L,MATCH($C461,'Policy Characteristics'!$C:$C,0)))</f>
        <v/>
      </c>
    </row>
    <row r="462" spans="1:19" ht="16">
      <c r="A462" s="276" t="str">
        <f>IF(ISBLANK(INDEX('Policy Characteristics'!A:A,MATCH($C462,'Policy Characteristics'!$C:$C,0))),"",INDEX('Policy Characteristics'!A:A,MATCH($C462,'Policy Characteristics'!$C:$C,0)))</f>
        <v>Industry</v>
      </c>
      <c r="B462" s="285" t="str">
        <f>IF(ISBLANK(INDEX('Policy Characteristics'!B:B,MATCH($C462,'Policy Characteristics'!$C:$C,0))),"",INDEX('Policy Characteristics'!B:B,MATCH($C462,'Policy Characteristics'!$C:$C,0)))</f>
        <v>Buy In-Region Products</v>
      </c>
      <c r="C462" s="276" t="str">
        <f t="shared" si="27"/>
        <v>Fraction of Imported Industrial Outputs Shifted to In Region Suppliers</v>
      </c>
      <c r="D462" s="6" t="s">
        <v>3109</v>
      </c>
      <c r="E462" s="6"/>
      <c r="F462" t="s">
        <v>3073</v>
      </c>
      <c r="G462" s="48"/>
      <c r="H462" s="44">
        <v>1544</v>
      </c>
      <c r="I462" s="347" t="s">
        <v>44</v>
      </c>
      <c r="J462" s="277" t="str">
        <f>IF(ISBLANK(INDEX('Policy Characteristics'!D:D,MATCH($C462,'Policy Characteristics'!$C:$C,0))),"",INDEX('Policy Characteristics'!D:D,MATCH($C462,'Policy Characteristics'!$C:$C,0)))</f>
        <v>Buy In-Region Products</v>
      </c>
      <c r="K462" s="276" t="str">
        <f>IF(ISBLANK(INDEX('Policy Characteristics'!E:E,MATCH($C462,'Policy Characteristics'!$C:$C,0))),"",INDEX('Policy Characteristics'!E:E,MATCH($C462,'Policy Characteristics'!$C:$C,0)))</f>
        <v>indst buy in region outputs</v>
      </c>
      <c r="L462" s="284">
        <f>IF(ISBLANK(INDEX('Policy Characteristics'!F:F,MATCH($C462,'Policy Characteristics'!$C:$C,0))),"",INDEX('Policy Characteristics'!F:F,MATCH($C462,'Policy Characteristics'!$C:$C,0)))</f>
        <v>0</v>
      </c>
      <c r="M462" s="284">
        <f>IF(ISBLANK(INDEX('Policy Characteristics'!G:G,MATCH($C462,'Policy Characteristics'!$C:$C,0))),"",INDEX('Policy Characteristics'!G:G,MATCH($C462,'Policy Characteristics'!$C:$C,0)))</f>
        <v>0.5</v>
      </c>
      <c r="N462" s="284">
        <f>IF(ISBLANK(INDEX('Policy Characteristics'!H:H,MATCH($C462,'Policy Characteristics'!$C:$C,0))),"",INDEX('Policy Characteristics'!H:H,MATCH($C462,'Policy Characteristics'!$C:$C,0)))</f>
        <v>0.01</v>
      </c>
      <c r="O462" s="276" t="str">
        <f>IF(ISBLANK(INDEX('Policy Characteristics'!I:I,MATCH($C462,'Policy Characteristics'!$C:$C,0))),"",INDEX('Policy Characteristics'!I:I,MATCH($C462,'Policy Characteristics'!$C:$C,0)))</f>
        <v>% of imports shifted</v>
      </c>
      <c r="P462" s="276" t="str">
        <f>IF(ISBLANK(INDEX('Policy Characteristics'!J:J,MATCH($C462,'Policy Characteristics'!$C:$C,0))),"",INDEX('Policy Characteristics'!J:J,MATCH($C462,'Policy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62" s="276" t="str">
        <f>IF(ISBLANK(INDEX('Policy Characteristics'!K:K,MATCH($C462,'Policy Characteristics'!$C:$C,0))),"",INDEX('Policy Characteristics'!K:K,MATCH($C462,'Policy Characteristics'!$C:$C,0)))</f>
        <v/>
      </c>
      <c r="R462" s="276" t="str">
        <f>IF(ISBLANK(INDEX('Policy Characteristics'!L:L,MATCH($C462,'Policy Characteristics'!$C:$C,0))),"",INDEX('Policy Characteristics'!L:L,MATCH($C462,'Policy Characteristics'!$C:$C,0)))</f>
        <v/>
      </c>
    </row>
    <row r="463" spans="1:19" ht="16">
      <c r="A463" s="276" t="str">
        <f>IF(ISBLANK(INDEX('Policy Characteristics'!A:A,MATCH($C463,'Policy Characteristics'!$C:$C,0))),"",INDEX('Policy Characteristics'!A:A,MATCH($C463,'Policy Characteristics'!$C:$C,0)))</f>
        <v>Industry</v>
      </c>
      <c r="B463" s="285" t="str">
        <f>IF(ISBLANK(INDEX('Policy Characteristics'!B:B,MATCH($C463,'Policy Characteristics'!$C:$C,0))),"",INDEX('Policy Characteristics'!B:B,MATCH($C463,'Policy Characteristics'!$C:$C,0)))</f>
        <v>Buy In-Region Products</v>
      </c>
      <c r="C463" s="276" t="str">
        <f t="shared" si="27"/>
        <v>Fraction of Imported Industrial Outputs Shifted to In Region Suppliers</v>
      </c>
      <c r="D463" s="6" t="s">
        <v>3110</v>
      </c>
      <c r="E463" s="6"/>
      <c r="F463" t="s">
        <v>3074</v>
      </c>
      <c r="G463" s="48"/>
      <c r="H463" s="44">
        <v>1545</v>
      </c>
      <c r="I463" s="347" t="s">
        <v>44</v>
      </c>
      <c r="J463" s="277" t="str">
        <f>IF(ISBLANK(INDEX('Policy Characteristics'!D:D,MATCH($C463,'Policy Characteristics'!$C:$C,0))),"",INDEX('Policy Characteristics'!D:D,MATCH($C463,'Policy Characteristics'!$C:$C,0)))</f>
        <v>Buy In-Region Products</v>
      </c>
      <c r="K463" s="276" t="str">
        <f>IF(ISBLANK(INDEX('Policy Characteristics'!E:E,MATCH($C463,'Policy Characteristics'!$C:$C,0))),"",INDEX('Policy Characteristics'!E:E,MATCH($C463,'Policy Characteristics'!$C:$C,0)))</f>
        <v>indst buy in region outputs</v>
      </c>
      <c r="L463" s="284">
        <f>IF(ISBLANK(INDEX('Policy Characteristics'!F:F,MATCH($C463,'Policy Characteristics'!$C:$C,0))),"",INDEX('Policy Characteristics'!F:F,MATCH($C463,'Policy Characteristics'!$C:$C,0)))</f>
        <v>0</v>
      </c>
      <c r="M463" s="284">
        <f>IF(ISBLANK(INDEX('Policy Characteristics'!G:G,MATCH($C463,'Policy Characteristics'!$C:$C,0))),"",INDEX('Policy Characteristics'!G:G,MATCH($C463,'Policy Characteristics'!$C:$C,0)))</f>
        <v>0.5</v>
      </c>
      <c r="N463" s="284">
        <f>IF(ISBLANK(INDEX('Policy Characteristics'!H:H,MATCH($C463,'Policy Characteristics'!$C:$C,0))),"",INDEX('Policy Characteristics'!H:H,MATCH($C463,'Policy Characteristics'!$C:$C,0)))</f>
        <v>0.01</v>
      </c>
      <c r="O463" s="276" t="str">
        <f>IF(ISBLANK(INDEX('Policy Characteristics'!I:I,MATCH($C463,'Policy Characteristics'!$C:$C,0))),"",INDEX('Policy Characteristics'!I:I,MATCH($C463,'Policy Characteristics'!$C:$C,0)))</f>
        <v>% of imports shifted</v>
      </c>
      <c r="P463" s="276" t="str">
        <f>IF(ISBLANK(INDEX('Policy Characteristics'!J:J,MATCH($C463,'Policy Characteristics'!$C:$C,0))),"",INDEX('Policy Characteristics'!J:J,MATCH($C463,'Policy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63" s="276" t="str">
        <f>IF(ISBLANK(INDEX('Policy Characteristics'!K:K,MATCH($C463,'Policy Characteristics'!$C:$C,0))),"",INDEX('Policy Characteristics'!K:K,MATCH($C463,'Policy Characteristics'!$C:$C,0)))</f>
        <v/>
      </c>
      <c r="R463" s="276" t="str">
        <f>IF(ISBLANK(INDEX('Policy Characteristics'!L:L,MATCH($C463,'Policy Characteristics'!$C:$C,0))),"",INDEX('Policy Characteristics'!L:L,MATCH($C463,'Policy Characteristics'!$C:$C,0)))</f>
        <v/>
      </c>
    </row>
    <row r="464" spans="1:19" ht="16">
      <c r="A464" s="276" t="str">
        <f>IF(ISBLANK(INDEX('Policy Characteristics'!A:A,MATCH($C464,'Policy Characteristics'!$C:$C,0))),"",INDEX('Policy Characteristics'!A:A,MATCH($C464,'Policy Characteristics'!$C:$C,0)))</f>
        <v>Industry</v>
      </c>
      <c r="B464" s="285" t="str">
        <f>IF(ISBLANK(INDEX('Policy Characteristics'!B:B,MATCH($C464,'Policy Characteristics'!$C:$C,0))),"",INDEX('Policy Characteristics'!B:B,MATCH($C464,'Policy Characteristics'!$C:$C,0)))</f>
        <v>Buy In-Region Products</v>
      </c>
      <c r="C464" s="276" t="str">
        <f t="shared" si="27"/>
        <v>Fraction of Imported Industrial Outputs Shifted to In Region Suppliers</v>
      </c>
      <c r="D464" s="6" t="s">
        <v>3111</v>
      </c>
      <c r="E464" s="6"/>
      <c r="F464" t="s">
        <v>2606</v>
      </c>
      <c r="G464" s="48"/>
      <c r="H464" s="44">
        <v>1546</v>
      </c>
      <c r="I464" s="347" t="s">
        <v>44</v>
      </c>
      <c r="J464" s="277" t="str">
        <f>IF(ISBLANK(INDEX('Policy Characteristics'!D:D,MATCH($C464,'Policy Characteristics'!$C:$C,0))),"",INDEX('Policy Characteristics'!D:D,MATCH($C464,'Policy Characteristics'!$C:$C,0)))</f>
        <v>Buy In-Region Products</v>
      </c>
      <c r="K464" s="276" t="str">
        <f>IF(ISBLANK(INDEX('Policy Characteristics'!E:E,MATCH($C464,'Policy Characteristics'!$C:$C,0))),"",INDEX('Policy Characteristics'!E:E,MATCH($C464,'Policy Characteristics'!$C:$C,0)))</f>
        <v>indst buy in region outputs</v>
      </c>
      <c r="L464" s="284">
        <f>IF(ISBLANK(INDEX('Policy Characteristics'!F:F,MATCH($C464,'Policy Characteristics'!$C:$C,0))),"",INDEX('Policy Characteristics'!F:F,MATCH($C464,'Policy Characteristics'!$C:$C,0)))</f>
        <v>0</v>
      </c>
      <c r="M464" s="284">
        <f>IF(ISBLANK(INDEX('Policy Characteristics'!G:G,MATCH($C464,'Policy Characteristics'!$C:$C,0))),"",INDEX('Policy Characteristics'!G:G,MATCH($C464,'Policy Characteristics'!$C:$C,0)))</f>
        <v>0.5</v>
      </c>
      <c r="N464" s="284">
        <f>IF(ISBLANK(INDEX('Policy Characteristics'!H:H,MATCH($C464,'Policy Characteristics'!$C:$C,0))),"",INDEX('Policy Characteristics'!H:H,MATCH($C464,'Policy Characteristics'!$C:$C,0)))</f>
        <v>0.01</v>
      </c>
      <c r="O464" s="276" t="str">
        <f>IF(ISBLANK(INDEX('Policy Characteristics'!I:I,MATCH($C464,'Policy Characteristics'!$C:$C,0))),"",INDEX('Policy Characteristics'!I:I,MATCH($C464,'Policy Characteristics'!$C:$C,0)))</f>
        <v>% of imports shifted</v>
      </c>
      <c r="P464" s="276" t="str">
        <f>IF(ISBLANK(INDEX('Policy Characteristics'!J:J,MATCH($C464,'Policy Characteristics'!$C:$C,0))),"",INDEX('Policy Characteristics'!J:J,MATCH($C464,'Policy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64" s="276" t="str">
        <f>IF(ISBLANK(INDEX('Policy Characteristics'!K:K,MATCH($C464,'Policy Characteristics'!$C:$C,0))),"",INDEX('Policy Characteristics'!K:K,MATCH($C464,'Policy Characteristics'!$C:$C,0)))</f>
        <v/>
      </c>
      <c r="R464" s="276" t="str">
        <f>IF(ISBLANK(INDEX('Policy Characteristics'!L:L,MATCH($C464,'Policy Characteristics'!$C:$C,0))),"",INDEX('Policy Characteristics'!L:L,MATCH($C464,'Policy Characteristics'!$C:$C,0)))</f>
        <v/>
      </c>
    </row>
    <row r="465" spans="1:18" ht="16">
      <c r="A465" s="276" t="str">
        <f>IF(ISBLANK(INDEX('Policy Characteristics'!A:A,MATCH($C465,'Policy Characteristics'!$C:$C,0))),"",INDEX('Policy Characteristics'!A:A,MATCH($C465,'Policy Characteristics'!$C:$C,0)))</f>
        <v>Industry</v>
      </c>
      <c r="B465" s="285" t="str">
        <f>IF(ISBLANK(INDEX('Policy Characteristics'!B:B,MATCH($C465,'Policy Characteristics'!$C:$C,0))),"",INDEX('Policy Characteristics'!B:B,MATCH($C465,'Policy Characteristics'!$C:$C,0)))</f>
        <v>Buy In-Region Products</v>
      </c>
      <c r="C465" s="276" t="str">
        <f t="shared" si="27"/>
        <v>Fraction of Imported Industrial Outputs Shifted to In Region Suppliers</v>
      </c>
      <c r="D465" s="6" t="s">
        <v>3112</v>
      </c>
      <c r="E465" s="6"/>
      <c r="F465" t="s">
        <v>3075</v>
      </c>
      <c r="G465" s="48"/>
      <c r="H465" s="44">
        <v>1547</v>
      </c>
      <c r="I465" s="347" t="s">
        <v>44</v>
      </c>
      <c r="J465" s="277" t="str">
        <f>IF(ISBLANK(INDEX('Policy Characteristics'!D:D,MATCH($C465,'Policy Characteristics'!$C:$C,0))),"",INDEX('Policy Characteristics'!D:D,MATCH($C465,'Policy Characteristics'!$C:$C,0)))</f>
        <v>Buy In-Region Products</v>
      </c>
      <c r="K465" s="276" t="str">
        <f>IF(ISBLANK(INDEX('Policy Characteristics'!E:E,MATCH($C465,'Policy Characteristics'!$C:$C,0))),"",INDEX('Policy Characteristics'!E:E,MATCH($C465,'Policy Characteristics'!$C:$C,0)))</f>
        <v>indst buy in region outputs</v>
      </c>
      <c r="L465" s="284">
        <f>IF(ISBLANK(INDEX('Policy Characteristics'!F:F,MATCH($C465,'Policy Characteristics'!$C:$C,0))),"",INDEX('Policy Characteristics'!F:F,MATCH($C465,'Policy Characteristics'!$C:$C,0)))</f>
        <v>0</v>
      </c>
      <c r="M465" s="284">
        <f>IF(ISBLANK(INDEX('Policy Characteristics'!G:G,MATCH($C465,'Policy Characteristics'!$C:$C,0))),"",INDEX('Policy Characteristics'!G:G,MATCH($C465,'Policy Characteristics'!$C:$C,0)))</f>
        <v>0.5</v>
      </c>
      <c r="N465" s="284">
        <f>IF(ISBLANK(INDEX('Policy Characteristics'!H:H,MATCH($C465,'Policy Characteristics'!$C:$C,0))),"",INDEX('Policy Characteristics'!H:H,MATCH($C465,'Policy Characteristics'!$C:$C,0)))</f>
        <v>0.01</v>
      </c>
      <c r="O465" s="276" t="str">
        <f>IF(ISBLANK(INDEX('Policy Characteristics'!I:I,MATCH($C465,'Policy Characteristics'!$C:$C,0))),"",INDEX('Policy Characteristics'!I:I,MATCH($C465,'Policy Characteristics'!$C:$C,0)))</f>
        <v>% of imports shifted</v>
      </c>
      <c r="P465" s="276" t="str">
        <f>IF(ISBLANK(INDEX('Policy Characteristics'!J:J,MATCH($C465,'Policy Characteristics'!$C:$C,0))),"",INDEX('Policy Characteristics'!J:J,MATCH($C465,'Policy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65" s="276" t="str">
        <f>IF(ISBLANK(INDEX('Policy Characteristics'!K:K,MATCH($C465,'Policy Characteristics'!$C:$C,0))),"",INDEX('Policy Characteristics'!K:K,MATCH($C465,'Policy Characteristics'!$C:$C,0)))</f>
        <v/>
      </c>
      <c r="R465" s="276" t="str">
        <f>IF(ISBLANK(INDEX('Policy Characteristics'!L:L,MATCH($C465,'Policy Characteristics'!$C:$C,0))),"",INDEX('Policy Characteristics'!L:L,MATCH($C465,'Policy Characteristics'!$C:$C,0)))</f>
        <v/>
      </c>
    </row>
    <row r="466" spans="1:18" ht="16">
      <c r="A466" s="276" t="str">
        <f>IF(ISBLANK(INDEX('Policy Characteristics'!A:A,MATCH($C466,'Policy Characteristics'!$C:$C,0))),"",INDEX('Policy Characteristics'!A:A,MATCH($C466,'Policy Characteristics'!$C:$C,0)))</f>
        <v>Industry</v>
      </c>
      <c r="B466" s="285" t="str">
        <f>IF(ISBLANK(INDEX('Policy Characteristics'!B:B,MATCH($C466,'Policy Characteristics'!$C:$C,0))),"",INDEX('Policy Characteristics'!B:B,MATCH($C466,'Policy Characteristics'!$C:$C,0)))</f>
        <v>Buy In-Region Products</v>
      </c>
      <c r="C466" s="276" t="str">
        <f t="shared" si="27"/>
        <v>Fraction of Imported Industrial Outputs Shifted to In Region Suppliers</v>
      </c>
      <c r="D466" s="6" t="s">
        <v>3113</v>
      </c>
      <c r="E466" s="6"/>
      <c r="F466" t="s">
        <v>3076</v>
      </c>
      <c r="G466" s="48"/>
      <c r="H466" s="44">
        <v>1548</v>
      </c>
      <c r="I466" s="347" t="s">
        <v>44</v>
      </c>
      <c r="J466" s="277" t="str">
        <f>IF(ISBLANK(INDEX('Policy Characteristics'!D:D,MATCH($C466,'Policy Characteristics'!$C:$C,0))),"",INDEX('Policy Characteristics'!D:D,MATCH($C466,'Policy Characteristics'!$C:$C,0)))</f>
        <v>Buy In-Region Products</v>
      </c>
      <c r="K466" s="276" t="str">
        <f>IF(ISBLANK(INDEX('Policy Characteristics'!E:E,MATCH($C466,'Policy Characteristics'!$C:$C,0))),"",INDEX('Policy Characteristics'!E:E,MATCH($C466,'Policy Characteristics'!$C:$C,0)))</f>
        <v>indst buy in region outputs</v>
      </c>
      <c r="L466" s="284">
        <f>IF(ISBLANK(INDEX('Policy Characteristics'!F:F,MATCH($C466,'Policy Characteristics'!$C:$C,0))),"",INDEX('Policy Characteristics'!F:F,MATCH($C466,'Policy Characteristics'!$C:$C,0)))</f>
        <v>0</v>
      </c>
      <c r="M466" s="284">
        <f>IF(ISBLANK(INDEX('Policy Characteristics'!G:G,MATCH($C466,'Policy Characteristics'!$C:$C,0))),"",INDEX('Policy Characteristics'!G:G,MATCH($C466,'Policy Characteristics'!$C:$C,0)))</f>
        <v>0.5</v>
      </c>
      <c r="N466" s="284">
        <f>IF(ISBLANK(INDEX('Policy Characteristics'!H:H,MATCH($C466,'Policy Characteristics'!$C:$C,0))),"",INDEX('Policy Characteristics'!H:H,MATCH($C466,'Policy Characteristics'!$C:$C,0)))</f>
        <v>0.01</v>
      </c>
      <c r="O466" s="276" t="str">
        <f>IF(ISBLANK(INDEX('Policy Characteristics'!I:I,MATCH($C466,'Policy Characteristics'!$C:$C,0))),"",INDEX('Policy Characteristics'!I:I,MATCH($C466,'Policy Characteristics'!$C:$C,0)))</f>
        <v>% of imports shifted</v>
      </c>
      <c r="P466" s="276" t="str">
        <f>IF(ISBLANK(INDEX('Policy Characteristics'!J:J,MATCH($C466,'Policy Characteristics'!$C:$C,0))),"",INDEX('Policy Characteristics'!J:J,MATCH($C466,'Policy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66" s="276" t="str">
        <f>IF(ISBLANK(INDEX('Policy Characteristics'!K:K,MATCH($C466,'Policy Characteristics'!$C:$C,0))),"",INDEX('Policy Characteristics'!K:K,MATCH($C466,'Policy Characteristics'!$C:$C,0)))</f>
        <v/>
      </c>
      <c r="R466" s="276" t="str">
        <f>IF(ISBLANK(INDEX('Policy Characteristics'!L:L,MATCH($C466,'Policy Characteristics'!$C:$C,0))),"",INDEX('Policy Characteristics'!L:L,MATCH($C466,'Policy Characteristics'!$C:$C,0)))</f>
        <v/>
      </c>
    </row>
    <row r="467" spans="1:18" ht="16">
      <c r="A467" s="276" t="str">
        <f>IF(ISBLANK(INDEX('Policy Characteristics'!A:A,MATCH($C467,'Policy Characteristics'!$C:$C,0))),"",INDEX('Policy Characteristics'!A:A,MATCH($C467,'Policy Characteristics'!$C:$C,0)))</f>
        <v>Industry</v>
      </c>
      <c r="B467" s="285" t="str">
        <f>IF(ISBLANK(INDEX('Policy Characteristics'!B:B,MATCH($C467,'Policy Characteristics'!$C:$C,0))),"",INDEX('Policy Characteristics'!B:B,MATCH($C467,'Policy Characteristics'!$C:$C,0)))</f>
        <v>Buy In-Region Products</v>
      </c>
      <c r="C467" s="276" t="str">
        <f t="shared" si="27"/>
        <v>Fraction of Imported Industrial Outputs Shifted to In Region Suppliers</v>
      </c>
      <c r="D467" s="6" t="s">
        <v>3114</v>
      </c>
      <c r="E467" s="6"/>
      <c r="F467" t="s">
        <v>3077</v>
      </c>
      <c r="G467" s="48"/>
      <c r="H467" s="44">
        <v>1549</v>
      </c>
      <c r="I467" s="347" t="s">
        <v>44</v>
      </c>
      <c r="J467" s="277" t="str">
        <f>IF(ISBLANK(INDEX('Policy Characteristics'!D:D,MATCH($C467,'Policy Characteristics'!$C:$C,0))),"",INDEX('Policy Characteristics'!D:D,MATCH($C467,'Policy Characteristics'!$C:$C,0)))</f>
        <v>Buy In-Region Products</v>
      </c>
      <c r="K467" s="276" t="str">
        <f>IF(ISBLANK(INDEX('Policy Characteristics'!E:E,MATCH($C467,'Policy Characteristics'!$C:$C,0))),"",INDEX('Policy Characteristics'!E:E,MATCH($C467,'Policy Characteristics'!$C:$C,0)))</f>
        <v>indst buy in region outputs</v>
      </c>
      <c r="L467" s="284">
        <f>IF(ISBLANK(INDEX('Policy Characteristics'!F:F,MATCH($C467,'Policy Characteristics'!$C:$C,0))),"",INDEX('Policy Characteristics'!F:F,MATCH($C467,'Policy Characteristics'!$C:$C,0)))</f>
        <v>0</v>
      </c>
      <c r="M467" s="284">
        <f>IF(ISBLANK(INDEX('Policy Characteristics'!G:G,MATCH($C467,'Policy Characteristics'!$C:$C,0))),"",INDEX('Policy Characteristics'!G:G,MATCH($C467,'Policy Characteristics'!$C:$C,0)))</f>
        <v>0.5</v>
      </c>
      <c r="N467" s="284">
        <f>IF(ISBLANK(INDEX('Policy Characteristics'!H:H,MATCH($C467,'Policy Characteristics'!$C:$C,0))),"",INDEX('Policy Characteristics'!H:H,MATCH($C467,'Policy Characteristics'!$C:$C,0)))</f>
        <v>0.01</v>
      </c>
      <c r="O467" s="276" t="str">
        <f>IF(ISBLANK(INDEX('Policy Characteristics'!I:I,MATCH($C467,'Policy Characteristics'!$C:$C,0))),"",INDEX('Policy Characteristics'!I:I,MATCH($C467,'Policy Characteristics'!$C:$C,0)))</f>
        <v>% of imports shifted</v>
      </c>
      <c r="P467" s="276" t="str">
        <f>IF(ISBLANK(INDEX('Policy Characteristics'!J:J,MATCH($C467,'Policy Characteristics'!$C:$C,0))),"",INDEX('Policy Characteristics'!J:J,MATCH($C467,'Policy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67" s="276" t="str">
        <f>IF(ISBLANK(INDEX('Policy Characteristics'!K:K,MATCH($C467,'Policy Characteristics'!$C:$C,0))),"",INDEX('Policy Characteristics'!K:K,MATCH($C467,'Policy Characteristics'!$C:$C,0)))</f>
        <v/>
      </c>
      <c r="R467" s="276" t="str">
        <f>IF(ISBLANK(INDEX('Policy Characteristics'!L:L,MATCH($C467,'Policy Characteristics'!$C:$C,0))),"",INDEX('Policy Characteristics'!L:L,MATCH($C467,'Policy Characteristics'!$C:$C,0)))</f>
        <v/>
      </c>
    </row>
    <row r="468" spans="1:18" ht="16">
      <c r="A468" s="276" t="str">
        <f>IF(ISBLANK(INDEX('Policy Characteristics'!A:A,MATCH($C468,'Policy Characteristics'!$C:$C,0))),"",INDEX('Policy Characteristics'!A:A,MATCH($C468,'Policy Characteristics'!$C:$C,0)))</f>
        <v>Industry</v>
      </c>
      <c r="B468" s="285" t="str">
        <f>IF(ISBLANK(INDEX('Policy Characteristics'!B:B,MATCH($C468,'Policy Characteristics'!$C:$C,0))),"",INDEX('Policy Characteristics'!B:B,MATCH($C468,'Policy Characteristics'!$C:$C,0)))</f>
        <v>Buy In-Region Products</v>
      </c>
      <c r="C468" s="276" t="str">
        <f t="shared" si="27"/>
        <v>Fraction of Imported Industrial Outputs Shifted to In Region Suppliers</v>
      </c>
      <c r="D468" s="6" t="s">
        <v>3115</v>
      </c>
      <c r="E468" s="6"/>
      <c r="F468" t="s">
        <v>2607</v>
      </c>
      <c r="G468" s="48"/>
      <c r="H468" s="44">
        <v>1550</v>
      </c>
      <c r="I468" s="347" t="s">
        <v>44</v>
      </c>
      <c r="J468" s="277" t="str">
        <f>IF(ISBLANK(INDEX('Policy Characteristics'!D:D,MATCH($C468,'Policy Characteristics'!$C:$C,0))),"",INDEX('Policy Characteristics'!D:D,MATCH($C468,'Policy Characteristics'!$C:$C,0)))</f>
        <v>Buy In-Region Products</v>
      </c>
      <c r="K468" s="276" t="str">
        <f>IF(ISBLANK(INDEX('Policy Characteristics'!E:E,MATCH($C468,'Policy Characteristics'!$C:$C,0))),"",INDEX('Policy Characteristics'!E:E,MATCH($C468,'Policy Characteristics'!$C:$C,0)))</f>
        <v>indst buy in region outputs</v>
      </c>
      <c r="L468" s="284">
        <f>IF(ISBLANK(INDEX('Policy Characteristics'!F:F,MATCH($C468,'Policy Characteristics'!$C:$C,0))),"",INDEX('Policy Characteristics'!F:F,MATCH($C468,'Policy Characteristics'!$C:$C,0)))</f>
        <v>0</v>
      </c>
      <c r="M468" s="284">
        <f>IF(ISBLANK(INDEX('Policy Characteristics'!G:G,MATCH($C468,'Policy Characteristics'!$C:$C,0))),"",INDEX('Policy Characteristics'!G:G,MATCH($C468,'Policy Characteristics'!$C:$C,0)))</f>
        <v>0.5</v>
      </c>
      <c r="N468" s="284">
        <f>IF(ISBLANK(INDEX('Policy Characteristics'!H:H,MATCH($C468,'Policy Characteristics'!$C:$C,0))),"",INDEX('Policy Characteristics'!H:H,MATCH($C468,'Policy Characteristics'!$C:$C,0)))</f>
        <v>0.01</v>
      </c>
      <c r="O468" s="276" t="str">
        <f>IF(ISBLANK(INDEX('Policy Characteristics'!I:I,MATCH($C468,'Policy Characteristics'!$C:$C,0))),"",INDEX('Policy Characteristics'!I:I,MATCH($C468,'Policy Characteristics'!$C:$C,0)))</f>
        <v>% of imports shifted</v>
      </c>
      <c r="P468" s="276" t="str">
        <f>IF(ISBLANK(INDEX('Policy Characteristics'!J:J,MATCH($C468,'Policy Characteristics'!$C:$C,0))),"",INDEX('Policy Characteristics'!J:J,MATCH($C468,'Policy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68" s="276" t="str">
        <f>IF(ISBLANK(INDEX('Policy Characteristics'!K:K,MATCH($C468,'Policy Characteristics'!$C:$C,0))),"",INDEX('Policy Characteristics'!K:K,MATCH($C468,'Policy Characteristics'!$C:$C,0)))</f>
        <v/>
      </c>
      <c r="R468" s="276" t="str">
        <f>IF(ISBLANK(INDEX('Policy Characteristics'!L:L,MATCH($C468,'Policy Characteristics'!$C:$C,0))),"",INDEX('Policy Characteristics'!L:L,MATCH($C468,'Policy Characteristics'!$C:$C,0)))</f>
        <v/>
      </c>
    </row>
    <row r="469" spans="1:18" ht="16">
      <c r="A469" s="276" t="str">
        <f>IF(ISBLANK(INDEX('Policy Characteristics'!A:A,MATCH($C469,'Policy Characteristics'!$C:$C,0))),"",INDEX('Policy Characteristics'!A:A,MATCH($C469,'Policy Characteristics'!$C:$C,0)))</f>
        <v>Industry</v>
      </c>
      <c r="B469" s="285" t="str">
        <f>IF(ISBLANK(INDEX('Policy Characteristics'!B:B,MATCH($C469,'Policy Characteristics'!$C:$C,0))),"",INDEX('Policy Characteristics'!B:B,MATCH($C469,'Policy Characteristics'!$C:$C,0)))</f>
        <v>Buy In-Region Products</v>
      </c>
      <c r="C469" s="276" t="str">
        <f t="shared" si="27"/>
        <v>Fraction of Imported Industrial Outputs Shifted to In Region Suppliers</v>
      </c>
      <c r="D469" s="6" t="s">
        <v>3116</v>
      </c>
      <c r="E469" s="6"/>
      <c r="F469" t="s">
        <v>3078</v>
      </c>
      <c r="G469" s="48"/>
      <c r="H469" s="44">
        <v>1551</v>
      </c>
      <c r="I469" s="347" t="s">
        <v>44</v>
      </c>
      <c r="J469" s="277" t="str">
        <f>IF(ISBLANK(INDEX('Policy Characteristics'!D:D,MATCH($C469,'Policy Characteristics'!$C:$C,0))),"",INDEX('Policy Characteristics'!D:D,MATCH($C469,'Policy Characteristics'!$C:$C,0)))</f>
        <v>Buy In-Region Products</v>
      </c>
      <c r="K469" s="276" t="str">
        <f>IF(ISBLANK(INDEX('Policy Characteristics'!E:E,MATCH($C469,'Policy Characteristics'!$C:$C,0))),"",INDEX('Policy Characteristics'!E:E,MATCH($C469,'Policy Characteristics'!$C:$C,0)))</f>
        <v>indst buy in region outputs</v>
      </c>
      <c r="L469" s="284">
        <f>IF(ISBLANK(INDEX('Policy Characteristics'!F:F,MATCH($C469,'Policy Characteristics'!$C:$C,0))),"",INDEX('Policy Characteristics'!F:F,MATCH($C469,'Policy Characteristics'!$C:$C,0)))</f>
        <v>0</v>
      </c>
      <c r="M469" s="284">
        <f>IF(ISBLANK(INDEX('Policy Characteristics'!G:G,MATCH($C469,'Policy Characteristics'!$C:$C,0))),"",INDEX('Policy Characteristics'!G:G,MATCH($C469,'Policy Characteristics'!$C:$C,0)))</f>
        <v>0.5</v>
      </c>
      <c r="N469" s="284">
        <f>IF(ISBLANK(INDEX('Policy Characteristics'!H:H,MATCH($C469,'Policy Characteristics'!$C:$C,0))),"",INDEX('Policy Characteristics'!H:H,MATCH($C469,'Policy Characteristics'!$C:$C,0)))</f>
        <v>0.01</v>
      </c>
      <c r="O469" s="276" t="str">
        <f>IF(ISBLANK(INDEX('Policy Characteristics'!I:I,MATCH($C469,'Policy Characteristics'!$C:$C,0))),"",INDEX('Policy Characteristics'!I:I,MATCH($C469,'Policy Characteristics'!$C:$C,0)))</f>
        <v>% of imports shifted</v>
      </c>
      <c r="P469" s="276" t="str">
        <f>IF(ISBLANK(INDEX('Policy Characteristics'!J:J,MATCH($C469,'Policy Characteristics'!$C:$C,0))),"",INDEX('Policy Characteristics'!J:J,MATCH($C469,'Policy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69" s="276" t="str">
        <f>IF(ISBLANK(INDEX('Policy Characteristics'!K:K,MATCH($C469,'Policy Characteristics'!$C:$C,0))),"",INDEX('Policy Characteristics'!K:K,MATCH($C469,'Policy Characteristics'!$C:$C,0)))</f>
        <v/>
      </c>
      <c r="R469" s="276" t="str">
        <f>IF(ISBLANK(INDEX('Policy Characteristics'!L:L,MATCH($C469,'Policy Characteristics'!$C:$C,0))),"",INDEX('Policy Characteristics'!L:L,MATCH($C469,'Policy Characteristics'!$C:$C,0)))</f>
        <v/>
      </c>
    </row>
    <row r="470" spans="1:18" ht="16">
      <c r="A470" s="276" t="str">
        <f>IF(ISBLANK(INDEX('Policy Characteristics'!A:A,MATCH($C470,'Policy Characteristics'!$C:$C,0))),"",INDEX('Policy Characteristics'!A:A,MATCH($C470,'Policy Characteristics'!$C:$C,0)))</f>
        <v>Industry</v>
      </c>
      <c r="B470" s="285" t="str">
        <f>IF(ISBLANK(INDEX('Policy Characteristics'!B:B,MATCH($C470,'Policy Characteristics'!$C:$C,0))),"",INDEX('Policy Characteristics'!B:B,MATCH($C470,'Policy Characteristics'!$C:$C,0)))</f>
        <v>Buy In-Region Products</v>
      </c>
      <c r="C470" s="276" t="str">
        <f t="shared" si="27"/>
        <v>Fraction of Imported Industrial Outputs Shifted to In Region Suppliers</v>
      </c>
      <c r="D470" s="6" t="s">
        <v>3117</v>
      </c>
      <c r="E470" s="6"/>
      <c r="F470" t="s">
        <v>3079</v>
      </c>
      <c r="G470" s="48"/>
      <c r="H470" s="44">
        <v>1552</v>
      </c>
      <c r="I470" s="347" t="s">
        <v>44</v>
      </c>
      <c r="J470" s="277" t="str">
        <f>IF(ISBLANK(INDEX('Policy Characteristics'!D:D,MATCH($C470,'Policy Characteristics'!$C:$C,0))),"",INDEX('Policy Characteristics'!D:D,MATCH($C470,'Policy Characteristics'!$C:$C,0)))</f>
        <v>Buy In-Region Products</v>
      </c>
      <c r="K470" s="276" t="str">
        <f>IF(ISBLANK(INDEX('Policy Characteristics'!E:E,MATCH($C470,'Policy Characteristics'!$C:$C,0))),"",INDEX('Policy Characteristics'!E:E,MATCH($C470,'Policy Characteristics'!$C:$C,0)))</f>
        <v>indst buy in region outputs</v>
      </c>
      <c r="L470" s="284">
        <f>IF(ISBLANK(INDEX('Policy Characteristics'!F:F,MATCH($C470,'Policy Characteristics'!$C:$C,0))),"",INDEX('Policy Characteristics'!F:F,MATCH($C470,'Policy Characteristics'!$C:$C,0)))</f>
        <v>0</v>
      </c>
      <c r="M470" s="284">
        <f>IF(ISBLANK(INDEX('Policy Characteristics'!G:G,MATCH($C470,'Policy Characteristics'!$C:$C,0))),"",INDEX('Policy Characteristics'!G:G,MATCH($C470,'Policy Characteristics'!$C:$C,0)))</f>
        <v>0.5</v>
      </c>
      <c r="N470" s="284">
        <f>IF(ISBLANK(INDEX('Policy Characteristics'!H:H,MATCH($C470,'Policy Characteristics'!$C:$C,0))),"",INDEX('Policy Characteristics'!H:H,MATCH($C470,'Policy Characteristics'!$C:$C,0)))</f>
        <v>0.01</v>
      </c>
      <c r="O470" s="276" t="str">
        <f>IF(ISBLANK(INDEX('Policy Characteristics'!I:I,MATCH($C470,'Policy Characteristics'!$C:$C,0))),"",INDEX('Policy Characteristics'!I:I,MATCH($C470,'Policy Characteristics'!$C:$C,0)))</f>
        <v>% of imports shifted</v>
      </c>
      <c r="P470" s="276" t="str">
        <f>IF(ISBLANK(INDEX('Policy Characteristics'!J:J,MATCH($C470,'Policy Characteristics'!$C:$C,0))),"",INDEX('Policy Characteristics'!J:J,MATCH($C470,'Policy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70" s="276" t="str">
        <f>IF(ISBLANK(INDEX('Policy Characteristics'!K:K,MATCH($C470,'Policy Characteristics'!$C:$C,0))),"",INDEX('Policy Characteristics'!K:K,MATCH($C470,'Policy Characteristics'!$C:$C,0)))</f>
        <v/>
      </c>
      <c r="R470" s="276" t="str">
        <f>IF(ISBLANK(INDEX('Policy Characteristics'!L:L,MATCH($C470,'Policy Characteristics'!$C:$C,0))),"",INDEX('Policy Characteristics'!L:L,MATCH($C470,'Policy Characteristics'!$C:$C,0)))</f>
        <v/>
      </c>
    </row>
    <row r="471" spans="1:18" ht="16">
      <c r="A471" s="276" t="str">
        <f>IF(ISBLANK(INDEX('Policy Characteristics'!A:A,MATCH($C471,'Policy Characteristics'!$C:$C,0))),"",INDEX('Policy Characteristics'!A:A,MATCH($C471,'Policy Characteristics'!$C:$C,0)))</f>
        <v>Industry</v>
      </c>
      <c r="B471" s="285" t="str">
        <f>IF(ISBLANK(INDEX('Policy Characteristics'!B:B,MATCH($C471,'Policy Characteristics'!$C:$C,0))),"",INDEX('Policy Characteristics'!B:B,MATCH($C471,'Policy Characteristics'!$C:$C,0)))</f>
        <v>Buy In-Region Products</v>
      </c>
      <c r="C471" s="276" t="str">
        <f t="shared" si="27"/>
        <v>Fraction of Imported Industrial Outputs Shifted to In Region Suppliers</v>
      </c>
      <c r="D471" s="6" t="s">
        <v>3118</v>
      </c>
      <c r="E471" s="6"/>
      <c r="F471" t="s">
        <v>3080</v>
      </c>
      <c r="G471" s="48"/>
      <c r="H471" s="44">
        <v>1553</v>
      </c>
      <c r="I471" s="347" t="s">
        <v>44</v>
      </c>
      <c r="J471" s="277" t="str">
        <f>IF(ISBLANK(INDEX('Policy Characteristics'!D:D,MATCH($C471,'Policy Characteristics'!$C:$C,0))),"",INDEX('Policy Characteristics'!D:D,MATCH($C471,'Policy Characteristics'!$C:$C,0)))</f>
        <v>Buy In-Region Products</v>
      </c>
      <c r="K471" s="276" t="str">
        <f>IF(ISBLANK(INDEX('Policy Characteristics'!E:E,MATCH($C471,'Policy Characteristics'!$C:$C,0))),"",INDEX('Policy Characteristics'!E:E,MATCH($C471,'Policy Characteristics'!$C:$C,0)))</f>
        <v>indst buy in region outputs</v>
      </c>
      <c r="L471" s="284">
        <f>IF(ISBLANK(INDEX('Policy Characteristics'!F:F,MATCH($C471,'Policy Characteristics'!$C:$C,0))),"",INDEX('Policy Characteristics'!F:F,MATCH($C471,'Policy Characteristics'!$C:$C,0)))</f>
        <v>0</v>
      </c>
      <c r="M471" s="284">
        <f>IF(ISBLANK(INDEX('Policy Characteristics'!G:G,MATCH($C471,'Policy Characteristics'!$C:$C,0))),"",INDEX('Policy Characteristics'!G:G,MATCH($C471,'Policy Characteristics'!$C:$C,0)))</f>
        <v>0.5</v>
      </c>
      <c r="N471" s="284">
        <f>IF(ISBLANK(INDEX('Policy Characteristics'!H:H,MATCH($C471,'Policy Characteristics'!$C:$C,0))),"",INDEX('Policy Characteristics'!H:H,MATCH($C471,'Policy Characteristics'!$C:$C,0)))</f>
        <v>0.01</v>
      </c>
      <c r="O471" s="276" t="str">
        <f>IF(ISBLANK(INDEX('Policy Characteristics'!I:I,MATCH($C471,'Policy Characteristics'!$C:$C,0))),"",INDEX('Policy Characteristics'!I:I,MATCH($C471,'Policy Characteristics'!$C:$C,0)))</f>
        <v>% of imports shifted</v>
      </c>
      <c r="P471" s="276" t="str">
        <f>IF(ISBLANK(INDEX('Policy Characteristics'!J:J,MATCH($C471,'Policy Characteristics'!$C:$C,0))),"",INDEX('Policy Characteristics'!J:J,MATCH($C471,'Policy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71" s="276" t="str">
        <f>IF(ISBLANK(INDEX('Policy Characteristics'!K:K,MATCH($C471,'Policy Characteristics'!$C:$C,0))),"",INDEX('Policy Characteristics'!K:K,MATCH($C471,'Policy Characteristics'!$C:$C,0)))</f>
        <v/>
      </c>
      <c r="R471" s="276" t="str">
        <f>IF(ISBLANK(INDEX('Policy Characteristics'!L:L,MATCH($C471,'Policy Characteristics'!$C:$C,0))),"",INDEX('Policy Characteristics'!L:L,MATCH($C471,'Policy Characteristics'!$C:$C,0)))</f>
        <v/>
      </c>
    </row>
    <row r="472" spans="1:18" ht="16">
      <c r="A472" s="276" t="str">
        <f>IF(ISBLANK(INDEX('Policy Characteristics'!A:A,MATCH($C472,'Policy Characteristics'!$C:$C,0))),"",INDEX('Policy Characteristics'!A:A,MATCH($C472,'Policy Characteristics'!$C:$C,0)))</f>
        <v>Industry</v>
      </c>
      <c r="B472" s="285" t="str">
        <f>IF(ISBLANK(INDEX('Policy Characteristics'!B:B,MATCH($C472,'Policy Characteristics'!$C:$C,0))),"",INDEX('Policy Characteristics'!B:B,MATCH($C472,'Policy Characteristics'!$C:$C,0)))</f>
        <v>Buy In-Region Products</v>
      </c>
      <c r="C472" s="276" t="str">
        <f t="shared" si="27"/>
        <v>Fraction of Imported Industrial Outputs Shifted to In Region Suppliers</v>
      </c>
      <c r="D472" s="6" t="s">
        <v>3119</v>
      </c>
      <c r="E472" s="6"/>
      <c r="F472" t="s">
        <v>3081</v>
      </c>
      <c r="G472" s="48"/>
      <c r="H472" s="44">
        <v>1554</v>
      </c>
      <c r="I472" s="347" t="s">
        <v>44</v>
      </c>
      <c r="J472" s="277" t="str">
        <f>IF(ISBLANK(INDEX('Policy Characteristics'!D:D,MATCH($C472,'Policy Characteristics'!$C:$C,0))),"",INDEX('Policy Characteristics'!D:D,MATCH($C472,'Policy Characteristics'!$C:$C,0)))</f>
        <v>Buy In-Region Products</v>
      </c>
      <c r="K472" s="276" t="str">
        <f>IF(ISBLANK(INDEX('Policy Characteristics'!E:E,MATCH($C472,'Policy Characteristics'!$C:$C,0))),"",INDEX('Policy Characteristics'!E:E,MATCH($C472,'Policy Characteristics'!$C:$C,0)))</f>
        <v>indst buy in region outputs</v>
      </c>
      <c r="L472" s="284">
        <f>IF(ISBLANK(INDEX('Policy Characteristics'!F:F,MATCH($C472,'Policy Characteristics'!$C:$C,0))),"",INDEX('Policy Characteristics'!F:F,MATCH($C472,'Policy Characteristics'!$C:$C,0)))</f>
        <v>0</v>
      </c>
      <c r="M472" s="284">
        <f>IF(ISBLANK(INDEX('Policy Characteristics'!G:G,MATCH($C472,'Policy Characteristics'!$C:$C,0))),"",INDEX('Policy Characteristics'!G:G,MATCH($C472,'Policy Characteristics'!$C:$C,0)))</f>
        <v>0.5</v>
      </c>
      <c r="N472" s="284">
        <f>IF(ISBLANK(INDEX('Policy Characteristics'!H:H,MATCH($C472,'Policy Characteristics'!$C:$C,0))),"",INDEX('Policy Characteristics'!H:H,MATCH($C472,'Policy Characteristics'!$C:$C,0)))</f>
        <v>0.01</v>
      </c>
      <c r="O472" s="276" t="str">
        <f>IF(ISBLANK(INDEX('Policy Characteristics'!I:I,MATCH($C472,'Policy Characteristics'!$C:$C,0))),"",INDEX('Policy Characteristics'!I:I,MATCH($C472,'Policy Characteristics'!$C:$C,0)))</f>
        <v>% of imports shifted</v>
      </c>
      <c r="P472" s="276" t="str">
        <f>IF(ISBLANK(INDEX('Policy Characteristics'!J:J,MATCH($C472,'Policy Characteristics'!$C:$C,0))),"",INDEX('Policy Characteristics'!J:J,MATCH($C472,'Policy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72" s="276" t="str">
        <f>IF(ISBLANK(INDEX('Policy Characteristics'!K:K,MATCH($C472,'Policy Characteristics'!$C:$C,0))),"",INDEX('Policy Characteristics'!K:K,MATCH($C472,'Policy Characteristics'!$C:$C,0)))</f>
        <v/>
      </c>
      <c r="R472" s="276" t="str">
        <f>IF(ISBLANK(INDEX('Policy Characteristics'!L:L,MATCH($C472,'Policy Characteristics'!$C:$C,0))),"",INDEX('Policy Characteristics'!L:L,MATCH($C472,'Policy Characteristics'!$C:$C,0)))</f>
        <v/>
      </c>
    </row>
    <row r="473" spans="1:18" ht="16">
      <c r="A473" s="276" t="str">
        <f>IF(ISBLANK(INDEX('Policy Characteristics'!A:A,MATCH($C473,'Policy Characteristics'!$C:$C,0))),"",INDEX('Policy Characteristics'!A:A,MATCH($C473,'Policy Characteristics'!$C:$C,0)))</f>
        <v>Industry</v>
      </c>
      <c r="B473" s="285" t="str">
        <f>IF(ISBLANK(INDEX('Policy Characteristics'!B:B,MATCH($C473,'Policy Characteristics'!$C:$C,0))),"",INDEX('Policy Characteristics'!B:B,MATCH($C473,'Policy Characteristics'!$C:$C,0)))</f>
        <v>Buy In-Region Products</v>
      </c>
      <c r="C473" s="276" t="str">
        <f t="shared" si="27"/>
        <v>Fraction of Imported Industrial Outputs Shifted to In Region Suppliers</v>
      </c>
      <c r="D473" s="6" t="s">
        <v>3120</v>
      </c>
      <c r="E473" s="6"/>
      <c r="F473" t="s">
        <v>3082</v>
      </c>
      <c r="G473" s="48"/>
      <c r="H473" s="44">
        <v>1555</v>
      </c>
      <c r="I473" s="347" t="s">
        <v>44</v>
      </c>
      <c r="J473" s="277" t="str">
        <f>IF(ISBLANK(INDEX('Policy Characteristics'!D:D,MATCH($C473,'Policy Characteristics'!$C:$C,0))),"",INDEX('Policy Characteristics'!D:D,MATCH($C473,'Policy Characteristics'!$C:$C,0)))</f>
        <v>Buy In-Region Products</v>
      </c>
      <c r="K473" s="276" t="str">
        <f>IF(ISBLANK(INDEX('Policy Characteristics'!E:E,MATCH($C473,'Policy Characteristics'!$C:$C,0))),"",INDEX('Policy Characteristics'!E:E,MATCH($C473,'Policy Characteristics'!$C:$C,0)))</f>
        <v>indst buy in region outputs</v>
      </c>
      <c r="L473" s="284">
        <f>IF(ISBLANK(INDEX('Policy Characteristics'!F:F,MATCH($C473,'Policy Characteristics'!$C:$C,0))),"",INDEX('Policy Characteristics'!F:F,MATCH($C473,'Policy Characteristics'!$C:$C,0)))</f>
        <v>0</v>
      </c>
      <c r="M473" s="284">
        <f>IF(ISBLANK(INDEX('Policy Characteristics'!G:G,MATCH($C473,'Policy Characteristics'!$C:$C,0))),"",INDEX('Policy Characteristics'!G:G,MATCH($C473,'Policy Characteristics'!$C:$C,0)))</f>
        <v>0.5</v>
      </c>
      <c r="N473" s="284">
        <f>IF(ISBLANK(INDEX('Policy Characteristics'!H:H,MATCH($C473,'Policy Characteristics'!$C:$C,0))),"",INDEX('Policy Characteristics'!H:H,MATCH($C473,'Policy Characteristics'!$C:$C,0)))</f>
        <v>0.01</v>
      </c>
      <c r="O473" s="276" t="str">
        <f>IF(ISBLANK(INDEX('Policy Characteristics'!I:I,MATCH($C473,'Policy Characteristics'!$C:$C,0))),"",INDEX('Policy Characteristics'!I:I,MATCH($C473,'Policy Characteristics'!$C:$C,0)))</f>
        <v>% of imports shifted</v>
      </c>
      <c r="P473" s="276" t="str">
        <f>IF(ISBLANK(INDEX('Policy Characteristics'!J:J,MATCH($C473,'Policy Characteristics'!$C:$C,0))),"",INDEX('Policy Characteristics'!J:J,MATCH($C473,'Policy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73" s="276" t="str">
        <f>IF(ISBLANK(INDEX('Policy Characteristics'!K:K,MATCH($C473,'Policy Characteristics'!$C:$C,0))),"",INDEX('Policy Characteristics'!K:K,MATCH($C473,'Policy Characteristics'!$C:$C,0)))</f>
        <v/>
      </c>
      <c r="R473" s="276" t="str">
        <f>IF(ISBLANK(INDEX('Policy Characteristics'!L:L,MATCH($C473,'Policy Characteristics'!$C:$C,0))),"",INDEX('Policy Characteristics'!L:L,MATCH($C473,'Policy Characteristics'!$C:$C,0)))</f>
        <v/>
      </c>
    </row>
    <row r="474" spans="1:18" ht="16">
      <c r="A474" s="276" t="str">
        <f>IF(ISBLANK(INDEX('Policy Characteristics'!A:A,MATCH($C474,'Policy Characteristics'!$C:$C,0))),"",INDEX('Policy Characteristics'!A:A,MATCH($C474,'Policy Characteristics'!$C:$C,0)))</f>
        <v>Industry</v>
      </c>
      <c r="B474" s="285" t="str">
        <f>IF(ISBLANK(INDEX('Policy Characteristics'!B:B,MATCH($C474,'Policy Characteristics'!$C:$C,0))),"",INDEX('Policy Characteristics'!B:B,MATCH($C474,'Policy Characteristics'!$C:$C,0)))</f>
        <v>Buy In-Region Products</v>
      </c>
      <c r="C474" s="276" t="str">
        <f t="shared" si="27"/>
        <v>Fraction of Imported Industrial Outputs Shifted to In Region Suppliers</v>
      </c>
      <c r="D474" s="6" t="s">
        <v>3121</v>
      </c>
      <c r="E474" s="6"/>
      <c r="F474" t="s">
        <v>3083</v>
      </c>
      <c r="G474" s="48"/>
      <c r="H474" s="44">
        <v>1556</v>
      </c>
      <c r="I474" s="347" t="s">
        <v>44</v>
      </c>
      <c r="J474" s="277" t="str">
        <f>IF(ISBLANK(INDEX('Policy Characteristics'!D:D,MATCH($C474,'Policy Characteristics'!$C:$C,0))),"",INDEX('Policy Characteristics'!D:D,MATCH($C474,'Policy Characteristics'!$C:$C,0)))</f>
        <v>Buy In-Region Products</v>
      </c>
      <c r="K474" s="276" t="str">
        <f>IF(ISBLANK(INDEX('Policy Characteristics'!E:E,MATCH($C474,'Policy Characteristics'!$C:$C,0))),"",INDEX('Policy Characteristics'!E:E,MATCH($C474,'Policy Characteristics'!$C:$C,0)))</f>
        <v>indst buy in region outputs</v>
      </c>
      <c r="L474" s="284">
        <f>IF(ISBLANK(INDEX('Policy Characteristics'!F:F,MATCH($C474,'Policy Characteristics'!$C:$C,0))),"",INDEX('Policy Characteristics'!F:F,MATCH($C474,'Policy Characteristics'!$C:$C,0)))</f>
        <v>0</v>
      </c>
      <c r="M474" s="284">
        <f>IF(ISBLANK(INDEX('Policy Characteristics'!G:G,MATCH($C474,'Policy Characteristics'!$C:$C,0))),"",INDEX('Policy Characteristics'!G:G,MATCH($C474,'Policy Characteristics'!$C:$C,0)))</f>
        <v>0.5</v>
      </c>
      <c r="N474" s="284">
        <f>IF(ISBLANK(INDEX('Policy Characteristics'!H:H,MATCH($C474,'Policy Characteristics'!$C:$C,0))),"",INDEX('Policy Characteristics'!H:H,MATCH($C474,'Policy Characteristics'!$C:$C,0)))</f>
        <v>0.01</v>
      </c>
      <c r="O474" s="276" t="str">
        <f>IF(ISBLANK(INDEX('Policy Characteristics'!I:I,MATCH($C474,'Policy Characteristics'!$C:$C,0))),"",INDEX('Policy Characteristics'!I:I,MATCH($C474,'Policy Characteristics'!$C:$C,0)))</f>
        <v>% of imports shifted</v>
      </c>
      <c r="P474" s="276" t="str">
        <f>IF(ISBLANK(INDEX('Policy Characteristics'!J:J,MATCH($C474,'Policy Characteristics'!$C:$C,0))),"",INDEX('Policy Characteristics'!J:J,MATCH($C474,'Policy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74" s="276" t="str">
        <f>IF(ISBLANK(INDEX('Policy Characteristics'!K:K,MATCH($C474,'Policy Characteristics'!$C:$C,0))),"",INDEX('Policy Characteristics'!K:K,MATCH($C474,'Policy Characteristics'!$C:$C,0)))</f>
        <v/>
      </c>
      <c r="R474" s="276" t="str">
        <f>IF(ISBLANK(INDEX('Policy Characteristics'!L:L,MATCH($C474,'Policy Characteristics'!$C:$C,0))),"",INDEX('Policy Characteristics'!L:L,MATCH($C474,'Policy Characteristics'!$C:$C,0)))</f>
        <v/>
      </c>
    </row>
    <row r="475" spans="1:18" ht="16">
      <c r="A475" s="276" t="str">
        <f>IF(ISBLANK(INDEX('Policy Characteristics'!A:A,MATCH($C475,'Policy Characteristics'!$C:$C,0))),"",INDEX('Policy Characteristics'!A:A,MATCH($C475,'Policy Characteristics'!$C:$C,0)))</f>
        <v>Industry</v>
      </c>
      <c r="B475" s="285" t="str">
        <f>IF(ISBLANK(INDEX('Policy Characteristics'!B:B,MATCH($C475,'Policy Characteristics'!$C:$C,0))),"",INDEX('Policy Characteristics'!B:B,MATCH($C475,'Policy Characteristics'!$C:$C,0)))</f>
        <v>Buy In-Region Products</v>
      </c>
      <c r="C475" s="276" t="str">
        <f t="shared" si="27"/>
        <v>Fraction of Imported Industrial Outputs Shifted to In Region Suppliers</v>
      </c>
      <c r="D475" s="6" t="s">
        <v>3122</v>
      </c>
      <c r="E475" s="6"/>
      <c r="F475" t="s">
        <v>3084</v>
      </c>
      <c r="G475" s="48"/>
      <c r="H475" s="44">
        <v>1557</v>
      </c>
      <c r="I475" s="347" t="s">
        <v>44</v>
      </c>
      <c r="J475" s="277" t="str">
        <f>IF(ISBLANK(INDEX('Policy Characteristics'!D:D,MATCH($C475,'Policy Characteristics'!$C:$C,0))),"",INDEX('Policy Characteristics'!D:D,MATCH($C475,'Policy Characteristics'!$C:$C,0)))</f>
        <v>Buy In-Region Products</v>
      </c>
      <c r="K475" s="276" t="str">
        <f>IF(ISBLANK(INDEX('Policy Characteristics'!E:E,MATCH($C475,'Policy Characteristics'!$C:$C,0))),"",INDEX('Policy Characteristics'!E:E,MATCH($C475,'Policy Characteristics'!$C:$C,0)))</f>
        <v>indst buy in region outputs</v>
      </c>
      <c r="L475" s="284">
        <f>IF(ISBLANK(INDEX('Policy Characteristics'!F:F,MATCH($C475,'Policy Characteristics'!$C:$C,0))),"",INDEX('Policy Characteristics'!F:F,MATCH($C475,'Policy Characteristics'!$C:$C,0)))</f>
        <v>0</v>
      </c>
      <c r="M475" s="284">
        <f>IF(ISBLANK(INDEX('Policy Characteristics'!G:G,MATCH($C475,'Policy Characteristics'!$C:$C,0))),"",INDEX('Policy Characteristics'!G:G,MATCH($C475,'Policy Characteristics'!$C:$C,0)))</f>
        <v>0.5</v>
      </c>
      <c r="N475" s="284">
        <f>IF(ISBLANK(INDEX('Policy Characteristics'!H:H,MATCH($C475,'Policy Characteristics'!$C:$C,0))),"",INDEX('Policy Characteristics'!H:H,MATCH($C475,'Policy Characteristics'!$C:$C,0)))</f>
        <v>0.01</v>
      </c>
      <c r="O475" s="276" t="str">
        <f>IF(ISBLANK(INDEX('Policy Characteristics'!I:I,MATCH($C475,'Policy Characteristics'!$C:$C,0))),"",INDEX('Policy Characteristics'!I:I,MATCH($C475,'Policy Characteristics'!$C:$C,0)))</f>
        <v>% of imports shifted</v>
      </c>
      <c r="P475" s="276" t="str">
        <f>IF(ISBLANK(INDEX('Policy Characteristics'!J:J,MATCH($C475,'Policy Characteristics'!$C:$C,0))),"",INDEX('Policy Characteristics'!J:J,MATCH($C475,'Policy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75" s="276" t="str">
        <f>IF(ISBLANK(INDEX('Policy Characteristics'!K:K,MATCH($C475,'Policy Characteristics'!$C:$C,0))),"",INDEX('Policy Characteristics'!K:K,MATCH($C475,'Policy Characteristics'!$C:$C,0)))</f>
        <v/>
      </c>
      <c r="R475" s="276" t="str">
        <f>IF(ISBLANK(INDEX('Policy Characteristics'!L:L,MATCH($C475,'Policy Characteristics'!$C:$C,0))),"",INDEX('Policy Characteristics'!L:L,MATCH($C475,'Policy Characteristics'!$C:$C,0)))</f>
        <v/>
      </c>
    </row>
    <row r="476" spans="1:18" ht="16">
      <c r="A476" s="276" t="str">
        <f>IF(ISBLANK(INDEX('Policy Characteristics'!A:A,MATCH($C476,'Policy Characteristics'!$C:$C,0))),"",INDEX('Policy Characteristics'!A:A,MATCH($C476,'Policy Characteristics'!$C:$C,0)))</f>
        <v>Industry</v>
      </c>
      <c r="B476" s="285" t="str">
        <f>IF(ISBLANK(INDEX('Policy Characteristics'!B:B,MATCH($C476,'Policy Characteristics'!$C:$C,0))),"",INDEX('Policy Characteristics'!B:B,MATCH($C476,'Policy Characteristics'!$C:$C,0)))</f>
        <v>Buy In-Region Products</v>
      </c>
      <c r="C476" s="276" t="str">
        <f t="shared" si="27"/>
        <v>Fraction of Imported Industrial Outputs Shifted to In Region Suppliers</v>
      </c>
      <c r="D476" s="6" t="s">
        <v>3123</v>
      </c>
      <c r="E476" s="6"/>
      <c r="F476" t="s">
        <v>3085</v>
      </c>
      <c r="G476" s="48"/>
      <c r="H476" s="44">
        <v>1558</v>
      </c>
      <c r="I476" s="347" t="s">
        <v>44</v>
      </c>
      <c r="J476" s="277" t="str">
        <f>IF(ISBLANK(INDEX('Policy Characteristics'!D:D,MATCH($C476,'Policy Characteristics'!$C:$C,0))),"",INDEX('Policy Characteristics'!D:D,MATCH($C476,'Policy Characteristics'!$C:$C,0)))</f>
        <v>Buy In-Region Products</v>
      </c>
      <c r="K476" s="276" t="str">
        <f>IF(ISBLANK(INDEX('Policy Characteristics'!E:E,MATCH($C476,'Policy Characteristics'!$C:$C,0))),"",INDEX('Policy Characteristics'!E:E,MATCH($C476,'Policy Characteristics'!$C:$C,0)))</f>
        <v>indst buy in region outputs</v>
      </c>
      <c r="L476" s="284">
        <f>IF(ISBLANK(INDEX('Policy Characteristics'!F:F,MATCH($C476,'Policy Characteristics'!$C:$C,0))),"",INDEX('Policy Characteristics'!F:F,MATCH($C476,'Policy Characteristics'!$C:$C,0)))</f>
        <v>0</v>
      </c>
      <c r="M476" s="284">
        <f>IF(ISBLANK(INDEX('Policy Characteristics'!G:G,MATCH($C476,'Policy Characteristics'!$C:$C,0))),"",INDEX('Policy Characteristics'!G:G,MATCH($C476,'Policy Characteristics'!$C:$C,0)))</f>
        <v>0.5</v>
      </c>
      <c r="N476" s="284">
        <f>IF(ISBLANK(INDEX('Policy Characteristics'!H:H,MATCH($C476,'Policy Characteristics'!$C:$C,0))),"",INDEX('Policy Characteristics'!H:H,MATCH($C476,'Policy Characteristics'!$C:$C,0)))</f>
        <v>0.01</v>
      </c>
      <c r="O476" s="276" t="str">
        <f>IF(ISBLANK(INDEX('Policy Characteristics'!I:I,MATCH($C476,'Policy Characteristics'!$C:$C,0))),"",INDEX('Policy Characteristics'!I:I,MATCH($C476,'Policy Characteristics'!$C:$C,0)))</f>
        <v>% of imports shifted</v>
      </c>
      <c r="P476" s="276" t="str">
        <f>IF(ISBLANK(INDEX('Policy Characteristics'!J:J,MATCH($C476,'Policy Characteristics'!$C:$C,0))),"",INDEX('Policy Characteristics'!J:J,MATCH($C476,'Policy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76" s="276" t="str">
        <f>IF(ISBLANK(INDEX('Policy Characteristics'!K:K,MATCH($C476,'Policy Characteristics'!$C:$C,0))),"",INDEX('Policy Characteristics'!K:K,MATCH($C476,'Policy Characteristics'!$C:$C,0)))</f>
        <v/>
      </c>
      <c r="R476" s="276" t="str">
        <f>IF(ISBLANK(INDEX('Policy Characteristics'!L:L,MATCH($C476,'Policy Characteristics'!$C:$C,0))),"",INDEX('Policy Characteristics'!L:L,MATCH($C476,'Policy Characteristics'!$C:$C,0)))</f>
        <v/>
      </c>
    </row>
    <row r="477" spans="1:18" ht="16">
      <c r="A477" s="276" t="str">
        <f>IF(ISBLANK(INDEX('Policy Characteristics'!A:A,MATCH($C477,'Policy Characteristics'!$C:$C,0))),"",INDEX('Policy Characteristics'!A:A,MATCH($C477,'Policy Characteristics'!$C:$C,0)))</f>
        <v>Industry</v>
      </c>
      <c r="B477" s="285" t="str">
        <f>IF(ISBLANK(INDEX('Policy Characteristics'!B:B,MATCH($C477,'Policy Characteristics'!$C:$C,0))),"",INDEX('Policy Characteristics'!B:B,MATCH($C477,'Policy Characteristics'!$C:$C,0)))</f>
        <v>Buy In-Region Products</v>
      </c>
      <c r="C477" s="276" t="str">
        <f t="shared" si="27"/>
        <v>Fraction of Imported Industrial Outputs Shifted to In Region Suppliers</v>
      </c>
      <c r="D477" s="6" t="s">
        <v>3124</v>
      </c>
      <c r="E477" s="6"/>
      <c r="F477" t="s">
        <v>3086</v>
      </c>
      <c r="G477" s="48"/>
      <c r="H477" s="44">
        <v>1559</v>
      </c>
      <c r="I477" s="347" t="s">
        <v>44</v>
      </c>
      <c r="J477" s="277" t="str">
        <f>IF(ISBLANK(INDEX('Policy Characteristics'!D:D,MATCH($C477,'Policy Characteristics'!$C:$C,0))),"",INDEX('Policy Characteristics'!D:D,MATCH($C477,'Policy Characteristics'!$C:$C,0)))</f>
        <v>Buy In-Region Products</v>
      </c>
      <c r="K477" s="276" t="str">
        <f>IF(ISBLANK(INDEX('Policy Characteristics'!E:E,MATCH($C477,'Policy Characteristics'!$C:$C,0))),"",INDEX('Policy Characteristics'!E:E,MATCH($C477,'Policy Characteristics'!$C:$C,0)))</f>
        <v>indst buy in region outputs</v>
      </c>
      <c r="L477" s="284">
        <f>IF(ISBLANK(INDEX('Policy Characteristics'!F:F,MATCH($C477,'Policy Characteristics'!$C:$C,0))),"",INDEX('Policy Characteristics'!F:F,MATCH($C477,'Policy Characteristics'!$C:$C,0)))</f>
        <v>0</v>
      </c>
      <c r="M477" s="284">
        <f>IF(ISBLANK(INDEX('Policy Characteristics'!G:G,MATCH($C477,'Policy Characteristics'!$C:$C,0))),"",INDEX('Policy Characteristics'!G:G,MATCH($C477,'Policy Characteristics'!$C:$C,0)))</f>
        <v>0.5</v>
      </c>
      <c r="N477" s="284">
        <f>IF(ISBLANK(INDEX('Policy Characteristics'!H:H,MATCH($C477,'Policy Characteristics'!$C:$C,0))),"",INDEX('Policy Characteristics'!H:H,MATCH($C477,'Policy Characteristics'!$C:$C,0)))</f>
        <v>0.01</v>
      </c>
      <c r="O477" s="276" t="str">
        <f>IF(ISBLANK(INDEX('Policy Characteristics'!I:I,MATCH($C477,'Policy Characteristics'!$C:$C,0))),"",INDEX('Policy Characteristics'!I:I,MATCH($C477,'Policy Characteristics'!$C:$C,0)))</f>
        <v>% of imports shifted</v>
      </c>
      <c r="P477" s="276" t="str">
        <f>IF(ISBLANK(INDEX('Policy Characteristics'!J:J,MATCH($C477,'Policy Characteristics'!$C:$C,0))),"",INDEX('Policy Characteristics'!J:J,MATCH($C477,'Policy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77" s="276" t="str">
        <f>IF(ISBLANK(INDEX('Policy Characteristics'!K:K,MATCH($C477,'Policy Characteristics'!$C:$C,0))),"",INDEX('Policy Characteristics'!K:K,MATCH($C477,'Policy Characteristics'!$C:$C,0)))</f>
        <v/>
      </c>
      <c r="R477" s="276" t="str">
        <f>IF(ISBLANK(INDEX('Policy Characteristics'!L:L,MATCH($C477,'Policy Characteristics'!$C:$C,0))),"",INDEX('Policy Characteristics'!L:L,MATCH($C477,'Policy Characteristics'!$C:$C,0)))</f>
        <v/>
      </c>
    </row>
    <row r="478" spans="1:18" ht="16">
      <c r="A478" s="276" t="str">
        <f>IF(ISBLANK(INDEX('Policy Characteristics'!A:A,MATCH($C478,'Policy Characteristics'!$C:$C,0))),"",INDEX('Policy Characteristics'!A:A,MATCH($C478,'Policy Characteristics'!$C:$C,0)))</f>
        <v>Industry</v>
      </c>
      <c r="B478" s="285" t="str">
        <f>IF(ISBLANK(INDEX('Policy Characteristics'!B:B,MATCH($C478,'Policy Characteristics'!$C:$C,0))),"",INDEX('Policy Characteristics'!B:B,MATCH($C478,'Policy Characteristics'!$C:$C,0)))</f>
        <v>Buy In-Region Products</v>
      </c>
      <c r="C478" s="276" t="str">
        <f t="shared" si="27"/>
        <v>Fraction of Imported Industrial Outputs Shifted to In Region Suppliers</v>
      </c>
      <c r="D478" s="6" t="s">
        <v>3125</v>
      </c>
      <c r="E478" s="6"/>
      <c r="F478" t="s">
        <v>3128</v>
      </c>
      <c r="G478" s="48"/>
      <c r="H478" s="44">
        <v>1560</v>
      </c>
      <c r="I478" s="347" t="s">
        <v>44</v>
      </c>
      <c r="J478" s="277" t="str">
        <f>IF(ISBLANK(INDEX('Policy Characteristics'!D:D,MATCH($C478,'Policy Characteristics'!$C:$C,0))),"",INDEX('Policy Characteristics'!D:D,MATCH($C478,'Policy Characteristics'!$C:$C,0)))</f>
        <v>Buy In-Region Products</v>
      </c>
      <c r="K478" s="276" t="str">
        <f>IF(ISBLANK(INDEX('Policy Characteristics'!E:E,MATCH($C478,'Policy Characteristics'!$C:$C,0))),"",INDEX('Policy Characteristics'!E:E,MATCH($C478,'Policy Characteristics'!$C:$C,0)))</f>
        <v>indst buy in region outputs</v>
      </c>
      <c r="L478" s="284">
        <f>IF(ISBLANK(INDEX('Policy Characteristics'!F:F,MATCH($C478,'Policy Characteristics'!$C:$C,0))),"",INDEX('Policy Characteristics'!F:F,MATCH($C478,'Policy Characteristics'!$C:$C,0)))</f>
        <v>0</v>
      </c>
      <c r="M478" s="284">
        <f>IF(ISBLANK(INDEX('Policy Characteristics'!G:G,MATCH($C478,'Policy Characteristics'!$C:$C,0))),"",INDEX('Policy Characteristics'!G:G,MATCH($C478,'Policy Characteristics'!$C:$C,0)))</f>
        <v>0.5</v>
      </c>
      <c r="N478" s="284">
        <f>IF(ISBLANK(INDEX('Policy Characteristics'!H:H,MATCH($C478,'Policy Characteristics'!$C:$C,0))),"",INDEX('Policy Characteristics'!H:H,MATCH($C478,'Policy Characteristics'!$C:$C,0)))</f>
        <v>0.01</v>
      </c>
      <c r="O478" s="276" t="str">
        <f>IF(ISBLANK(INDEX('Policy Characteristics'!I:I,MATCH($C478,'Policy Characteristics'!$C:$C,0))),"",INDEX('Policy Characteristics'!I:I,MATCH($C478,'Policy Characteristics'!$C:$C,0)))</f>
        <v>% of imports shifted</v>
      </c>
      <c r="P478" s="276" t="str">
        <f>IF(ISBLANK(INDEX('Policy Characteristics'!J:J,MATCH($C478,'Policy Characteristics'!$C:$C,0))),"",INDEX('Policy Characteristics'!J:J,MATCH($C478,'Policy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78" s="276" t="str">
        <f>IF(ISBLANK(INDEX('Policy Characteristics'!K:K,MATCH($C478,'Policy Characteristics'!$C:$C,0))),"",INDEX('Policy Characteristics'!K:K,MATCH($C478,'Policy Characteristics'!$C:$C,0)))</f>
        <v/>
      </c>
      <c r="R478" s="276" t="str">
        <f>IF(ISBLANK(INDEX('Policy Characteristics'!L:L,MATCH($C478,'Policy Characteristics'!$C:$C,0))),"",INDEX('Policy Characteristics'!L:L,MATCH($C478,'Policy Characteristics'!$C:$C,0)))</f>
        <v/>
      </c>
    </row>
    <row r="479" spans="1:18" ht="16">
      <c r="A479" s="276" t="str">
        <f>IF(ISBLANK(INDEX('Policy Characteristics'!A:A,MATCH($C479,'Policy Characteristics'!$C:$C,0))),"",INDEX('Policy Characteristics'!A:A,MATCH($C479,'Policy Characteristics'!$C:$C,0)))</f>
        <v>Industry</v>
      </c>
      <c r="B479" s="285" t="str">
        <f>IF(ISBLANK(INDEX('Policy Characteristics'!B:B,MATCH($C479,'Policy Characteristics'!$C:$C,0))),"",INDEX('Policy Characteristics'!B:B,MATCH($C479,'Policy Characteristics'!$C:$C,0)))</f>
        <v>Buy In-Region Products</v>
      </c>
      <c r="C479" s="276" t="str">
        <f t="shared" si="27"/>
        <v>Fraction of Imported Industrial Outputs Shifted to In Region Suppliers</v>
      </c>
      <c r="D479" s="6" t="s">
        <v>3126</v>
      </c>
      <c r="E479" s="6"/>
      <c r="F479" t="s">
        <v>3087</v>
      </c>
      <c r="G479" s="48"/>
      <c r="H479" s="44">
        <v>1561</v>
      </c>
      <c r="I479" s="347" t="s">
        <v>44</v>
      </c>
      <c r="J479" s="277" t="str">
        <f>IF(ISBLANK(INDEX('Policy Characteristics'!D:D,MATCH($C479,'Policy Characteristics'!$C:$C,0))),"",INDEX('Policy Characteristics'!D:D,MATCH($C479,'Policy Characteristics'!$C:$C,0)))</f>
        <v>Buy In-Region Products</v>
      </c>
      <c r="K479" s="276" t="str">
        <f>IF(ISBLANK(INDEX('Policy Characteristics'!E:E,MATCH($C479,'Policy Characteristics'!$C:$C,0))),"",INDEX('Policy Characteristics'!E:E,MATCH($C479,'Policy Characteristics'!$C:$C,0)))</f>
        <v>indst buy in region outputs</v>
      </c>
      <c r="L479" s="284">
        <f>IF(ISBLANK(INDEX('Policy Characteristics'!F:F,MATCH($C479,'Policy Characteristics'!$C:$C,0))),"",INDEX('Policy Characteristics'!F:F,MATCH($C479,'Policy Characteristics'!$C:$C,0)))</f>
        <v>0</v>
      </c>
      <c r="M479" s="284">
        <f>IF(ISBLANK(INDEX('Policy Characteristics'!G:G,MATCH($C479,'Policy Characteristics'!$C:$C,0))),"",INDEX('Policy Characteristics'!G:G,MATCH($C479,'Policy Characteristics'!$C:$C,0)))</f>
        <v>0.5</v>
      </c>
      <c r="N479" s="284">
        <f>IF(ISBLANK(INDEX('Policy Characteristics'!H:H,MATCH($C479,'Policy Characteristics'!$C:$C,0))),"",INDEX('Policy Characteristics'!H:H,MATCH($C479,'Policy Characteristics'!$C:$C,0)))</f>
        <v>0.01</v>
      </c>
      <c r="O479" s="276" t="str">
        <f>IF(ISBLANK(INDEX('Policy Characteristics'!I:I,MATCH($C479,'Policy Characteristics'!$C:$C,0))),"",INDEX('Policy Characteristics'!I:I,MATCH($C479,'Policy Characteristics'!$C:$C,0)))</f>
        <v>% of imports shifted</v>
      </c>
      <c r="P479" s="276" t="str">
        <f>IF(ISBLANK(INDEX('Policy Characteristics'!J:J,MATCH($C479,'Policy Characteristics'!$C:$C,0))),"",INDEX('Policy Characteristics'!J:J,MATCH($C479,'Policy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79" s="276" t="str">
        <f>IF(ISBLANK(INDEX('Policy Characteristics'!K:K,MATCH($C479,'Policy Characteristics'!$C:$C,0))),"",INDEX('Policy Characteristics'!K:K,MATCH($C479,'Policy Characteristics'!$C:$C,0)))</f>
        <v/>
      </c>
      <c r="R479" s="276" t="str">
        <f>IF(ISBLANK(INDEX('Policy Characteristics'!L:L,MATCH($C479,'Policy Characteristics'!$C:$C,0))),"",INDEX('Policy Characteristics'!L:L,MATCH($C479,'Policy Characteristics'!$C:$C,0)))</f>
        <v/>
      </c>
    </row>
    <row r="480" spans="1:18" ht="16">
      <c r="A480" s="276" t="str">
        <f>IF(ISBLANK(INDEX('Policy Characteristics'!A:A,MATCH($C480,'Policy Characteristics'!$C:$C,0))),"",INDEX('Policy Characteristics'!A:A,MATCH($C480,'Policy Characteristics'!$C:$C,0)))</f>
        <v>Industry</v>
      </c>
      <c r="B480" s="285" t="str">
        <f>IF(ISBLANK(INDEX('Policy Characteristics'!B:B,MATCH($C480,'Policy Characteristics'!$C:$C,0))),"",INDEX('Policy Characteristics'!B:B,MATCH($C480,'Policy Characteristics'!$C:$C,0)))</f>
        <v>Carbon Capture and Sequestration</v>
      </c>
      <c r="C480" t="s">
        <v>3061</v>
      </c>
      <c r="D480" s="47" t="s">
        <v>3102</v>
      </c>
      <c r="E480" s="6" t="s">
        <v>3064</v>
      </c>
      <c r="F480" t="s">
        <v>3127</v>
      </c>
      <c r="G480" s="47" t="s">
        <v>3065</v>
      </c>
      <c r="H480" s="44">
        <v>908</v>
      </c>
      <c r="I480" s="348" t="s">
        <v>45</v>
      </c>
      <c r="J480" s="277" t="str">
        <f>IF(ISBLANK(INDEX('Policy Characteristics'!D:D,MATCH($C480,'Policy Characteristics'!$C:$C,0))),"",INDEX('Policy Characteristics'!D:D,MATCH($C480,'Policy Characteristics'!$C:$C,0)))</f>
        <v>Industry CCS</v>
      </c>
      <c r="K480" s="276" t="str">
        <f>IF(ISBLANK(INDEX('Policy Characteristics'!E:E,MATCH($C480,'Policy Characteristics'!$C:$C,0))),"",INDEX('Policy Characteristics'!E:E,MATCH($C480,'Policy Characteristics'!$C:$C,0)))</f>
        <v>indst CCS</v>
      </c>
      <c r="L480" s="284">
        <f>IF(ISBLANK(INDEX('Policy Characteristics'!F:F,MATCH($C480,'Policy Characteristics'!$C:$C,0))),"",INDEX('Policy Characteristics'!F:F,MATCH($C480,'Policy Characteristics'!$C:$C,0)))</f>
        <v>0</v>
      </c>
      <c r="M480" s="284">
        <f>IF(ISBLANK(INDEX('Policy Characteristics'!G:G,MATCH($C480,'Policy Characteristics'!$C:$C,0))),"",INDEX('Policy Characteristics'!G:G,MATCH($C480,'Policy Characteristics'!$C:$C,0)))</f>
        <v>1</v>
      </c>
      <c r="N480" s="284">
        <f>IF(ISBLANK(INDEX('Policy Characteristics'!H:H,MATCH($C480,'Policy Characteristics'!$C:$C,0))),"",INDEX('Policy Characteristics'!H:H,MATCH($C480,'Policy Characteristics'!$C:$C,0)))</f>
        <v>0.01</v>
      </c>
      <c r="O480" s="276" t="str">
        <f>IF(ISBLANK(INDEX('Policy Characteristics'!I:I,MATCH($C480,'Policy Characteristics'!$C:$C,0))),"",INDEX('Policy Characteristics'!I:I,MATCH($C480,'Policy Characteristics'!$C:$C,0)))</f>
        <v>% of CO2 captured</v>
      </c>
      <c r="P480" s="276" t="str">
        <f>IF(ISBLANK(INDEX('Policy Characteristics'!J:J,MATCH($C480,'Policy Characteristics'!$C:$C,0))),"",INDEX('Policy Characteristics'!J:J,MATCH($C480,'Policy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80" s="276" t="str">
        <f>IF(ISBLANK(INDEX('Policy Characteristics'!K:K,MATCH($C480,'Policy Characteristics'!$C:$C,0))),"",INDEX('Policy Characteristics'!K:K,MATCH($C480,'Policy Characteristics'!$C:$C,0)))</f>
        <v>ccs.html#ccs</v>
      </c>
      <c r="R480" s="276" t="str">
        <f>IF(ISBLANK(INDEX('Policy Characteristics'!L:L,MATCH($C480,'Policy Characteristics'!$C:$C,0))),"",INDEX('Policy Characteristics'!L:L,MATCH($C480,'Policy Characteristics'!$C:$C,0)))</f>
        <v>carbon-capture-and-sequestration.html</v>
      </c>
    </row>
    <row r="481" spans="1:18" ht="16">
      <c r="A481" s="276" t="str">
        <f>IF(ISBLANK(INDEX('Policy Characteristics'!A:A,MATCH($C481,'Policy Characteristics'!$C:$C,0))),"",INDEX('Policy Characteristics'!A:A,MATCH($C481,'Policy Characteristics'!$C:$C,0)))</f>
        <v>Industry</v>
      </c>
      <c r="B481" s="285" t="str">
        <f>IF(ISBLANK(INDEX('Policy Characteristics'!B:B,MATCH($C481,'Policy Characteristics'!$C:$C,0))),"",INDEX('Policy Characteristics'!B:B,MATCH($C481,'Policy Characteristics'!$C:$C,0)))</f>
        <v>Carbon Capture and Sequestration</v>
      </c>
      <c r="C481" s="276" t="str">
        <f t="shared" ref="C481:C496" si="28">C$480</f>
        <v>Industry Sector Fraction of Potential Additional CCS Achieved</v>
      </c>
      <c r="D481" s="47" t="s">
        <v>3102</v>
      </c>
      <c r="E481" s="6" t="s">
        <v>2558</v>
      </c>
      <c r="F481" t="s">
        <v>3127</v>
      </c>
      <c r="G481" s="47" t="s">
        <v>3066</v>
      </c>
      <c r="H481" s="44">
        <v>909</v>
      </c>
      <c r="I481" s="348" t="s">
        <v>45</v>
      </c>
      <c r="J481" s="277" t="str">
        <f>IF(ISBLANK(INDEX('Policy Characteristics'!D:D,MATCH($C481,'Policy Characteristics'!$C:$C,0))),"",INDEX('Policy Characteristics'!D:D,MATCH($C481,'Policy Characteristics'!$C:$C,0)))</f>
        <v>Industry CCS</v>
      </c>
      <c r="K481" s="276" t="str">
        <f>IF(ISBLANK(INDEX('Policy Characteristics'!E:E,MATCH($C481,'Policy Characteristics'!$C:$C,0))),"",INDEX('Policy Characteristics'!E:E,MATCH($C481,'Policy Characteristics'!$C:$C,0)))</f>
        <v>indst CCS</v>
      </c>
      <c r="L481" s="284">
        <f>IF(ISBLANK(INDEX('Policy Characteristics'!F:F,MATCH($C481,'Policy Characteristics'!$C:$C,0))),"",INDEX('Policy Characteristics'!F:F,MATCH($C481,'Policy Characteristics'!$C:$C,0)))</f>
        <v>0</v>
      </c>
      <c r="M481" s="284">
        <f>IF(ISBLANK(INDEX('Policy Characteristics'!G:G,MATCH($C481,'Policy Characteristics'!$C:$C,0))),"",INDEX('Policy Characteristics'!G:G,MATCH($C481,'Policy Characteristics'!$C:$C,0)))</f>
        <v>1</v>
      </c>
      <c r="N481" s="284">
        <f>IF(ISBLANK(INDEX('Policy Characteristics'!H:H,MATCH($C481,'Policy Characteristics'!$C:$C,0))),"",INDEX('Policy Characteristics'!H:H,MATCH($C481,'Policy Characteristics'!$C:$C,0)))</f>
        <v>0.01</v>
      </c>
      <c r="O481" s="276" t="str">
        <f>IF(ISBLANK(INDEX('Policy Characteristics'!I:I,MATCH($C481,'Policy Characteristics'!$C:$C,0))),"",INDEX('Policy Characteristics'!I:I,MATCH($C481,'Policy Characteristics'!$C:$C,0)))</f>
        <v>% of CO2 captured</v>
      </c>
      <c r="P481" s="276" t="str">
        <f>IF(ISBLANK(INDEX('Policy Characteristics'!J:J,MATCH($C481,'Policy Characteristics'!$C:$C,0))),"",INDEX('Policy Characteristics'!J:J,MATCH($C481,'Policy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81" s="276" t="str">
        <f>IF(ISBLANK(INDEX('Policy Characteristics'!K:K,MATCH($C481,'Policy Characteristics'!$C:$C,0))),"",INDEX('Policy Characteristics'!K:K,MATCH($C481,'Policy Characteristics'!$C:$C,0)))</f>
        <v>ccs.html#ccs</v>
      </c>
      <c r="R481" s="276" t="str">
        <f>IF(ISBLANK(INDEX('Policy Characteristics'!L:L,MATCH($C481,'Policy Characteristics'!$C:$C,0))),"",INDEX('Policy Characteristics'!L:L,MATCH($C481,'Policy Characteristics'!$C:$C,0)))</f>
        <v>carbon-capture-and-sequestration.html</v>
      </c>
    </row>
    <row r="482" spans="1:18" ht="16">
      <c r="A482" s="276" t="str">
        <f>IF(ISBLANK(INDEX('Policy Characteristics'!A:A,MATCH($C482,'Policy Characteristics'!$C:$C,0))),"",INDEX('Policy Characteristics'!A:A,MATCH($C482,'Policy Characteristics'!$C:$C,0)))</f>
        <v>Industry</v>
      </c>
      <c r="B482" s="285" t="str">
        <f>IF(ISBLANK(INDEX('Policy Characteristics'!B:B,MATCH($C482,'Policy Characteristics'!$C:$C,0))),"",INDEX('Policy Characteristics'!B:B,MATCH($C482,'Policy Characteristics'!$C:$C,0)))</f>
        <v>Carbon Capture and Sequestration</v>
      </c>
      <c r="C482" s="276" t="str">
        <f t="shared" si="28"/>
        <v>Industry Sector Fraction of Potential Additional CCS Achieved</v>
      </c>
      <c r="D482" s="6" t="s">
        <v>3103</v>
      </c>
      <c r="E482" s="6" t="s">
        <v>3064</v>
      </c>
      <c r="F482" t="s">
        <v>2791</v>
      </c>
      <c r="G482" s="47" t="s">
        <v>3065</v>
      </c>
      <c r="H482" s="44">
        <v>910</v>
      </c>
      <c r="I482" s="348" t="s">
        <v>45</v>
      </c>
      <c r="J482" s="277" t="str">
        <f>IF(ISBLANK(INDEX('Policy Characteristics'!D:D,MATCH($C482,'Policy Characteristics'!$C:$C,0))),"",INDEX('Policy Characteristics'!D:D,MATCH($C482,'Policy Characteristics'!$C:$C,0)))</f>
        <v>Industry CCS</v>
      </c>
      <c r="K482" s="276" t="str">
        <f>IF(ISBLANK(INDEX('Policy Characteristics'!E:E,MATCH($C482,'Policy Characteristics'!$C:$C,0))),"",INDEX('Policy Characteristics'!E:E,MATCH($C482,'Policy Characteristics'!$C:$C,0)))</f>
        <v>indst CCS</v>
      </c>
      <c r="L482" s="284">
        <f>IF(ISBLANK(INDEX('Policy Characteristics'!F:F,MATCH($C482,'Policy Characteristics'!$C:$C,0))),"",INDEX('Policy Characteristics'!F:F,MATCH($C482,'Policy Characteristics'!$C:$C,0)))</f>
        <v>0</v>
      </c>
      <c r="M482" s="284">
        <f>IF(ISBLANK(INDEX('Policy Characteristics'!G:G,MATCH($C482,'Policy Characteristics'!$C:$C,0))),"",INDEX('Policy Characteristics'!G:G,MATCH($C482,'Policy Characteristics'!$C:$C,0)))</f>
        <v>1</v>
      </c>
      <c r="N482" s="284">
        <f>IF(ISBLANK(INDEX('Policy Characteristics'!H:H,MATCH($C482,'Policy Characteristics'!$C:$C,0))),"",INDEX('Policy Characteristics'!H:H,MATCH($C482,'Policy Characteristics'!$C:$C,0)))</f>
        <v>0.01</v>
      </c>
      <c r="O482" s="276" t="str">
        <f>IF(ISBLANK(INDEX('Policy Characteristics'!I:I,MATCH($C482,'Policy Characteristics'!$C:$C,0))),"",INDEX('Policy Characteristics'!I:I,MATCH($C482,'Policy Characteristics'!$C:$C,0)))</f>
        <v>% of CO2 captured</v>
      </c>
      <c r="P482" s="276" t="str">
        <f>IF(ISBLANK(INDEX('Policy Characteristics'!J:J,MATCH($C482,'Policy Characteristics'!$C:$C,0))),"",INDEX('Policy Characteristics'!J:J,MATCH($C482,'Policy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82" s="276" t="str">
        <f>IF(ISBLANK(INDEX('Policy Characteristics'!K:K,MATCH($C482,'Policy Characteristics'!$C:$C,0))),"",INDEX('Policy Characteristics'!K:K,MATCH($C482,'Policy Characteristics'!$C:$C,0)))</f>
        <v>ccs.html#ccs</v>
      </c>
      <c r="R482" s="276" t="str">
        <f>IF(ISBLANK(INDEX('Policy Characteristics'!L:L,MATCH($C482,'Policy Characteristics'!$C:$C,0))),"",INDEX('Policy Characteristics'!L:L,MATCH($C482,'Policy Characteristics'!$C:$C,0)))</f>
        <v>carbon-capture-and-sequestration.html</v>
      </c>
    </row>
    <row r="483" spans="1:18" ht="16">
      <c r="A483" s="276" t="str">
        <f>IF(ISBLANK(INDEX('Policy Characteristics'!A:A,MATCH($C483,'Policy Characteristics'!$C:$C,0))),"",INDEX('Policy Characteristics'!A:A,MATCH($C483,'Policy Characteristics'!$C:$C,0)))</f>
        <v>Industry</v>
      </c>
      <c r="B483" s="285" t="str">
        <f>IF(ISBLANK(INDEX('Policy Characteristics'!B:B,MATCH($C483,'Policy Characteristics'!$C:$C,0))),"",INDEX('Policy Characteristics'!B:B,MATCH($C483,'Policy Characteristics'!$C:$C,0)))</f>
        <v>Carbon Capture and Sequestration</v>
      </c>
      <c r="C483" s="276" t="str">
        <f t="shared" si="28"/>
        <v>Industry Sector Fraction of Potential Additional CCS Achieved</v>
      </c>
      <c r="D483" s="6" t="s">
        <v>3103</v>
      </c>
      <c r="E483" s="6" t="s">
        <v>2558</v>
      </c>
      <c r="F483" t="s">
        <v>2791</v>
      </c>
      <c r="G483" s="47" t="s">
        <v>3066</v>
      </c>
      <c r="H483" s="44">
        <v>911</v>
      </c>
      <c r="I483" s="348" t="s">
        <v>45</v>
      </c>
      <c r="J483" s="277" t="str">
        <f>IF(ISBLANK(INDEX('Policy Characteristics'!D:D,MATCH($C483,'Policy Characteristics'!$C:$C,0))),"",INDEX('Policy Characteristics'!D:D,MATCH($C483,'Policy Characteristics'!$C:$C,0)))</f>
        <v>Industry CCS</v>
      </c>
      <c r="K483" s="276" t="str">
        <f>IF(ISBLANK(INDEX('Policy Characteristics'!E:E,MATCH($C483,'Policy Characteristics'!$C:$C,0))),"",INDEX('Policy Characteristics'!E:E,MATCH($C483,'Policy Characteristics'!$C:$C,0)))</f>
        <v>indst CCS</v>
      </c>
      <c r="L483" s="284">
        <f>IF(ISBLANK(INDEX('Policy Characteristics'!F:F,MATCH($C483,'Policy Characteristics'!$C:$C,0))),"",INDEX('Policy Characteristics'!F:F,MATCH($C483,'Policy Characteristics'!$C:$C,0)))</f>
        <v>0</v>
      </c>
      <c r="M483" s="284">
        <f>IF(ISBLANK(INDEX('Policy Characteristics'!G:G,MATCH($C483,'Policy Characteristics'!$C:$C,0))),"",INDEX('Policy Characteristics'!G:G,MATCH($C483,'Policy Characteristics'!$C:$C,0)))</f>
        <v>1</v>
      </c>
      <c r="N483" s="284">
        <f>IF(ISBLANK(INDEX('Policy Characteristics'!H:H,MATCH($C483,'Policy Characteristics'!$C:$C,0))),"",INDEX('Policy Characteristics'!H:H,MATCH($C483,'Policy Characteristics'!$C:$C,0)))</f>
        <v>0.01</v>
      </c>
      <c r="O483" s="276" t="str">
        <f>IF(ISBLANK(INDEX('Policy Characteristics'!I:I,MATCH($C483,'Policy Characteristics'!$C:$C,0))),"",INDEX('Policy Characteristics'!I:I,MATCH($C483,'Policy Characteristics'!$C:$C,0)))</f>
        <v>% of CO2 captured</v>
      </c>
      <c r="P483" s="276" t="str">
        <f>IF(ISBLANK(INDEX('Policy Characteristics'!J:J,MATCH($C483,'Policy Characteristics'!$C:$C,0))),"",INDEX('Policy Characteristics'!J:J,MATCH($C483,'Policy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83" s="276" t="str">
        <f>IF(ISBLANK(INDEX('Policy Characteristics'!K:K,MATCH($C483,'Policy Characteristics'!$C:$C,0))),"",INDEX('Policy Characteristics'!K:K,MATCH($C483,'Policy Characteristics'!$C:$C,0)))</f>
        <v>ccs.html#ccs</v>
      </c>
      <c r="R483" s="276" t="str">
        <f>IF(ISBLANK(INDEX('Policy Characteristics'!L:L,MATCH($C483,'Policy Characteristics'!$C:$C,0))),"",INDEX('Policy Characteristics'!L:L,MATCH($C483,'Policy Characteristics'!$C:$C,0)))</f>
        <v>carbon-capture-and-sequestration.html</v>
      </c>
    </row>
    <row r="484" spans="1:18" ht="16">
      <c r="A484" s="276" t="str">
        <f>IF(ISBLANK(INDEX('Policy Characteristics'!A:A,MATCH($C484,'Policy Characteristics'!$C:$C,0))),"",INDEX('Policy Characteristics'!A:A,MATCH($C484,'Policy Characteristics'!$C:$C,0)))</f>
        <v>Industry</v>
      </c>
      <c r="B484" s="285" t="str">
        <f>IF(ISBLANK(INDEX('Policy Characteristics'!B:B,MATCH($C484,'Policy Characteristics'!$C:$C,0))),"",INDEX('Policy Characteristics'!B:B,MATCH($C484,'Policy Characteristics'!$C:$C,0)))</f>
        <v>Carbon Capture and Sequestration</v>
      </c>
      <c r="C484" s="276" t="str">
        <f t="shared" si="28"/>
        <v>Industry Sector Fraction of Potential Additional CCS Achieved</v>
      </c>
      <c r="D484" s="6" t="s">
        <v>3104</v>
      </c>
      <c r="E484" s="6" t="s">
        <v>3064</v>
      </c>
      <c r="F484" t="s">
        <v>3068</v>
      </c>
      <c r="G484" s="47" t="s">
        <v>3065</v>
      </c>
      <c r="H484" s="44">
        <v>912</v>
      </c>
      <c r="I484" s="348" t="s">
        <v>45</v>
      </c>
      <c r="J484" s="277" t="str">
        <f>IF(ISBLANK(INDEX('Policy Characteristics'!D:D,MATCH($C484,'Policy Characteristics'!$C:$C,0))),"",INDEX('Policy Characteristics'!D:D,MATCH($C484,'Policy Characteristics'!$C:$C,0)))</f>
        <v>Industry CCS</v>
      </c>
      <c r="K484" s="276" t="str">
        <f>IF(ISBLANK(INDEX('Policy Characteristics'!E:E,MATCH($C484,'Policy Characteristics'!$C:$C,0))),"",INDEX('Policy Characteristics'!E:E,MATCH($C484,'Policy Characteristics'!$C:$C,0)))</f>
        <v>indst CCS</v>
      </c>
      <c r="L484" s="284">
        <f>IF(ISBLANK(INDEX('Policy Characteristics'!F:F,MATCH($C484,'Policy Characteristics'!$C:$C,0))),"",INDEX('Policy Characteristics'!F:F,MATCH($C484,'Policy Characteristics'!$C:$C,0)))</f>
        <v>0</v>
      </c>
      <c r="M484" s="284">
        <f>IF(ISBLANK(INDEX('Policy Characteristics'!G:G,MATCH($C484,'Policy Characteristics'!$C:$C,0))),"",INDEX('Policy Characteristics'!G:G,MATCH($C484,'Policy Characteristics'!$C:$C,0)))</f>
        <v>1</v>
      </c>
      <c r="N484" s="284">
        <f>IF(ISBLANK(INDEX('Policy Characteristics'!H:H,MATCH($C484,'Policy Characteristics'!$C:$C,0))),"",INDEX('Policy Characteristics'!H:H,MATCH($C484,'Policy Characteristics'!$C:$C,0)))</f>
        <v>0.01</v>
      </c>
      <c r="O484" s="276" t="str">
        <f>IF(ISBLANK(INDEX('Policy Characteristics'!I:I,MATCH($C484,'Policy Characteristics'!$C:$C,0))),"",INDEX('Policy Characteristics'!I:I,MATCH($C484,'Policy Characteristics'!$C:$C,0)))</f>
        <v>% of CO2 captured</v>
      </c>
      <c r="P484" s="276" t="str">
        <f>IF(ISBLANK(INDEX('Policy Characteristics'!J:J,MATCH($C484,'Policy Characteristics'!$C:$C,0))),"",INDEX('Policy Characteristics'!J:J,MATCH($C484,'Policy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84" s="276" t="str">
        <f>IF(ISBLANK(INDEX('Policy Characteristics'!K:K,MATCH($C484,'Policy Characteristics'!$C:$C,0))),"",INDEX('Policy Characteristics'!K:K,MATCH($C484,'Policy Characteristics'!$C:$C,0)))</f>
        <v>ccs.html#ccs</v>
      </c>
      <c r="R484" s="276" t="str">
        <f>IF(ISBLANK(INDEX('Policy Characteristics'!L:L,MATCH($C484,'Policy Characteristics'!$C:$C,0))),"",INDEX('Policy Characteristics'!L:L,MATCH($C484,'Policy Characteristics'!$C:$C,0)))</f>
        <v>carbon-capture-and-sequestration.html</v>
      </c>
    </row>
    <row r="485" spans="1:18" ht="16">
      <c r="A485" s="276" t="str">
        <f>IF(ISBLANK(INDEX('Policy Characteristics'!A:A,MATCH($C485,'Policy Characteristics'!$C:$C,0))),"",INDEX('Policy Characteristics'!A:A,MATCH($C485,'Policy Characteristics'!$C:$C,0)))</f>
        <v>Industry</v>
      </c>
      <c r="B485" s="285" t="str">
        <f>IF(ISBLANK(INDEX('Policy Characteristics'!B:B,MATCH($C485,'Policy Characteristics'!$C:$C,0))),"",INDEX('Policy Characteristics'!B:B,MATCH($C485,'Policy Characteristics'!$C:$C,0)))</f>
        <v>Carbon Capture and Sequestration</v>
      </c>
      <c r="C485" s="276" t="str">
        <f t="shared" si="28"/>
        <v>Industry Sector Fraction of Potential Additional CCS Achieved</v>
      </c>
      <c r="D485" s="6" t="s">
        <v>3104</v>
      </c>
      <c r="E485" s="6" t="s">
        <v>2558</v>
      </c>
      <c r="F485" t="s">
        <v>3068</v>
      </c>
      <c r="G485" s="47" t="s">
        <v>3066</v>
      </c>
      <c r="H485" s="44">
        <v>913</v>
      </c>
      <c r="I485" s="348" t="s">
        <v>45</v>
      </c>
      <c r="J485" s="277" t="str">
        <f>IF(ISBLANK(INDEX('Policy Characteristics'!D:D,MATCH($C485,'Policy Characteristics'!$C:$C,0))),"",INDEX('Policy Characteristics'!D:D,MATCH($C485,'Policy Characteristics'!$C:$C,0)))</f>
        <v>Industry CCS</v>
      </c>
      <c r="K485" s="276" t="str">
        <f>IF(ISBLANK(INDEX('Policy Characteristics'!E:E,MATCH($C485,'Policy Characteristics'!$C:$C,0))),"",INDEX('Policy Characteristics'!E:E,MATCH($C485,'Policy Characteristics'!$C:$C,0)))</f>
        <v>indst CCS</v>
      </c>
      <c r="L485" s="284">
        <f>IF(ISBLANK(INDEX('Policy Characteristics'!F:F,MATCH($C485,'Policy Characteristics'!$C:$C,0))),"",INDEX('Policy Characteristics'!F:F,MATCH($C485,'Policy Characteristics'!$C:$C,0)))</f>
        <v>0</v>
      </c>
      <c r="M485" s="284">
        <f>IF(ISBLANK(INDEX('Policy Characteristics'!G:G,MATCH($C485,'Policy Characteristics'!$C:$C,0))),"",INDEX('Policy Characteristics'!G:G,MATCH($C485,'Policy Characteristics'!$C:$C,0)))</f>
        <v>1</v>
      </c>
      <c r="N485" s="284">
        <f>IF(ISBLANK(INDEX('Policy Characteristics'!H:H,MATCH($C485,'Policy Characteristics'!$C:$C,0))),"",INDEX('Policy Characteristics'!H:H,MATCH($C485,'Policy Characteristics'!$C:$C,0)))</f>
        <v>0.01</v>
      </c>
      <c r="O485" s="276" t="str">
        <f>IF(ISBLANK(INDEX('Policy Characteristics'!I:I,MATCH($C485,'Policy Characteristics'!$C:$C,0))),"",INDEX('Policy Characteristics'!I:I,MATCH($C485,'Policy Characteristics'!$C:$C,0)))</f>
        <v>% of CO2 captured</v>
      </c>
      <c r="P485" s="276" t="str">
        <f>IF(ISBLANK(INDEX('Policy Characteristics'!J:J,MATCH($C485,'Policy Characteristics'!$C:$C,0))),"",INDEX('Policy Characteristics'!J:J,MATCH($C485,'Policy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85" s="276" t="str">
        <f>IF(ISBLANK(INDEX('Policy Characteristics'!K:K,MATCH($C485,'Policy Characteristics'!$C:$C,0))),"",INDEX('Policy Characteristics'!K:K,MATCH($C485,'Policy Characteristics'!$C:$C,0)))</f>
        <v>ccs.html#ccs</v>
      </c>
      <c r="R485" s="276" t="str">
        <f>IF(ISBLANK(INDEX('Policy Characteristics'!L:L,MATCH($C485,'Policy Characteristics'!$C:$C,0))),"",INDEX('Policy Characteristics'!L:L,MATCH($C485,'Policy Characteristics'!$C:$C,0)))</f>
        <v>carbon-capture-and-sequestration.html</v>
      </c>
    </row>
    <row r="486" spans="1:18" ht="16">
      <c r="A486" s="276" t="str">
        <f>IF(ISBLANK(INDEX('Policy Characteristics'!A:A,MATCH($C486,'Policy Characteristics'!$C:$C,0))),"",INDEX('Policy Characteristics'!A:A,MATCH($C486,'Policy Characteristics'!$C:$C,0)))</f>
        <v>Industry</v>
      </c>
      <c r="B486" s="285" t="str">
        <f>IF(ISBLANK(INDEX('Policy Characteristics'!B:B,MATCH($C486,'Policy Characteristics'!$C:$C,0))),"",INDEX('Policy Characteristics'!B:B,MATCH($C486,'Policy Characteristics'!$C:$C,0)))</f>
        <v>Carbon Capture and Sequestration</v>
      </c>
      <c r="C486" s="276" t="str">
        <f t="shared" si="28"/>
        <v>Industry Sector Fraction of Potential Additional CCS Achieved</v>
      </c>
      <c r="D486" s="6" t="s">
        <v>3105</v>
      </c>
      <c r="E486" s="6" t="s">
        <v>3064</v>
      </c>
      <c r="F486" t="s">
        <v>3069</v>
      </c>
      <c r="G486" s="47" t="s">
        <v>3065</v>
      </c>
      <c r="H486" s="44">
        <v>914</v>
      </c>
      <c r="I486" s="348" t="s">
        <v>45</v>
      </c>
      <c r="J486" s="277" t="str">
        <f>IF(ISBLANK(INDEX('Policy Characteristics'!D:D,MATCH($C486,'Policy Characteristics'!$C:$C,0))),"",INDEX('Policy Characteristics'!D:D,MATCH($C486,'Policy Characteristics'!$C:$C,0)))</f>
        <v>Industry CCS</v>
      </c>
      <c r="K486" s="276" t="str">
        <f>IF(ISBLANK(INDEX('Policy Characteristics'!E:E,MATCH($C486,'Policy Characteristics'!$C:$C,0))),"",INDEX('Policy Characteristics'!E:E,MATCH($C486,'Policy Characteristics'!$C:$C,0)))</f>
        <v>indst CCS</v>
      </c>
      <c r="L486" s="284">
        <f>IF(ISBLANK(INDEX('Policy Characteristics'!F:F,MATCH($C486,'Policy Characteristics'!$C:$C,0))),"",INDEX('Policy Characteristics'!F:F,MATCH($C486,'Policy Characteristics'!$C:$C,0)))</f>
        <v>0</v>
      </c>
      <c r="M486" s="284">
        <f>IF(ISBLANK(INDEX('Policy Characteristics'!G:G,MATCH($C486,'Policy Characteristics'!$C:$C,0))),"",INDEX('Policy Characteristics'!G:G,MATCH($C486,'Policy Characteristics'!$C:$C,0)))</f>
        <v>1</v>
      </c>
      <c r="N486" s="284">
        <f>IF(ISBLANK(INDEX('Policy Characteristics'!H:H,MATCH($C486,'Policy Characteristics'!$C:$C,0))),"",INDEX('Policy Characteristics'!H:H,MATCH($C486,'Policy Characteristics'!$C:$C,0)))</f>
        <v>0.01</v>
      </c>
      <c r="O486" s="276" t="str">
        <f>IF(ISBLANK(INDEX('Policy Characteristics'!I:I,MATCH($C486,'Policy Characteristics'!$C:$C,0))),"",INDEX('Policy Characteristics'!I:I,MATCH($C486,'Policy Characteristics'!$C:$C,0)))</f>
        <v>% of CO2 captured</v>
      </c>
      <c r="P486" s="276" t="str">
        <f>IF(ISBLANK(INDEX('Policy Characteristics'!J:J,MATCH($C486,'Policy Characteristics'!$C:$C,0))),"",INDEX('Policy Characteristics'!J:J,MATCH($C486,'Policy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86" s="276" t="str">
        <f>IF(ISBLANK(INDEX('Policy Characteristics'!K:K,MATCH($C486,'Policy Characteristics'!$C:$C,0))),"",INDEX('Policy Characteristics'!K:K,MATCH($C486,'Policy Characteristics'!$C:$C,0)))</f>
        <v>ccs.html#ccs</v>
      </c>
      <c r="R486" s="276" t="str">
        <f>IF(ISBLANK(INDEX('Policy Characteristics'!L:L,MATCH($C486,'Policy Characteristics'!$C:$C,0))),"",INDEX('Policy Characteristics'!L:L,MATCH($C486,'Policy Characteristics'!$C:$C,0)))</f>
        <v>carbon-capture-and-sequestration.html</v>
      </c>
    </row>
    <row r="487" spans="1:18" ht="16">
      <c r="A487" s="276" t="str">
        <f>IF(ISBLANK(INDEX('Policy Characteristics'!A:A,MATCH($C487,'Policy Characteristics'!$C:$C,0))),"",INDEX('Policy Characteristics'!A:A,MATCH($C487,'Policy Characteristics'!$C:$C,0)))</f>
        <v>Industry</v>
      </c>
      <c r="B487" s="285" t="str">
        <f>IF(ISBLANK(INDEX('Policy Characteristics'!B:B,MATCH($C487,'Policy Characteristics'!$C:$C,0))),"",INDEX('Policy Characteristics'!B:B,MATCH($C487,'Policy Characteristics'!$C:$C,0)))</f>
        <v>Carbon Capture and Sequestration</v>
      </c>
      <c r="C487" s="276" t="str">
        <f t="shared" si="28"/>
        <v>Industry Sector Fraction of Potential Additional CCS Achieved</v>
      </c>
      <c r="D487" s="6" t="s">
        <v>3105</v>
      </c>
      <c r="E487" s="6" t="s">
        <v>2558</v>
      </c>
      <c r="F487" t="s">
        <v>3069</v>
      </c>
      <c r="G487" s="47" t="s">
        <v>3066</v>
      </c>
      <c r="H487" s="44">
        <v>915</v>
      </c>
      <c r="I487" s="348" t="s">
        <v>45</v>
      </c>
      <c r="J487" s="277" t="str">
        <f>IF(ISBLANK(INDEX('Policy Characteristics'!D:D,MATCH($C487,'Policy Characteristics'!$C:$C,0))),"",INDEX('Policy Characteristics'!D:D,MATCH($C487,'Policy Characteristics'!$C:$C,0)))</f>
        <v>Industry CCS</v>
      </c>
      <c r="K487" s="276" t="str">
        <f>IF(ISBLANK(INDEX('Policy Characteristics'!E:E,MATCH($C487,'Policy Characteristics'!$C:$C,0))),"",INDEX('Policy Characteristics'!E:E,MATCH($C487,'Policy Characteristics'!$C:$C,0)))</f>
        <v>indst CCS</v>
      </c>
      <c r="L487" s="284">
        <f>IF(ISBLANK(INDEX('Policy Characteristics'!F:F,MATCH($C487,'Policy Characteristics'!$C:$C,0))),"",INDEX('Policy Characteristics'!F:F,MATCH($C487,'Policy Characteristics'!$C:$C,0)))</f>
        <v>0</v>
      </c>
      <c r="M487" s="284">
        <f>IF(ISBLANK(INDEX('Policy Characteristics'!G:G,MATCH($C487,'Policy Characteristics'!$C:$C,0))),"",INDEX('Policy Characteristics'!G:G,MATCH($C487,'Policy Characteristics'!$C:$C,0)))</f>
        <v>1</v>
      </c>
      <c r="N487" s="284">
        <f>IF(ISBLANK(INDEX('Policy Characteristics'!H:H,MATCH($C487,'Policy Characteristics'!$C:$C,0))),"",INDEX('Policy Characteristics'!H:H,MATCH($C487,'Policy Characteristics'!$C:$C,0)))</f>
        <v>0.01</v>
      </c>
      <c r="O487" s="276" t="str">
        <f>IF(ISBLANK(INDEX('Policy Characteristics'!I:I,MATCH($C487,'Policy Characteristics'!$C:$C,0))),"",INDEX('Policy Characteristics'!I:I,MATCH($C487,'Policy Characteristics'!$C:$C,0)))</f>
        <v>% of CO2 captured</v>
      </c>
      <c r="P487" s="276" t="str">
        <f>IF(ISBLANK(INDEX('Policy Characteristics'!J:J,MATCH($C487,'Policy Characteristics'!$C:$C,0))),"",INDEX('Policy Characteristics'!J:J,MATCH($C487,'Policy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87" s="276" t="str">
        <f>IF(ISBLANK(INDEX('Policy Characteristics'!K:K,MATCH($C487,'Policy Characteristics'!$C:$C,0))),"",INDEX('Policy Characteristics'!K:K,MATCH($C487,'Policy Characteristics'!$C:$C,0)))</f>
        <v>ccs.html#ccs</v>
      </c>
      <c r="R487" s="276" t="str">
        <f>IF(ISBLANK(INDEX('Policy Characteristics'!L:L,MATCH($C487,'Policy Characteristics'!$C:$C,0))),"",INDEX('Policy Characteristics'!L:L,MATCH($C487,'Policy Characteristics'!$C:$C,0)))</f>
        <v>carbon-capture-and-sequestration.html</v>
      </c>
    </row>
    <row r="488" spans="1:18" ht="16">
      <c r="A488" s="276" t="str">
        <f>IF(ISBLANK(INDEX('Policy Characteristics'!A:A,MATCH($C488,'Policy Characteristics'!$C:$C,0))),"",INDEX('Policy Characteristics'!A:A,MATCH($C488,'Policy Characteristics'!$C:$C,0)))</f>
        <v>Industry</v>
      </c>
      <c r="B488" s="285" t="str">
        <f>IF(ISBLANK(INDEX('Policy Characteristics'!B:B,MATCH($C488,'Policy Characteristics'!$C:$C,0))),"",INDEX('Policy Characteristics'!B:B,MATCH($C488,'Policy Characteristics'!$C:$C,0)))</f>
        <v>Carbon Capture and Sequestration</v>
      </c>
      <c r="C488" s="276" t="str">
        <f t="shared" si="28"/>
        <v>Industry Sector Fraction of Potential Additional CCS Achieved</v>
      </c>
      <c r="D488" s="6" t="s">
        <v>3106</v>
      </c>
      <c r="E488" s="6" t="s">
        <v>3064</v>
      </c>
      <c r="F488" t="s">
        <v>3070</v>
      </c>
      <c r="G488" s="47" t="s">
        <v>3065</v>
      </c>
      <c r="H488" s="44">
        <v>916</v>
      </c>
      <c r="I488" s="347" t="s">
        <v>44</v>
      </c>
      <c r="J488" s="277" t="str">
        <f>IF(ISBLANK(INDEX('Policy Characteristics'!D:D,MATCH($C488,'Policy Characteristics'!$C:$C,0))),"",INDEX('Policy Characteristics'!D:D,MATCH($C488,'Policy Characteristics'!$C:$C,0)))</f>
        <v>Industry CCS</v>
      </c>
      <c r="K488" s="276" t="str">
        <f>IF(ISBLANK(INDEX('Policy Characteristics'!E:E,MATCH($C488,'Policy Characteristics'!$C:$C,0))),"",INDEX('Policy Characteristics'!E:E,MATCH($C488,'Policy Characteristics'!$C:$C,0)))</f>
        <v>indst CCS</v>
      </c>
      <c r="L488" s="284">
        <f>IF(ISBLANK(INDEX('Policy Characteristics'!F:F,MATCH($C488,'Policy Characteristics'!$C:$C,0))),"",INDEX('Policy Characteristics'!F:F,MATCH($C488,'Policy Characteristics'!$C:$C,0)))</f>
        <v>0</v>
      </c>
      <c r="M488" s="284">
        <f>IF(ISBLANK(INDEX('Policy Characteristics'!G:G,MATCH($C488,'Policy Characteristics'!$C:$C,0))),"",INDEX('Policy Characteristics'!G:G,MATCH($C488,'Policy Characteristics'!$C:$C,0)))</f>
        <v>1</v>
      </c>
      <c r="N488" s="284">
        <f>IF(ISBLANK(INDEX('Policy Characteristics'!H:H,MATCH($C488,'Policy Characteristics'!$C:$C,0))),"",INDEX('Policy Characteristics'!H:H,MATCH($C488,'Policy Characteristics'!$C:$C,0)))</f>
        <v>0.01</v>
      </c>
      <c r="O488" s="276" t="str">
        <f>IF(ISBLANK(INDEX('Policy Characteristics'!I:I,MATCH($C488,'Policy Characteristics'!$C:$C,0))),"",INDEX('Policy Characteristics'!I:I,MATCH($C488,'Policy Characteristics'!$C:$C,0)))</f>
        <v>% of CO2 captured</v>
      </c>
      <c r="P488" s="276" t="str">
        <f>IF(ISBLANK(INDEX('Policy Characteristics'!J:J,MATCH($C488,'Policy Characteristics'!$C:$C,0))),"",INDEX('Policy Characteristics'!J:J,MATCH($C488,'Policy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88" s="276" t="str">
        <f>IF(ISBLANK(INDEX('Policy Characteristics'!K:K,MATCH($C488,'Policy Characteristics'!$C:$C,0))),"",INDEX('Policy Characteristics'!K:K,MATCH($C488,'Policy Characteristics'!$C:$C,0)))</f>
        <v>ccs.html#ccs</v>
      </c>
      <c r="R488" s="276" t="str">
        <f>IF(ISBLANK(INDEX('Policy Characteristics'!L:L,MATCH($C488,'Policy Characteristics'!$C:$C,0))),"",INDEX('Policy Characteristics'!L:L,MATCH($C488,'Policy Characteristics'!$C:$C,0)))</f>
        <v>carbon-capture-and-sequestration.html</v>
      </c>
    </row>
    <row r="489" spans="1:18" ht="16">
      <c r="A489" s="276" t="str">
        <f>IF(ISBLANK(INDEX('Policy Characteristics'!A:A,MATCH($C489,'Policy Characteristics'!$C:$C,0))),"",INDEX('Policy Characteristics'!A:A,MATCH($C489,'Policy Characteristics'!$C:$C,0)))</f>
        <v>Industry</v>
      </c>
      <c r="B489" s="285" t="str">
        <f>IF(ISBLANK(INDEX('Policy Characteristics'!B:B,MATCH($C489,'Policy Characteristics'!$C:$C,0))),"",INDEX('Policy Characteristics'!B:B,MATCH($C489,'Policy Characteristics'!$C:$C,0)))</f>
        <v>Carbon Capture and Sequestration</v>
      </c>
      <c r="C489" s="276" t="str">
        <f t="shared" si="28"/>
        <v>Industry Sector Fraction of Potential Additional CCS Achieved</v>
      </c>
      <c r="D489" s="6" t="s">
        <v>3106</v>
      </c>
      <c r="E489" s="6" t="s">
        <v>2558</v>
      </c>
      <c r="F489" t="s">
        <v>3070</v>
      </c>
      <c r="G489" s="47" t="s">
        <v>3066</v>
      </c>
      <c r="H489" s="44">
        <v>917</v>
      </c>
      <c r="I489" s="348" t="s">
        <v>45</v>
      </c>
      <c r="J489" s="277" t="str">
        <f>IF(ISBLANK(INDEX('Policy Characteristics'!D:D,MATCH($C489,'Policy Characteristics'!$C:$C,0))),"",INDEX('Policy Characteristics'!D:D,MATCH($C489,'Policy Characteristics'!$C:$C,0)))</f>
        <v>Industry CCS</v>
      </c>
      <c r="K489" s="276" t="str">
        <f>IF(ISBLANK(INDEX('Policy Characteristics'!E:E,MATCH($C489,'Policy Characteristics'!$C:$C,0))),"",INDEX('Policy Characteristics'!E:E,MATCH($C489,'Policy Characteristics'!$C:$C,0)))</f>
        <v>indst CCS</v>
      </c>
      <c r="L489" s="284">
        <f>IF(ISBLANK(INDEX('Policy Characteristics'!F:F,MATCH($C489,'Policy Characteristics'!$C:$C,0))),"",INDEX('Policy Characteristics'!F:F,MATCH($C489,'Policy Characteristics'!$C:$C,0)))</f>
        <v>0</v>
      </c>
      <c r="M489" s="284">
        <f>IF(ISBLANK(INDEX('Policy Characteristics'!G:G,MATCH($C489,'Policy Characteristics'!$C:$C,0))),"",INDEX('Policy Characteristics'!G:G,MATCH($C489,'Policy Characteristics'!$C:$C,0)))</f>
        <v>1</v>
      </c>
      <c r="N489" s="284">
        <f>IF(ISBLANK(INDEX('Policy Characteristics'!H:H,MATCH($C489,'Policy Characteristics'!$C:$C,0))),"",INDEX('Policy Characteristics'!H:H,MATCH($C489,'Policy Characteristics'!$C:$C,0)))</f>
        <v>0.01</v>
      </c>
      <c r="O489" s="276" t="str">
        <f>IF(ISBLANK(INDEX('Policy Characteristics'!I:I,MATCH($C489,'Policy Characteristics'!$C:$C,0))),"",INDEX('Policy Characteristics'!I:I,MATCH($C489,'Policy Characteristics'!$C:$C,0)))</f>
        <v>% of CO2 captured</v>
      </c>
      <c r="P489" s="276" t="str">
        <f>IF(ISBLANK(INDEX('Policy Characteristics'!J:J,MATCH($C489,'Policy Characteristics'!$C:$C,0))),"",INDEX('Policy Characteristics'!J:J,MATCH($C489,'Policy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89" s="276" t="str">
        <f>IF(ISBLANK(INDEX('Policy Characteristics'!K:K,MATCH($C489,'Policy Characteristics'!$C:$C,0))),"",INDEX('Policy Characteristics'!K:K,MATCH($C489,'Policy Characteristics'!$C:$C,0)))</f>
        <v>ccs.html#ccs</v>
      </c>
      <c r="R489" s="276" t="str">
        <f>IF(ISBLANK(INDEX('Policy Characteristics'!L:L,MATCH($C489,'Policy Characteristics'!$C:$C,0))),"",INDEX('Policy Characteristics'!L:L,MATCH($C489,'Policy Characteristics'!$C:$C,0)))</f>
        <v>carbon-capture-and-sequestration.html</v>
      </c>
    </row>
    <row r="490" spans="1:18" ht="16">
      <c r="A490" s="276" t="str">
        <f>IF(ISBLANK(INDEX('Policy Characteristics'!A:A,MATCH($C490,'Policy Characteristics'!$C:$C,0))),"",INDEX('Policy Characteristics'!A:A,MATCH($C490,'Policy Characteristics'!$C:$C,0)))</f>
        <v>Industry</v>
      </c>
      <c r="B490" s="285" t="str">
        <f>IF(ISBLANK(INDEX('Policy Characteristics'!B:B,MATCH($C490,'Policy Characteristics'!$C:$C,0))),"",INDEX('Policy Characteristics'!B:B,MATCH($C490,'Policy Characteristics'!$C:$C,0)))</f>
        <v>Carbon Capture and Sequestration</v>
      </c>
      <c r="C490" s="276" t="str">
        <f t="shared" si="28"/>
        <v>Industry Sector Fraction of Potential Additional CCS Achieved</v>
      </c>
      <c r="D490" s="6" t="s">
        <v>3107</v>
      </c>
      <c r="E490" s="6" t="s">
        <v>3064</v>
      </c>
      <c r="F490" t="s">
        <v>3071</v>
      </c>
      <c r="G490" s="47" t="s">
        <v>3065</v>
      </c>
      <c r="H490" s="44">
        <v>918</v>
      </c>
      <c r="I490" s="347" t="s">
        <v>44</v>
      </c>
      <c r="J490" s="277" t="str">
        <f>IF(ISBLANK(INDEX('Policy Characteristics'!D:D,MATCH($C490,'Policy Characteristics'!$C:$C,0))),"",INDEX('Policy Characteristics'!D:D,MATCH($C490,'Policy Characteristics'!$C:$C,0)))</f>
        <v>Industry CCS</v>
      </c>
      <c r="K490" s="276" t="str">
        <f>IF(ISBLANK(INDEX('Policy Characteristics'!E:E,MATCH($C490,'Policy Characteristics'!$C:$C,0))),"",INDEX('Policy Characteristics'!E:E,MATCH($C490,'Policy Characteristics'!$C:$C,0)))</f>
        <v>indst CCS</v>
      </c>
      <c r="L490" s="284">
        <f>IF(ISBLANK(INDEX('Policy Characteristics'!F:F,MATCH($C490,'Policy Characteristics'!$C:$C,0))),"",INDEX('Policy Characteristics'!F:F,MATCH($C490,'Policy Characteristics'!$C:$C,0)))</f>
        <v>0</v>
      </c>
      <c r="M490" s="284">
        <f>IF(ISBLANK(INDEX('Policy Characteristics'!G:G,MATCH($C490,'Policy Characteristics'!$C:$C,0))),"",INDEX('Policy Characteristics'!G:G,MATCH($C490,'Policy Characteristics'!$C:$C,0)))</f>
        <v>1</v>
      </c>
      <c r="N490" s="284">
        <f>IF(ISBLANK(INDEX('Policy Characteristics'!H:H,MATCH($C490,'Policy Characteristics'!$C:$C,0))),"",INDEX('Policy Characteristics'!H:H,MATCH($C490,'Policy Characteristics'!$C:$C,0)))</f>
        <v>0.01</v>
      </c>
      <c r="O490" s="276" t="str">
        <f>IF(ISBLANK(INDEX('Policy Characteristics'!I:I,MATCH($C490,'Policy Characteristics'!$C:$C,0))),"",INDEX('Policy Characteristics'!I:I,MATCH($C490,'Policy Characteristics'!$C:$C,0)))</f>
        <v>% of CO2 captured</v>
      </c>
      <c r="P490" s="276" t="str">
        <f>IF(ISBLANK(INDEX('Policy Characteristics'!J:J,MATCH($C490,'Policy Characteristics'!$C:$C,0))),"",INDEX('Policy Characteristics'!J:J,MATCH($C490,'Policy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90" s="276" t="str">
        <f>IF(ISBLANK(INDEX('Policy Characteristics'!K:K,MATCH($C490,'Policy Characteristics'!$C:$C,0))),"",INDEX('Policy Characteristics'!K:K,MATCH($C490,'Policy Characteristics'!$C:$C,0)))</f>
        <v>ccs.html#ccs</v>
      </c>
      <c r="R490" s="276" t="str">
        <f>IF(ISBLANK(INDEX('Policy Characteristics'!L:L,MATCH($C490,'Policy Characteristics'!$C:$C,0))),"",INDEX('Policy Characteristics'!L:L,MATCH($C490,'Policy Characteristics'!$C:$C,0)))</f>
        <v>carbon-capture-and-sequestration.html</v>
      </c>
    </row>
    <row r="491" spans="1:18" ht="16">
      <c r="A491" s="276" t="str">
        <f>IF(ISBLANK(INDEX('Policy Characteristics'!A:A,MATCH($C491,'Policy Characteristics'!$C:$C,0))),"",INDEX('Policy Characteristics'!A:A,MATCH($C491,'Policy Characteristics'!$C:$C,0)))</f>
        <v>Industry</v>
      </c>
      <c r="B491" s="285" t="str">
        <f>IF(ISBLANK(INDEX('Policy Characteristics'!B:B,MATCH($C491,'Policy Characteristics'!$C:$C,0))),"",INDEX('Policy Characteristics'!B:B,MATCH($C491,'Policy Characteristics'!$C:$C,0)))</f>
        <v>Carbon Capture and Sequestration</v>
      </c>
      <c r="C491" s="276" t="str">
        <f t="shared" si="28"/>
        <v>Industry Sector Fraction of Potential Additional CCS Achieved</v>
      </c>
      <c r="D491" s="6" t="s">
        <v>3107</v>
      </c>
      <c r="E491" s="6" t="s">
        <v>2558</v>
      </c>
      <c r="F491" t="s">
        <v>3071</v>
      </c>
      <c r="G491" s="47" t="s">
        <v>3066</v>
      </c>
      <c r="H491" s="44">
        <v>919</v>
      </c>
      <c r="I491" s="348" t="s">
        <v>45</v>
      </c>
      <c r="J491" s="277" t="str">
        <f>IF(ISBLANK(INDEX('Policy Characteristics'!D:D,MATCH($C491,'Policy Characteristics'!$C:$C,0))),"",INDEX('Policy Characteristics'!D:D,MATCH($C491,'Policy Characteristics'!$C:$C,0)))</f>
        <v>Industry CCS</v>
      </c>
      <c r="K491" s="276" t="str">
        <f>IF(ISBLANK(INDEX('Policy Characteristics'!E:E,MATCH($C491,'Policy Characteristics'!$C:$C,0))),"",INDEX('Policy Characteristics'!E:E,MATCH($C491,'Policy Characteristics'!$C:$C,0)))</f>
        <v>indst CCS</v>
      </c>
      <c r="L491" s="284">
        <f>IF(ISBLANK(INDEX('Policy Characteristics'!F:F,MATCH($C491,'Policy Characteristics'!$C:$C,0))),"",INDEX('Policy Characteristics'!F:F,MATCH($C491,'Policy Characteristics'!$C:$C,0)))</f>
        <v>0</v>
      </c>
      <c r="M491" s="284">
        <f>IF(ISBLANK(INDEX('Policy Characteristics'!G:G,MATCH($C491,'Policy Characteristics'!$C:$C,0))),"",INDEX('Policy Characteristics'!G:G,MATCH($C491,'Policy Characteristics'!$C:$C,0)))</f>
        <v>1</v>
      </c>
      <c r="N491" s="284">
        <f>IF(ISBLANK(INDEX('Policy Characteristics'!H:H,MATCH($C491,'Policy Characteristics'!$C:$C,0))),"",INDEX('Policy Characteristics'!H:H,MATCH($C491,'Policy Characteristics'!$C:$C,0)))</f>
        <v>0.01</v>
      </c>
      <c r="O491" s="276" t="str">
        <f>IF(ISBLANK(INDEX('Policy Characteristics'!I:I,MATCH($C491,'Policy Characteristics'!$C:$C,0))),"",INDEX('Policy Characteristics'!I:I,MATCH($C491,'Policy Characteristics'!$C:$C,0)))</f>
        <v>% of CO2 captured</v>
      </c>
      <c r="P491" s="276" t="str">
        <f>IF(ISBLANK(INDEX('Policy Characteristics'!J:J,MATCH($C491,'Policy Characteristics'!$C:$C,0))),"",INDEX('Policy Characteristics'!J:J,MATCH($C491,'Policy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91" s="276" t="str">
        <f>IF(ISBLANK(INDEX('Policy Characteristics'!K:K,MATCH($C491,'Policy Characteristics'!$C:$C,0))),"",INDEX('Policy Characteristics'!K:K,MATCH($C491,'Policy Characteristics'!$C:$C,0)))</f>
        <v>ccs.html#ccs</v>
      </c>
      <c r="R491" s="276" t="str">
        <f>IF(ISBLANK(INDEX('Policy Characteristics'!L:L,MATCH($C491,'Policy Characteristics'!$C:$C,0))),"",INDEX('Policy Characteristics'!L:L,MATCH($C491,'Policy Characteristics'!$C:$C,0)))</f>
        <v>carbon-capture-and-sequestration.html</v>
      </c>
    </row>
    <row r="492" spans="1:18" ht="16">
      <c r="A492" s="276" t="str">
        <f>IF(ISBLANK(INDEX('Policy Characteristics'!A:A,MATCH($C492,'Policy Characteristics'!$C:$C,0))),"",INDEX('Policy Characteristics'!A:A,MATCH($C492,'Policy Characteristics'!$C:$C,0)))</f>
        <v>Industry</v>
      </c>
      <c r="B492" s="285" t="str">
        <f>IF(ISBLANK(INDEX('Policy Characteristics'!B:B,MATCH($C492,'Policy Characteristics'!$C:$C,0))),"",INDEX('Policy Characteristics'!B:B,MATCH($C492,'Policy Characteristics'!$C:$C,0)))</f>
        <v>Carbon Capture and Sequestration</v>
      </c>
      <c r="C492" s="276" t="str">
        <f t="shared" si="28"/>
        <v>Industry Sector Fraction of Potential Additional CCS Achieved</v>
      </c>
      <c r="D492" s="6" t="s">
        <v>3108</v>
      </c>
      <c r="E492" s="6" t="s">
        <v>3064</v>
      </c>
      <c r="F492" t="s">
        <v>3072</v>
      </c>
      <c r="G492" s="47" t="s">
        <v>3065</v>
      </c>
      <c r="H492" s="44">
        <v>920</v>
      </c>
      <c r="I492" s="347" t="s">
        <v>44</v>
      </c>
      <c r="J492" s="277" t="str">
        <f>IF(ISBLANK(INDEX('Policy Characteristics'!D:D,MATCH($C492,'Policy Characteristics'!$C:$C,0))),"",INDEX('Policy Characteristics'!D:D,MATCH($C492,'Policy Characteristics'!$C:$C,0)))</f>
        <v>Industry CCS</v>
      </c>
      <c r="K492" s="276" t="str">
        <f>IF(ISBLANK(INDEX('Policy Characteristics'!E:E,MATCH($C492,'Policy Characteristics'!$C:$C,0))),"",INDEX('Policy Characteristics'!E:E,MATCH($C492,'Policy Characteristics'!$C:$C,0)))</f>
        <v>indst CCS</v>
      </c>
      <c r="L492" s="284">
        <f>IF(ISBLANK(INDEX('Policy Characteristics'!F:F,MATCH($C492,'Policy Characteristics'!$C:$C,0))),"",INDEX('Policy Characteristics'!F:F,MATCH($C492,'Policy Characteristics'!$C:$C,0)))</f>
        <v>0</v>
      </c>
      <c r="M492" s="284">
        <f>IF(ISBLANK(INDEX('Policy Characteristics'!G:G,MATCH($C492,'Policy Characteristics'!$C:$C,0))),"",INDEX('Policy Characteristics'!G:G,MATCH($C492,'Policy Characteristics'!$C:$C,0)))</f>
        <v>1</v>
      </c>
      <c r="N492" s="284">
        <f>IF(ISBLANK(INDEX('Policy Characteristics'!H:H,MATCH($C492,'Policy Characteristics'!$C:$C,0))),"",INDEX('Policy Characteristics'!H:H,MATCH($C492,'Policy Characteristics'!$C:$C,0)))</f>
        <v>0.01</v>
      </c>
      <c r="O492" s="276" t="str">
        <f>IF(ISBLANK(INDEX('Policy Characteristics'!I:I,MATCH($C492,'Policy Characteristics'!$C:$C,0))),"",INDEX('Policy Characteristics'!I:I,MATCH($C492,'Policy Characteristics'!$C:$C,0)))</f>
        <v>% of CO2 captured</v>
      </c>
      <c r="P492" s="276" t="str">
        <f>IF(ISBLANK(INDEX('Policy Characteristics'!J:J,MATCH($C492,'Policy Characteristics'!$C:$C,0))),"",INDEX('Policy Characteristics'!J:J,MATCH($C492,'Policy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92" s="276" t="str">
        <f>IF(ISBLANK(INDEX('Policy Characteristics'!K:K,MATCH($C492,'Policy Characteristics'!$C:$C,0))),"",INDEX('Policy Characteristics'!K:K,MATCH($C492,'Policy Characteristics'!$C:$C,0)))</f>
        <v>ccs.html#ccs</v>
      </c>
      <c r="R492" s="276" t="str">
        <f>IF(ISBLANK(INDEX('Policy Characteristics'!L:L,MATCH($C492,'Policy Characteristics'!$C:$C,0))),"",INDEX('Policy Characteristics'!L:L,MATCH($C492,'Policy Characteristics'!$C:$C,0)))</f>
        <v>carbon-capture-and-sequestration.html</v>
      </c>
    </row>
    <row r="493" spans="1:18" ht="16">
      <c r="A493" s="276" t="str">
        <f>IF(ISBLANK(INDEX('Policy Characteristics'!A:A,MATCH($C493,'Policy Characteristics'!$C:$C,0))),"",INDEX('Policy Characteristics'!A:A,MATCH($C493,'Policy Characteristics'!$C:$C,0)))</f>
        <v>Industry</v>
      </c>
      <c r="B493" s="285" t="str">
        <f>IF(ISBLANK(INDEX('Policy Characteristics'!B:B,MATCH($C493,'Policy Characteristics'!$C:$C,0))),"",INDEX('Policy Characteristics'!B:B,MATCH($C493,'Policy Characteristics'!$C:$C,0)))</f>
        <v>Carbon Capture and Sequestration</v>
      </c>
      <c r="C493" s="276" t="str">
        <f t="shared" si="28"/>
        <v>Industry Sector Fraction of Potential Additional CCS Achieved</v>
      </c>
      <c r="D493" s="6" t="s">
        <v>3108</v>
      </c>
      <c r="E493" s="6" t="s">
        <v>2558</v>
      </c>
      <c r="F493" t="s">
        <v>3072</v>
      </c>
      <c r="G493" s="47" t="s">
        <v>3066</v>
      </c>
      <c r="H493" s="44">
        <v>921</v>
      </c>
      <c r="I493" s="348" t="s">
        <v>45</v>
      </c>
      <c r="J493" s="277" t="str">
        <f>IF(ISBLANK(INDEX('Policy Characteristics'!D:D,MATCH($C493,'Policy Characteristics'!$C:$C,0))),"",INDEX('Policy Characteristics'!D:D,MATCH($C493,'Policy Characteristics'!$C:$C,0)))</f>
        <v>Industry CCS</v>
      </c>
      <c r="K493" s="276" t="str">
        <f>IF(ISBLANK(INDEX('Policy Characteristics'!E:E,MATCH($C493,'Policy Characteristics'!$C:$C,0))),"",INDEX('Policy Characteristics'!E:E,MATCH($C493,'Policy Characteristics'!$C:$C,0)))</f>
        <v>indst CCS</v>
      </c>
      <c r="L493" s="284">
        <f>IF(ISBLANK(INDEX('Policy Characteristics'!F:F,MATCH($C493,'Policy Characteristics'!$C:$C,0))),"",INDEX('Policy Characteristics'!F:F,MATCH($C493,'Policy Characteristics'!$C:$C,0)))</f>
        <v>0</v>
      </c>
      <c r="M493" s="284">
        <f>IF(ISBLANK(INDEX('Policy Characteristics'!G:G,MATCH($C493,'Policy Characteristics'!$C:$C,0))),"",INDEX('Policy Characteristics'!G:G,MATCH($C493,'Policy Characteristics'!$C:$C,0)))</f>
        <v>1</v>
      </c>
      <c r="N493" s="284">
        <f>IF(ISBLANK(INDEX('Policy Characteristics'!H:H,MATCH($C493,'Policy Characteristics'!$C:$C,0))),"",INDEX('Policy Characteristics'!H:H,MATCH($C493,'Policy Characteristics'!$C:$C,0)))</f>
        <v>0.01</v>
      </c>
      <c r="O493" s="276" t="str">
        <f>IF(ISBLANK(INDEX('Policy Characteristics'!I:I,MATCH($C493,'Policy Characteristics'!$C:$C,0))),"",INDEX('Policy Characteristics'!I:I,MATCH($C493,'Policy Characteristics'!$C:$C,0)))</f>
        <v>% of CO2 captured</v>
      </c>
      <c r="P493" s="276" t="str">
        <f>IF(ISBLANK(INDEX('Policy Characteristics'!J:J,MATCH($C493,'Policy Characteristics'!$C:$C,0))),"",INDEX('Policy Characteristics'!J:J,MATCH($C493,'Policy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93" s="276" t="str">
        <f>IF(ISBLANK(INDEX('Policy Characteristics'!K:K,MATCH($C493,'Policy Characteristics'!$C:$C,0))),"",INDEX('Policy Characteristics'!K:K,MATCH($C493,'Policy Characteristics'!$C:$C,0)))</f>
        <v>ccs.html#ccs</v>
      </c>
      <c r="R493" s="276" t="str">
        <f>IF(ISBLANK(INDEX('Policy Characteristics'!L:L,MATCH($C493,'Policy Characteristics'!$C:$C,0))),"",INDEX('Policy Characteristics'!L:L,MATCH($C493,'Policy Characteristics'!$C:$C,0)))</f>
        <v>carbon-capture-and-sequestration.html</v>
      </c>
    </row>
    <row r="494" spans="1:18" ht="16">
      <c r="A494" s="276" t="str">
        <f>IF(ISBLANK(INDEX('Policy Characteristics'!A:A,MATCH($C494,'Policy Characteristics'!$C:$C,0))),"",INDEX('Policy Characteristics'!A:A,MATCH($C494,'Policy Characteristics'!$C:$C,0)))</f>
        <v>Industry</v>
      </c>
      <c r="B494" s="285" t="str">
        <f>IF(ISBLANK(INDEX('Policy Characteristics'!B:B,MATCH($C494,'Policy Characteristics'!$C:$C,0))),"",INDEX('Policy Characteristics'!B:B,MATCH($C494,'Policy Characteristics'!$C:$C,0)))</f>
        <v>Carbon Capture and Sequestration</v>
      </c>
      <c r="C494" s="276" t="str">
        <f t="shared" si="28"/>
        <v>Industry Sector Fraction of Potential Additional CCS Achieved</v>
      </c>
      <c r="D494" s="6" t="s">
        <v>3109</v>
      </c>
      <c r="E494" s="6" t="s">
        <v>3064</v>
      </c>
      <c r="F494" t="s">
        <v>3073</v>
      </c>
      <c r="G494" s="47" t="s">
        <v>3065</v>
      </c>
      <c r="H494" s="44">
        <v>922</v>
      </c>
      <c r="I494" s="347" t="s">
        <v>44</v>
      </c>
      <c r="J494" s="277" t="str">
        <f>IF(ISBLANK(INDEX('Policy Characteristics'!D:D,MATCH($C494,'Policy Characteristics'!$C:$C,0))),"",INDEX('Policy Characteristics'!D:D,MATCH($C494,'Policy Characteristics'!$C:$C,0)))</f>
        <v>Industry CCS</v>
      </c>
      <c r="K494" s="276" t="str">
        <f>IF(ISBLANK(INDEX('Policy Characteristics'!E:E,MATCH($C494,'Policy Characteristics'!$C:$C,0))),"",INDEX('Policy Characteristics'!E:E,MATCH($C494,'Policy Characteristics'!$C:$C,0)))</f>
        <v>indst CCS</v>
      </c>
      <c r="L494" s="284">
        <f>IF(ISBLANK(INDEX('Policy Characteristics'!F:F,MATCH($C494,'Policy Characteristics'!$C:$C,0))),"",INDEX('Policy Characteristics'!F:F,MATCH($C494,'Policy Characteristics'!$C:$C,0)))</f>
        <v>0</v>
      </c>
      <c r="M494" s="284">
        <f>IF(ISBLANK(INDEX('Policy Characteristics'!G:G,MATCH($C494,'Policy Characteristics'!$C:$C,0))),"",INDEX('Policy Characteristics'!G:G,MATCH($C494,'Policy Characteristics'!$C:$C,0)))</f>
        <v>1</v>
      </c>
      <c r="N494" s="284">
        <f>IF(ISBLANK(INDEX('Policy Characteristics'!H:H,MATCH($C494,'Policy Characteristics'!$C:$C,0))),"",INDEX('Policy Characteristics'!H:H,MATCH($C494,'Policy Characteristics'!$C:$C,0)))</f>
        <v>0.01</v>
      </c>
      <c r="O494" s="276" t="str">
        <f>IF(ISBLANK(INDEX('Policy Characteristics'!I:I,MATCH($C494,'Policy Characteristics'!$C:$C,0))),"",INDEX('Policy Characteristics'!I:I,MATCH($C494,'Policy Characteristics'!$C:$C,0)))</f>
        <v>% of CO2 captured</v>
      </c>
      <c r="P494" s="276" t="str">
        <f>IF(ISBLANK(INDEX('Policy Characteristics'!J:J,MATCH($C494,'Policy Characteristics'!$C:$C,0))),"",INDEX('Policy Characteristics'!J:J,MATCH($C494,'Policy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94" s="276" t="str">
        <f>IF(ISBLANK(INDEX('Policy Characteristics'!K:K,MATCH($C494,'Policy Characteristics'!$C:$C,0))),"",INDEX('Policy Characteristics'!K:K,MATCH($C494,'Policy Characteristics'!$C:$C,0)))</f>
        <v>ccs.html#ccs</v>
      </c>
      <c r="R494" s="276" t="str">
        <f>IF(ISBLANK(INDEX('Policy Characteristics'!L:L,MATCH($C494,'Policy Characteristics'!$C:$C,0))),"",INDEX('Policy Characteristics'!L:L,MATCH($C494,'Policy Characteristics'!$C:$C,0)))</f>
        <v>carbon-capture-and-sequestration.html</v>
      </c>
    </row>
    <row r="495" spans="1:18" ht="16">
      <c r="A495" s="276" t="str">
        <f>IF(ISBLANK(INDEX('Policy Characteristics'!A:A,MATCH($C495,'Policy Characteristics'!$C:$C,0))),"",INDEX('Policy Characteristics'!A:A,MATCH($C495,'Policy Characteristics'!$C:$C,0)))</f>
        <v>Industry</v>
      </c>
      <c r="B495" s="285" t="str">
        <f>IF(ISBLANK(INDEX('Policy Characteristics'!B:B,MATCH($C495,'Policy Characteristics'!$C:$C,0))),"",INDEX('Policy Characteristics'!B:B,MATCH($C495,'Policy Characteristics'!$C:$C,0)))</f>
        <v>Carbon Capture and Sequestration</v>
      </c>
      <c r="C495" s="276" t="str">
        <f t="shared" si="28"/>
        <v>Industry Sector Fraction of Potential Additional CCS Achieved</v>
      </c>
      <c r="D495" s="6" t="s">
        <v>3109</v>
      </c>
      <c r="E495" s="6" t="s">
        <v>2558</v>
      </c>
      <c r="F495" t="s">
        <v>3073</v>
      </c>
      <c r="G495" s="47" t="s">
        <v>3066</v>
      </c>
      <c r="H495" s="44">
        <v>923</v>
      </c>
      <c r="I495" s="348" t="s">
        <v>45</v>
      </c>
      <c r="J495" s="277" t="str">
        <f>IF(ISBLANK(INDEX('Policy Characteristics'!D:D,MATCH($C495,'Policy Characteristics'!$C:$C,0))),"",INDEX('Policy Characteristics'!D:D,MATCH($C495,'Policy Characteristics'!$C:$C,0)))</f>
        <v>Industry CCS</v>
      </c>
      <c r="K495" s="276" t="str">
        <f>IF(ISBLANK(INDEX('Policy Characteristics'!E:E,MATCH($C495,'Policy Characteristics'!$C:$C,0))),"",INDEX('Policy Characteristics'!E:E,MATCH($C495,'Policy Characteristics'!$C:$C,0)))</f>
        <v>indst CCS</v>
      </c>
      <c r="L495" s="284">
        <f>IF(ISBLANK(INDEX('Policy Characteristics'!F:F,MATCH($C495,'Policy Characteristics'!$C:$C,0))),"",INDEX('Policy Characteristics'!F:F,MATCH($C495,'Policy Characteristics'!$C:$C,0)))</f>
        <v>0</v>
      </c>
      <c r="M495" s="284">
        <f>IF(ISBLANK(INDEX('Policy Characteristics'!G:G,MATCH($C495,'Policy Characteristics'!$C:$C,0))),"",INDEX('Policy Characteristics'!G:G,MATCH($C495,'Policy Characteristics'!$C:$C,0)))</f>
        <v>1</v>
      </c>
      <c r="N495" s="284">
        <f>IF(ISBLANK(INDEX('Policy Characteristics'!H:H,MATCH($C495,'Policy Characteristics'!$C:$C,0))),"",INDEX('Policy Characteristics'!H:H,MATCH($C495,'Policy Characteristics'!$C:$C,0)))</f>
        <v>0.01</v>
      </c>
      <c r="O495" s="276" t="str">
        <f>IF(ISBLANK(INDEX('Policy Characteristics'!I:I,MATCH($C495,'Policy Characteristics'!$C:$C,0))),"",INDEX('Policy Characteristics'!I:I,MATCH($C495,'Policy Characteristics'!$C:$C,0)))</f>
        <v>% of CO2 captured</v>
      </c>
      <c r="P495" s="276" t="str">
        <f>IF(ISBLANK(INDEX('Policy Characteristics'!J:J,MATCH($C495,'Policy Characteristics'!$C:$C,0))),"",INDEX('Policy Characteristics'!J:J,MATCH($C495,'Policy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95" s="276" t="str">
        <f>IF(ISBLANK(INDEX('Policy Characteristics'!K:K,MATCH($C495,'Policy Characteristics'!$C:$C,0))),"",INDEX('Policy Characteristics'!K:K,MATCH($C495,'Policy Characteristics'!$C:$C,0)))</f>
        <v>ccs.html#ccs</v>
      </c>
      <c r="R495" s="276" t="str">
        <f>IF(ISBLANK(INDEX('Policy Characteristics'!L:L,MATCH($C495,'Policy Characteristics'!$C:$C,0))),"",INDEX('Policy Characteristics'!L:L,MATCH($C495,'Policy Characteristics'!$C:$C,0)))</f>
        <v>carbon-capture-and-sequestration.html</v>
      </c>
    </row>
    <row r="496" spans="1:18" ht="16">
      <c r="A496" s="276" t="str">
        <f>IF(ISBLANK(INDEX('Policy Characteristics'!A:A,MATCH($C496,'Policy Characteristics'!$C:$C,0))),"",INDEX('Policy Characteristics'!A:A,MATCH($C496,'Policy Characteristics'!$C:$C,0)))</f>
        <v>Industry</v>
      </c>
      <c r="B496" s="285" t="str">
        <f>IF(ISBLANK(INDEX('Policy Characteristics'!B:B,MATCH($C496,'Policy Characteristics'!$C:$C,0))),"",INDEX('Policy Characteristics'!B:B,MATCH($C496,'Policy Characteristics'!$C:$C,0)))</f>
        <v>Carbon Capture and Sequestration</v>
      </c>
      <c r="C496" s="276" t="str">
        <f t="shared" si="28"/>
        <v>Industry Sector Fraction of Potential Additional CCS Achieved</v>
      </c>
      <c r="D496" s="6" t="s">
        <v>3110</v>
      </c>
      <c r="E496" s="6" t="s">
        <v>3064</v>
      </c>
      <c r="F496" t="s">
        <v>3074</v>
      </c>
      <c r="G496" s="47" t="s">
        <v>3065</v>
      </c>
      <c r="H496" s="44">
        <v>924</v>
      </c>
      <c r="I496" s="347" t="s">
        <v>44</v>
      </c>
      <c r="J496" s="277" t="str">
        <f>IF(ISBLANK(INDEX('Policy Characteristics'!D:D,MATCH($C496,'Policy Characteristics'!$C:$C,0))),"",INDEX('Policy Characteristics'!D:D,MATCH($C496,'Policy Characteristics'!$C:$C,0)))</f>
        <v>Industry CCS</v>
      </c>
      <c r="K496" s="276" t="str">
        <f>IF(ISBLANK(INDEX('Policy Characteristics'!E:E,MATCH($C496,'Policy Characteristics'!$C:$C,0))),"",INDEX('Policy Characteristics'!E:E,MATCH($C496,'Policy Characteristics'!$C:$C,0)))</f>
        <v>indst CCS</v>
      </c>
      <c r="L496" s="284">
        <f>IF(ISBLANK(INDEX('Policy Characteristics'!F:F,MATCH($C496,'Policy Characteristics'!$C:$C,0))),"",INDEX('Policy Characteristics'!F:F,MATCH($C496,'Policy Characteristics'!$C:$C,0)))</f>
        <v>0</v>
      </c>
      <c r="M496" s="284">
        <f>IF(ISBLANK(INDEX('Policy Characteristics'!G:G,MATCH($C496,'Policy Characteristics'!$C:$C,0))),"",INDEX('Policy Characteristics'!G:G,MATCH($C496,'Policy Characteristics'!$C:$C,0)))</f>
        <v>1</v>
      </c>
      <c r="N496" s="284">
        <f>IF(ISBLANK(INDEX('Policy Characteristics'!H:H,MATCH($C496,'Policy Characteristics'!$C:$C,0))),"",INDEX('Policy Characteristics'!H:H,MATCH($C496,'Policy Characteristics'!$C:$C,0)))</f>
        <v>0.01</v>
      </c>
      <c r="O496" s="276" t="str">
        <f>IF(ISBLANK(INDEX('Policy Characteristics'!I:I,MATCH($C496,'Policy Characteristics'!$C:$C,0))),"",INDEX('Policy Characteristics'!I:I,MATCH($C496,'Policy Characteristics'!$C:$C,0)))</f>
        <v>% of CO2 captured</v>
      </c>
      <c r="P496" s="276" t="str">
        <f>IF(ISBLANK(INDEX('Policy Characteristics'!J:J,MATCH($C496,'Policy Characteristics'!$C:$C,0))),"",INDEX('Policy Characteristics'!J:J,MATCH($C496,'Policy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96" s="276" t="str">
        <f>IF(ISBLANK(INDEX('Policy Characteristics'!K:K,MATCH($C496,'Policy Characteristics'!$C:$C,0))),"",INDEX('Policy Characteristics'!K:K,MATCH($C496,'Policy Characteristics'!$C:$C,0)))</f>
        <v>ccs.html#ccs</v>
      </c>
      <c r="R496" s="276" t="str">
        <f>IF(ISBLANK(INDEX('Policy Characteristics'!L:L,MATCH($C496,'Policy Characteristics'!$C:$C,0))),"",INDEX('Policy Characteristics'!L:L,MATCH($C496,'Policy Characteristics'!$C:$C,0)))</f>
        <v>carbon-capture-and-sequestration.html</v>
      </c>
    </row>
    <row r="497" spans="1:18" ht="16">
      <c r="A497" s="276" t="str">
        <f>IF(ISBLANK(INDEX('Policy Characteristics'!A:A,MATCH($C497,'Policy Characteristics'!$C:$C,0))),"",INDEX('Policy Characteristics'!A:A,MATCH($C497,'Policy Characteristics'!$C:$C,0)))</f>
        <v>Industry</v>
      </c>
      <c r="B497" s="285" t="str">
        <f>IF(ISBLANK(INDEX('Policy Characteristics'!B:B,MATCH($C497,'Policy Characteristics'!$C:$C,0))),"",INDEX('Policy Characteristics'!B:B,MATCH($C497,'Policy Characteristics'!$C:$C,0)))</f>
        <v>Carbon Capture and Sequestration</v>
      </c>
      <c r="C497" s="276" t="str">
        <f t="shared" ref="C497:C529" si="29">C$480</f>
        <v>Industry Sector Fraction of Potential Additional CCS Achieved</v>
      </c>
      <c r="D497" s="6" t="s">
        <v>3110</v>
      </c>
      <c r="E497" s="6" t="s">
        <v>2558</v>
      </c>
      <c r="F497" t="s">
        <v>3074</v>
      </c>
      <c r="G497" s="47" t="s">
        <v>3066</v>
      </c>
      <c r="H497" s="44">
        <v>925</v>
      </c>
      <c r="I497" s="348" t="s">
        <v>44</v>
      </c>
      <c r="J497" s="277" t="str">
        <f>IF(ISBLANK(INDEX('Policy Characteristics'!D:D,MATCH($C497,'Policy Characteristics'!$C:$C,0))),"",INDEX('Policy Characteristics'!D:D,MATCH($C497,'Policy Characteristics'!$C:$C,0)))</f>
        <v>Industry CCS</v>
      </c>
      <c r="K497" s="276" t="str">
        <f>IF(ISBLANK(INDEX('Policy Characteristics'!E:E,MATCH($C497,'Policy Characteristics'!$C:$C,0))),"",INDEX('Policy Characteristics'!E:E,MATCH($C497,'Policy Characteristics'!$C:$C,0)))</f>
        <v>indst CCS</v>
      </c>
      <c r="L497" s="284">
        <f>IF(ISBLANK(INDEX('Policy Characteristics'!F:F,MATCH($C497,'Policy Characteristics'!$C:$C,0))),"",INDEX('Policy Characteristics'!F:F,MATCH($C497,'Policy Characteristics'!$C:$C,0)))</f>
        <v>0</v>
      </c>
      <c r="M497" s="284">
        <f>IF(ISBLANK(INDEX('Policy Characteristics'!G:G,MATCH($C497,'Policy Characteristics'!$C:$C,0))),"",INDEX('Policy Characteristics'!G:G,MATCH($C497,'Policy Characteristics'!$C:$C,0)))</f>
        <v>1</v>
      </c>
      <c r="N497" s="284">
        <f>IF(ISBLANK(INDEX('Policy Characteristics'!H:H,MATCH($C497,'Policy Characteristics'!$C:$C,0))),"",INDEX('Policy Characteristics'!H:H,MATCH($C497,'Policy Characteristics'!$C:$C,0)))</f>
        <v>0.01</v>
      </c>
      <c r="O497" s="276" t="str">
        <f>IF(ISBLANK(INDEX('Policy Characteristics'!I:I,MATCH($C497,'Policy Characteristics'!$C:$C,0))),"",INDEX('Policy Characteristics'!I:I,MATCH($C497,'Policy Characteristics'!$C:$C,0)))</f>
        <v>% of CO2 captured</v>
      </c>
      <c r="P497" s="276" t="str">
        <f>IF(ISBLANK(INDEX('Policy Characteristics'!J:J,MATCH($C497,'Policy Characteristics'!$C:$C,0))),"",INDEX('Policy Characteristics'!J:J,MATCH($C497,'Policy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97" s="276" t="str">
        <f>IF(ISBLANK(INDEX('Policy Characteristics'!K:K,MATCH($C497,'Policy Characteristics'!$C:$C,0))),"",INDEX('Policy Characteristics'!K:K,MATCH($C497,'Policy Characteristics'!$C:$C,0)))</f>
        <v>ccs.html#ccs</v>
      </c>
      <c r="R497" s="276" t="str">
        <f>IF(ISBLANK(INDEX('Policy Characteristics'!L:L,MATCH($C497,'Policy Characteristics'!$C:$C,0))),"",INDEX('Policy Characteristics'!L:L,MATCH($C497,'Policy Characteristics'!$C:$C,0)))</f>
        <v>carbon-capture-and-sequestration.html</v>
      </c>
    </row>
    <row r="498" spans="1:18" ht="16">
      <c r="A498" s="276" t="str">
        <f>IF(ISBLANK(INDEX('Policy Characteristics'!A:A,MATCH($C498,'Policy Characteristics'!$C:$C,0))),"",INDEX('Policy Characteristics'!A:A,MATCH($C498,'Policy Characteristics'!$C:$C,0)))</f>
        <v>Industry</v>
      </c>
      <c r="B498" s="285" t="str">
        <f>IF(ISBLANK(INDEX('Policy Characteristics'!B:B,MATCH($C498,'Policy Characteristics'!$C:$C,0))),"",INDEX('Policy Characteristics'!B:B,MATCH($C498,'Policy Characteristics'!$C:$C,0)))</f>
        <v>Carbon Capture and Sequestration</v>
      </c>
      <c r="C498" s="276" t="str">
        <f t="shared" si="29"/>
        <v>Industry Sector Fraction of Potential Additional CCS Achieved</v>
      </c>
      <c r="D498" s="6" t="s">
        <v>3111</v>
      </c>
      <c r="E498" s="6" t="s">
        <v>3064</v>
      </c>
      <c r="F498" t="s">
        <v>2606</v>
      </c>
      <c r="G498" s="47" t="s">
        <v>3065</v>
      </c>
      <c r="H498" s="44">
        <v>926</v>
      </c>
      <c r="I498" s="347" t="s">
        <v>44</v>
      </c>
      <c r="J498" s="277" t="str">
        <f>IF(ISBLANK(INDEX('Policy Characteristics'!D:D,MATCH($C498,'Policy Characteristics'!$C:$C,0))),"",INDEX('Policy Characteristics'!D:D,MATCH($C498,'Policy Characteristics'!$C:$C,0)))</f>
        <v>Industry CCS</v>
      </c>
      <c r="K498" s="276" t="str">
        <f>IF(ISBLANK(INDEX('Policy Characteristics'!E:E,MATCH($C498,'Policy Characteristics'!$C:$C,0))),"",INDEX('Policy Characteristics'!E:E,MATCH($C498,'Policy Characteristics'!$C:$C,0)))</f>
        <v>indst CCS</v>
      </c>
      <c r="L498" s="284">
        <f>IF(ISBLANK(INDEX('Policy Characteristics'!F:F,MATCH($C498,'Policy Characteristics'!$C:$C,0))),"",INDEX('Policy Characteristics'!F:F,MATCH($C498,'Policy Characteristics'!$C:$C,0)))</f>
        <v>0</v>
      </c>
      <c r="M498" s="284">
        <f>IF(ISBLANK(INDEX('Policy Characteristics'!G:G,MATCH($C498,'Policy Characteristics'!$C:$C,0))),"",INDEX('Policy Characteristics'!G:G,MATCH($C498,'Policy Characteristics'!$C:$C,0)))</f>
        <v>1</v>
      </c>
      <c r="N498" s="284">
        <f>IF(ISBLANK(INDEX('Policy Characteristics'!H:H,MATCH($C498,'Policy Characteristics'!$C:$C,0))),"",INDEX('Policy Characteristics'!H:H,MATCH($C498,'Policy Characteristics'!$C:$C,0)))</f>
        <v>0.01</v>
      </c>
      <c r="O498" s="276" t="str">
        <f>IF(ISBLANK(INDEX('Policy Characteristics'!I:I,MATCH($C498,'Policy Characteristics'!$C:$C,0))),"",INDEX('Policy Characteristics'!I:I,MATCH($C498,'Policy Characteristics'!$C:$C,0)))</f>
        <v>% of CO2 captured</v>
      </c>
      <c r="P498" s="276" t="str">
        <f>IF(ISBLANK(INDEX('Policy Characteristics'!J:J,MATCH($C498,'Policy Characteristics'!$C:$C,0))),"",INDEX('Policy Characteristics'!J:J,MATCH($C498,'Policy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98" s="276" t="str">
        <f>IF(ISBLANK(INDEX('Policy Characteristics'!K:K,MATCH($C498,'Policy Characteristics'!$C:$C,0))),"",INDEX('Policy Characteristics'!K:K,MATCH($C498,'Policy Characteristics'!$C:$C,0)))</f>
        <v>ccs.html#ccs</v>
      </c>
      <c r="R498" s="276" t="str">
        <f>IF(ISBLANK(INDEX('Policy Characteristics'!L:L,MATCH($C498,'Policy Characteristics'!$C:$C,0))),"",INDEX('Policy Characteristics'!L:L,MATCH($C498,'Policy Characteristics'!$C:$C,0)))</f>
        <v>carbon-capture-and-sequestration.html</v>
      </c>
    </row>
    <row r="499" spans="1:18" ht="16">
      <c r="A499" s="276" t="str">
        <f>IF(ISBLANK(INDEX('Policy Characteristics'!A:A,MATCH($C499,'Policy Characteristics'!$C:$C,0))),"",INDEX('Policy Characteristics'!A:A,MATCH($C499,'Policy Characteristics'!$C:$C,0)))</f>
        <v>Industry</v>
      </c>
      <c r="B499" s="285" t="str">
        <f>IF(ISBLANK(INDEX('Policy Characteristics'!B:B,MATCH($C499,'Policy Characteristics'!$C:$C,0))),"",INDEX('Policy Characteristics'!B:B,MATCH($C499,'Policy Characteristics'!$C:$C,0)))</f>
        <v>Carbon Capture and Sequestration</v>
      </c>
      <c r="C499" s="276" t="str">
        <f t="shared" si="29"/>
        <v>Industry Sector Fraction of Potential Additional CCS Achieved</v>
      </c>
      <c r="D499" s="6" t="s">
        <v>3111</v>
      </c>
      <c r="E499" s="6" t="s">
        <v>2558</v>
      </c>
      <c r="F499" t="s">
        <v>2606</v>
      </c>
      <c r="G499" s="47" t="s">
        <v>3066</v>
      </c>
      <c r="H499" s="44">
        <v>927</v>
      </c>
      <c r="I499" s="347" t="s">
        <v>44</v>
      </c>
      <c r="J499" s="277" t="str">
        <f>IF(ISBLANK(INDEX('Policy Characteristics'!D:D,MATCH($C499,'Policy Characteristics'!$C:$C,0))),"",INDEX('Policy Characteristics'!D:D,MATCH($C499,'Policy Characteristics'!$C:$C,0)))</f>
        <v>Industry CCS</v>
      </c>
      <c r="K499" s="276" t="str">
        <f>IF(ISBLANK(INDEX('Policy Characteristics'!E:E,MATCH($C499,'Policy Characteristics'!$C:$C,0))),"",INDEX('Policy Characteristics'!E:E,MATCH($C499,'Policy Characteristics'!$C:$C,0)))</f>
        <v>indst CCS</v>
      </c>
      <c r="L499" s="284">
        <f>IF(ISBLANK(INDEX('Policy Characteristics'!F:F,MATCH($C499,'Policy Characteristics'!$C:$C,0))),"",INDEX('Policy Characteristics'!F:F,MATCH($C499,'Policy Characteristics'!$C:$C,0)))</f>
        <v>0</v>
      </c>
      <c r="M499" s="284">
        <f>IF(ISBLANK(INDEX('Policy Characteristics'!G:G,MATCH($C499,'Policy Characteristics'!$C:$C,0))),"",INDEX('Policy Characteristics'!G:G,MATCH($C499,'Policy Characteristics'!$C:$C,0)))</f>
        <v>1</v>
      </c>
      <c r="N499" s="284">
        <f>IF(ISBLANK(INDEX('Policy Characteristics'!H:H,MATCH($C499,'Policy Characteristics'!$C:$C,0))),"",INDEX('Policy Characteristics'!H:H,MATCH($C499,'Policy Characteristics'!$C:$C,0)))</f>
        <v>0.01</v>
      </c>
      <c r="O499" s="276" t="str">
        <f>IF(ISBLANK(INDEX('Policy Characteristics'!I:I,MATCH($C499,'Policy Characteristics'!$C:$C,0))),"",INDEX('Policy Characteristics'!I:I,MATCH($C499,'Policy Characteristics'!$C:$C,0)))</f>
        <v>% of CO2 captured</v>
      </c>
      <c r="P499" s="276" t="str">
        <f>IF(ISBLANK(INDEX('Policy Characteristics'!J:J,MATCH($C499,'Policy Characteristics'!$C:$C,0))),"",INDEX('Policy Characteristics'!J:J,MATCH($C499,'Policy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99" s="276" t="str">
        <f>IF(ISBLANK(INDEX('Policy Characteristics'!K:K,MATCH($C499,'Policy Characteristics'!$C:$C,0))),"",INDEX('Policy Characteristics'!K:K,MATCH($C499,'Policy Characteristics'!$C:$C,0)))</f>
        <v>ccs.html#ccs</v>
      </c>
      <c r="R499" s="276" t="str">
        <f>IF(ISBLANK(INDEX('Policy Characteristics'!L:L,MATCH($C499,'Policy Characteristics'!$C:$C,0))),"",INDEX('Policy Characteristics'!L:L,MATCH($C499,'Policy Characteristics'!$C:$C,0)))</f>
        <v>carbon-capture-and-sequestration.html</v>
      </c>
    </row>
    <row r="500" spans="1:18" ht="16">
      <c r="A500" s="276" t="str">
        <f>IF(ISBLANK(INDEX('Policy Characteristics'!A:A,MATCH($C500,'Policy Characteristics'!$C:$C,0))),"",INDEX('Policy Characteristics'!A:A,MATCH($C500,'Policy Characteristics'!$C:$C,0)))</f>
        <v>Industry</v>
      </c>
      <c r="B500" s="285" t="str">
        <f>IF(ISBLANK(INDEX('Policy Characteristics'!B:B,MATCH($C500,'Policy Characteristics'!$C:$C,0))),"",INDEX('Policy Characteristics'!B:B,MATCH($C500,'Policy Characteristics'!$C:$C,0)))</f>
        <v>Carbon Capture and Sequestration</v>
      </c>
      <c r="C500" s="276" t="str">
        <f t="shared" si="29"/>
        <v>Industry Sector Fraction of Potential Additional CCS Achieved</v>
      </c>
      <c r="D500" s="6" t="s">
        <v>3112</v>
      </c>
      <c r="E500" s="6" t="s">
        <v>3064</v>
      </c>
      <c r="F500" t="s">
        <v>3075</v>
      </c>
      <c r="G500" s="47" t="s">
        <v>3065</v>
      </c>
      <c r="H500" s="44">
        <v>928</v>
      </c>
      <c r="I500" s="347" t="s">
        <v>44</v>
      </c>
      <c r="J500" s="277" t="str">
        <f>IF(ISBLANK(INDEX('Policy Characteristics'!D:D,MATCH($C500,'Policy Characteristics'!$C:$C,0))),"",INDEX('Policy Characteristics'!D:D,MATCH($C500,'Policy Characteristics'!$C:$C,0)))</f>
        <v>Industry CCS</v>
      </c>
      <c r="K500" s="276" t="str">
        <f>IF(ISBLANK(INDEX('Policy Characteristics'!E:E,MATCH($C500,'Policy Characteristics'!$C:$C,0))),"",INDEX('Policy Characteristics'!E:E,MATCH($C500,'Policy Characteristics'!$C:$C,0)))</f>
        <v>indst CCS</v>
      </c>
      <c r="L500" s="284">
        <f>IF(ISBLANK(INDEX('Policy Characteristics'!F:F,MATCH($C500,'Policy Characteristics'!$C:$C,0))),"",INDEX('Policy Characteristics'!F:F,MATCH($C500,'Policy Characteristics'!$C:$C,0)))</f>
        <v>0</v>
      </c>
      <c r="M500" s="284">
        <f>IF(ISBLANK(INDEX('Policy Characteristics'!G:G,MATCH($C500,'Policy Characteristics'!$C:$C,0))),"",INDEX('Policy Characteristics'!G:G,MATCH($C500,'Policy Characteristics'!$C:$C,0)))</f>
        <v>1</v>
      </c>
      <c r="N500" s="284">
        <f>IF(ISBLANK(INDEX('Policy Characteristics'!H:H,MATCH($C500,'Policy Characteristics'!$C:$C,0))),"",INDEX('Policy Characteristics'!H:H,MATCH($C500,'Policy Characteristics'!$C:$C,0)))</f>
        <v>0.01</v>
      </c>
      <c r="O500" s="276" t="str">
        <f>IF(ISBLANK(INDEX('Policy Characteristics'!I:I,MATCH($C500,'Policy Characteristics'!$C:$C,0))),"",INDEX('Policy Characteristics'!I:I,MATCH($C500,'Policy Characteristics'!$C:$C,0)))</f>
        <v>% of CO2 captured</v>
      </c>
      <c r="P500" s="276" t="str">
        <f>IF(ISBLANK(INDEX('Policy Characteristics'!J:J,MATCH($C500,'Policy Characteristics'!$C:$C,0))),"",INDEX('Policy Characteristics'!J:J,MATCH($C500,'Policy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00" s="276" t="str">
        <f>IF(ISBLANK(INDEX('Policy Characteristics'!K:K,MATCH($C500,'Policy Characteristics'!$C:$C,0))),"",INDEX('Policy Characteristics'!K:K,MATCH($C500,'Policy Characteristics'!$C:$C,0)))</f>
        <v>ccs.html#ccs</v>
      </c>
      <c r="R500" s="276" t="str">
        <f>IF(ISBLANK(INDEX('Policy Characteristics'!L:L,MATCH($C500,'Policy Characteristics'!$C:$C,0))),"",INDEX('Policy Characteristics'!L:L,MATCH($C500,'Policy Characteristics'!$C:$C,0)))</f>
        <v>carbon-capture-and-sequestration.html</v>
      </c>
    </row>
    <row r="501" spans="1:18" ht="16">
      <c r="A501" s="276" t="str">
        <f>IF(ISBLANK(INDEX('Policy Characteristics'!A:A,MATCH($C501,'Policy Characteristics'!$C:$C,0))),"",INDEX('Policy Characteristics'!A:A,MATCH($C501,'Policy Characteristics'!$C:$C,0)))</f>
        <v>Industry</v>
      </c>
      <c r="B501" s="285" t="str">
        <f>IF(ISBLANK(INDEX('Policy Characteristics'!B:B,MATCH($C501,'Policy Characteristics'!$C:$C,0))),"",INDEX('Policy Characteristics'!B:B,MATCH($C501,'Policy Characteristics'!$C:$C,0)))</f>
        <v>Carbon Capture and Sequestration</v>
      </c>
      <c r="C501" s="276" t="str">
        <f t="shared" si="29"/>
        <v>Industry Sector Fraction of Potential Additional CCS Achieved</v>
      </c>
      <c r="D501" s="6" t="s">
        <v>3112</v>
      </c>
      <c r="E501" s="6" t="s">
        <v>2558</v>
      </c>
      <c r="F501" t="s">
        <v>3075</v>
      </c>
      <c r="G501" s="47" t="s">
        <v>3066</v>
      </c>
      <c r="H501" s="44">
        <v>929</v>
      </c>
      <c r="I501" s="348" t="s">
        <v>45</v>
      </c>
      <c r="J501" s="277" t="str">
        <f>IF(ISBLANK(INDEX('Policy Characteristics'!D:D,MATCH($C501,'Policy Characteristics'!$C:$C,0))),"",INDEX('Policy Characteristics'!D:D,MATCH($C501,'Policy Characteristics'!$C:$C,0)))</f>
        <v>Industry CCS</v>
      </c>
      <c r="K501" s="276" t="str">
        <f>IF(ISBLANK(INDEX('Policy Characteristics'!E:E,MATCH($C501,'Policy Characteristics'!$C:$C,0))),"",INDEX('Policy Characteristics'!E:E,MATCH($C501,'Policy Characteristics'!$C:$C,0)))</f>
        <v>indst CCS</v>
      </c>
      <c r="L501" s="284">
        <f>IF(ISBLANK(INDEX('Policy Characteristics'!F:F,MATCH($C501,'Policy Characteristics'!$C:$C,0))),"",INDEX('Policy Characteristics'!F:F,MATCH($C501,'Policy Characteristics'!$C:$C,0)))</f>
        <v>0</v>
      </c>
      <c r="M501" s="284">
        <f>IF(ISBLANK(INDEX('Policy Characteristics'!G:G,MATCH($C501,'Policy Characteristics'!$C:$C,0))),"",INDEX('Policy Characteristics'!G:G,MATCH($C501,'Policy Characteristics'!$C:$C,0)))</f>
        <v>1</v>
      </c>
      <c r="N501" s="284">
        <f>IF(ISBLANK(INDEX('Policy Characteristics'!H:H,MATCH($C501,'Policy Characteristics'!$C:$C,0))),"",INDEX('Policy Characteristics'!H:H,MATCH($C501,'Policy Characteristics'!$C:$C,0)))</f>
        <v>0.01</v>
      </c>
      <c r="O501" s="276" t="str">
        <f>IF(ISBLANK(INDEX('Policy Characteristics'!I:I,MATCH($C501,'Policy Characteristics'!$C:$C,0))),"",INDEX('Policy Characteristics'!I:I,MATCH($C501,'Policy Characteristics'!$C:$C,0)))</f>
        <v>% of CO2 captured</v>
      </c>
      <c r="P501" s="276" t="str">
        <f>IF(ISBLANK(INDEX('Policy Characteristics'!J:J,MATCH($C501,'Policy Characteristics'!$C:$C,0))),"",INDEX('Policy Characteristics'!J:J,MATCH($C501,'Policy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01" s="276" t="str">
        <f>IF(ISBLANK(INDEX('Policy Characteristics'!K:K,MATCH($C501,'Policy Characteristics'!$C:$C,0))),"",INDEX('Policy Characteristics'!K:K,MATCH($C501,'Policy Characteristics'!$C:$C,0)))</f>
        <v>ccs.html#ccs</v>
      </c>
      <c r="R501" s="276" t="str">
        <f>IF(ISBLANK(INDEX('Policy Characteristics'!L:L,MATCH($C501,'Policy Characteristics'!$C:$C,0))),"",INDEX('Policy Characteristics'!L:L,MATCH($C501,'Policy Characteristics'!$C:$C,0)))</f>
        <v>carbon-capture-and-sequestration.html</v>
      </c>
    </row>
    <row r="502" spans="1:18" ht="16">
      <c r="A502" s="276" t="str">
        <f>IF(ISBLANK(INDEX('Policy Characteristics'!A:A,MATCH($C502,'Policy Characteristics'!$C:$C,0))),"",INDEX('Policy Characteristics'!A:A,MATCH($C502,'Policy Characteristics'!$C:$C,0)))</f>
        <v>Industry</v>
      </c>
      <c r="B502" s="285" t="str">
        <f>IF(ISBLANK(INDEX('Policy Characteristics'!B:B,MATCH($C502,'Policy Characteristics'!$C:$C,0))),"",INDEX('Policy Characteristics'!B:B,MATCH($C502,'Policy Characteristics'!$C:$C,0)))</f>
        <v>Carbon Capture and Sequestration</v>
      </c>
      <c r="C502" s="276" t="str">
        <f t="shared" si="29"/>
        <v>Industry Sector Fraction of Potential Additional CCS Achieved</v>
      </c>
      <c r="D502" s="6" t="s">
        <v>3113</v>
      </c>
      <c r="E502" s="6" t="s">
        <v>3064</v>
      </c>
      <c r="F502" t="s">
        <v>3076</v>
      </c>
      <c r="G502" s="47" t="s">
        <v>3065</v>
      </c>
      <c r="H502" s="44">
        <v>930</v>
      </c>
      <c r="I502" s="347" t="s">
        <v>44</v>
      </c>
      <c r="J502" s="277" t="str">
        <f>IF(ISBLANK(INDEX('Policy Characteristics'!D:D,MATCH($C502,'Policy Characteristics'!$C:$C,0))),"",INDEX('Policy Characteristics'!D:D,MATCH($C502,'Policy Characteristics'!$C:$C,0)))</f>
        <v>Industry CCS</v>
      </c>
      <c r="K502" s="276" t="str">
        <f>IF(ISBLANK(INDEX('Policy Characteristics'!E:E,MATCH($C502,'Policy Characteristics'!$C:$C,0))),"",INDEX('Policy Characteristics'!E:E,MATCH($C502,'Policy Characteristics'!$C:$C,0)))</f>
        <v>indst CCS</v>
      </c>
      <c r="L502" s="284">
        <f>IF(ISBLANK(INDEX('Policy Characteristics'!F:F,MATCH($C502,'Policy Characteristics'!$C:$C,0))),"",INDEX('Policy Characteristics'!F:F,MATCH($C502,'Policy Characteristics'!$C:$C,0)))</f>
        <v>0</v>
      </c>
      <c r="M502" s="284">
        <f>IF(ISBLANK(INDEX('Policy Characteristics'!G:G,MATCH($C502,'Policy Characteristics'!$C:$C,0))),"",INDEX('Policy Characteristics'!G:G,MATCH($C502,'Policy Characteristics'!$C:$C,0)))</f>
        <v>1</v>
      </c>
      <c r="N502" s="284">
        <f>IF(ISBLANK(INDEX('Policy Characteristics'!H:H,MATCH($C502,'Policy Characteristics'!$C:$C,0))),"",INDEX('Policy Characteristics'!H:H,MATCH($C502,'Policy Characteristics'!$C:$C,0)))</f>
        <v>0.01</v>
      </c>
      <c r="O502" s="276" t="str">
        <f>IF(ISBLANK(INDEX('Policy Characteristics'!I:I,MATCH($C502,'Policy Characteristics'!$C:$C,0))),"",INDEX('Policy Characteristics'!I:I,MATCH($C502,'Policy Characteristics'!$C:$C,0)))</f>
        <v>% of CO2 captured</v>
      </c>
      <c r="P502" s="276" t="str">
        <f>IF(ISBLANK(INDEX('Policy Characteristics'!J:J,MATCH($C502,'Policy Characteristics'!$C:$C,0))),"",INDEX('Policy Characteristics'!J:J,MATCH($C502,'Policy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02" s="276" t="str">
        <f>IF(ISBLANK(INDEX('Policy Characteristics'!K:K,MATCH($C502,'Policy Characteristics'!$C:$C,0))),"",INDEX('Policy Characteristics'!K:K,MATCH($C502,'Policy Characteristics'!$C:$C,0)))</f>
        <v>ccs.html#ccs</v>
      </c>
      <c r="R502" s="276" t="str">
        <f>IF(ISBLANK(INDEX('Policy Characteristics'!L:L,MATCH($C502,'Policy Characteristics'!$C:$C,0))),"",INDEX('Policy Characteristics'!L:L,MATCH($C502,'Policy Characteristics'!$C:$C,0)))</f>
        <v>carbon-capture-and-sequestration.html</v>
      </c>
    </row>
    <row r="503" spans="1:18" ht="16">
      <c r="A503" s="276" t="str">
        <f>IF(ISBLANK(INDEX('Policy Characteristics'!A:A,MATCH($C503,'Policy Characteristics'!$C:$C,0))),"",INDEX('Policy Characteristics'!A:A,MATCH($C503,'Policy Characteristics'!$C:$C,0)))</f>
        <v>Industry</v>
      </c>
      <c r="B503" s="285" t="str">
        <f>IF(ISBLANK(INDEX('Policy Characteristics'!B:B,MATCH($C503,'Policy Characteristics'!$C:$C,0))),"",INDEX('Policy Characteristics'!B:B,MATCH($C503,'Policy Characteristics'!$C:$C,0)))</f>
        <v>Carbon Capture and Sequestration</v>
      </c>
      <c r="C503" s="276" t="str">
        <f t="shared" si="29"/>
        <v>Industry Sector Fraction of Potential Additional CCS Achieved</v>
      </c>
      <c r="D503" s="6" t="s">
        <v>3113</v>
      </c>
      <c r="E503" s="6" t="s">
        <v>2558</v>
      </c>
      <c r="F503" t="s">
        <v>3076</v>
      </c>
      <c r="G503" s="47" t="s">
        <v>3066</v>
      </c>
      <c r="H503" s="44">
        <v>931</v>
      </c>
      <c r="I503" s="348" t="s">
        <v>45</v>
      </c>
      <c r="J503" s="277" t="str">
        <f>IF(ISBLANK(INDEX('Policy Characteristics'!D:D,MATCH($C503,'Policy Characteristics'!$C:$C,0))),"",INDEX('Policy Characteristics'!D:D,MATCH($C503,'Policy Characteristics'!$C:$C,0)))</f>
        <v>Industry CCS</v>
      </c>
      <c r="K503" s="276" t="str">
        <f>IF(ISBLANK(INDEX('Policy Characteristics'!E:E,MATCH($C503,'Policy Characteristics'!$C:$C,0))),"",INDEX('Policy Characteristics'!E:E,MATCH($C503,'Policy Characteristics'!$C:$C,0)))</f>
        <v>indst CCS</v>
      </c>
      <c r="L503" s="284">
        <f>IF(ISBLANK(INDEX('Policy Characteristics'!F:F,MATCH($C503,'Policy Characteristics'!$C:$C,0))),"",INDEX('Policy Characteristics'!F:F,MATCH($C503,'Policy Characteristics'!$C:$C,0)))</f>
        <v>0</v>
      </c>
      <c r="M503" s="284">
        <f>IF(ISBLANK(INDEX('Policy Characteristics'!G:G,MATCH($C503,'Policy Characteristics'!$C:$C,0))),"",INDEX('Policy Characteristics'!G:G,MATCH($C503,'Policy Characteristics'!$C:$C,0)))</f>
        <v>1</v>
      </c>
      <c r="N503" s="284">
        <f>IF(ISBLANK(INDEX('Policy Characteristics'!H:H,MATCH($C503,'Policy Characteristics'!$C:$C,0))),"",INDEX('Policy Characteristics'!H:H,MATCH($C503,'Policy Characteristics'!$C:$C,0)))</f>
        <v>0.01</v>
      </c>
      <c r="O503" s="276" t="str">
        <f>IF(ISBLANK(INDEX('Policy Characteristics'!I:I,MATCH($C503,'Policy Characteristics'!$C:$C,0))),"",INDEX('Policy Characteristics'!I:I,MATCH($C503,'Policy Characteristics'!$C:$C,0)))</f>
        <v>% of CO2 captured</v>
      </c>
      <c r="P503" s="276" t="str">
        <f>IF(ISBLANK(INDEX('Policy Characteristics'!J:J,MATCH($C503,'Policy Characteristics'!$C:$C,0))),"",INDEX('Policy Characteristics'!J:J,MATCH($C503,'Policy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03" s="276" t="str">
        <f>IF(ISBLANK(INDEX('Policy Characteristics'!K:K,MATCH($C503,'Policy Characteristics'!$C:$C,0))),"",INDEX('Policy Characteristics'!K:K,MATCH($C503,'Policy Characteristics'!$C:$C,0)))</f>
        <v>ccs.html#ccs</v>
      </c>
      <c r="R503" s="276" t="str">
        <f>IF(ISBLANK(INDEX('Policy Characteristics'!L:L,MATCH($C503,'Policy Characteristics'!$C:$C,0))),"",INDEX('Policy Characteristics'!L:L,MATCH($C503,'Policy Characteristics'!$C:$C,0)))</f>
        <v>carbon-capture-and-sequestration.html</v>
      </c>
    </row>
    <row r="504" spans="1:18" ht="16">
      <c r="A504" s="276" t="str">
        <f>IF(ISBLANK(INDEX('Policy Characteristics'!A:A,MATCH($C504,'Policy Characteristics'!$C:$C,0))),"",INDEX('Policy Characteristics'!A:A,MATCH($C504,'Policy Characteristics'!$C:$C,0)))</f>
        <v>Industry</v>
      </c>
      <c r="B504" s="285" t="str">
        <f>IF(ISBLANK(INDEX('Policy Characteristics'!B:B,MATCH($C504,'Policy Characteristics'!$C:$C,0))),"",INDEX('Policy Characteristics'!B:B,MATCH($C504,'Policy Characteristics'!$C:$C,0)))</f>
        <v>Carbon Capture and Sequestration</v>
      </c>
      <c r="C504" s="276" t="str">
        <f t="shared" si="29"/>
        <v>Industry Sector Fraction of Potential Additional CCS Achieved</v>
      </c>
      <c r="D504" s="6" t="s">
        <v>3114</v>
      </c>
      <c r="E504" s="6" t="s">
        <v>3064</v>
      </c>
      <c r="F504" t="s">
        <v>3077</v>
      </c>
      <c r="G504" s="47" t="s">
        <v>3065</v>
      </c>
      <c r="H504" s="44">
        <v>932</v>
      </c>
      <c r="I504" s="347" t="s">
        <v>44</v>
      </c>
      <c r="J504" s="277" t="str">
        <f>IF(ISBLANK(INDEX('Policy Characteristics'!D:D,MATCH($C504,'Policy Characteristics'!$C:$C,0))),"",INDEX('Policy Characteristics'!D:D,MATCH($C504,'Policy Characteristics'!$C:$C,0)))</f>
        <v>Industry CCS</v>
      </c>
      <c r="K504" s="276" t="str">
        <f>IF(ISBLANK(INDEX('Policy Characteristics'!E:E,MATCH($C504,'Policy Characteristics'!$C:$C,0))),"",INDEX('Policy Characteristics'!E:E,MATCH($C504,'Policy Characteristics'!$C:$C,0)))</f>
        <v>indst CCS</v>
      </c>
      <c r="L504" s="284">
        <f>IF(ISBLANK(INDEX('Policy Characteristics'!F:F,MATCH($C504,'Policy Characteristics'!$C:$C,0))),"",INDEX('Policy Characteristics'!F:F,MATCH($C504,'Policy Characteristics'!$C:$C,0)))</f>
        <v>0</v>
      </c>
      <c r="M504" s="284">
        <f>IF(ISBLANK(INDEX('Policy Characteristics'!G:G,MATCH($C504,'Policy Characteristics'!$C:$C,0))),"",INDEX('Policy Characteristics'!G:G,MATCH($C504,'Policy Characteristics'!$C:$C,0)))</f>
        <v>1</v>
      </c>
      <c r="N504" s="284">
        <f>IF(ISBLANK(INDEX('Policy Characteristics'!H:H,MATCH($C504,'Policy Characteristics'!$C:$C,0))),"",INDEX('Policy Characteristics'!H:H,MATCH($C504,'Policy Characteristics'!$C:$C,0)))</f>
        <v>0.01</v>
      </c>
      <c r="O504" s="276" t="str">
        <f>IF(ISBLANK(INDEX('Policy Characteristics'!I:I,MATCH($C504,'Policy Characteristics'!$C:$C,0))),"",INDEX('Policy Characteristics'!I:I,MATCH($C504,'Policy Characteristics'!$C:$C,0)))</f>
        <v>% of CO2 captured</v>
      </c>
      <c r="P504" s="276" t="str">
        <f>IF(ISBLANK(INDEX('Policy Characteristics'!J:J,MATCH($C504,'Policy Characteristics'!$C:$C,0))),"",INDEX('Policy Characteristics'!J:J,MATCH($C504,'Policy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04" s="276" t="str">
        <f>IF(ISBLANK(INDEX('Policy Characteristics'!K:K,MATCH($C504,'Policy Characteristics'!$C:$C,0))),"",INDEX('Policy Characteristics'!K:K,MATCH($C504,'Policy Characteristics'!$C:$C,0)))</f>
        <v>ccs.html#ccs</v>
      </c>
      <c r="R504" s="276" t="str">
        <f>IF(ISBLANK(INDEX('Policy Characteristics'!L:L,MATCH($C504,'Policy Characteristics'!$C:$C,0))),"",INDEX('Policy Characteristics'!L:L,MATCH($C504,'Policy Characteristics'!$C:$C,0)))</f>
        <v>carbon-capture-and-sequestration.html</v>
      </c>
    </row>
    <row r="505" spans="1:18" ht="16">
      <c r="A505" s="276" t="str">
        <f>IF(ISBLANK(INDEX('Policy Characteristics'!A:A,MATCH($C505,'Policy Characteristics'!$C:$C,0))),"",INDEX('Policy Characteristics'!A:A,MATCH($C505,'Policy Characteristics'!$C:$C,0)))</f>
        <v>Industry</v>
      </c>
      <c r="B505" s="285" t="str">
        <f>IF(ISBLANK(INDEX('Policy Characteristics'!B:B,MATCH($C505,'Policy Characteristics'!$C:$C,0))),"",INDEX('Policy Characteristics'!B:B,MATCH($C505,'Policy Characteristics'!$C:$C,0)))</f>
        <v>Carbon Capture and Sequestration</v>
      </c>
      <c r="C505" s="276" t="str">
        <f t="shared" si="29"/>
        <v>Industry Sector Fraction of Potential Additional CCS Achieved</v>
      </c>
      <c r="D505" s="6" t="s">
        <v>3114</v>
      </c>
      <c r="E505" s="6" t="s">
        <v>2558</v>
      </c>
      <c r="F505" t="s">
        <v>3077</v>
      </c>
      <c r="G505" s="47" t="s">
        <v>3066</v>
      </c>
      <c r="H505" s="44">
        <v>933</v>
      </c>
      <c r="I505" s="347" t="s">
        <v>44</v>
      </c>
      <c r="J505" s="277" t="str">
        <f>IF(ISBLANK(INDEX('Policy Characteristics'!D:D,MATCH($C505,'Policy Characteristics'!$C:$C,0))),"",INDEX('Policy Characteristics'!D:D,MATCH($C505,'Policy Characteristics'!$C:$C,0)))</f>
        <v>Industry CCS</v>
      </c>
      <c r="K505" s="276" t="str">
        <f>IF(ISBLANK(INDEX('Policy Characteristics'!E:E,MATCH($C505,'Policy Characteristics'!$C:$C,0))),"",INDEX('Policy Characteristics'!E:E,MATCH($C505,'Policy Characteristics'!$C:$C,0)))</f>
        <v>indst CCS</v>
      </c>
      <c r="L505" s="284">
        <f>IF(ISBLANK(INDEX('Policy Characteristics'!F:F,MATCH($C505,'Policy Characteristics'!$C:$C,0))),"",INDEX('Policy Characteristics'!F:F,MATCH($C505,'Policy Characteristics'!$C:$C,0)))</f>
        <v>0</v>
      </c>
      <c r="M505" s="284">
        <f>IF(ISBLANK(INDEX('Policy Characteristics'!G:G,MATCH($C505,'Policy Characteristics'!$C:$C,0))),"",INDEX('Policy Characteristics'!G:G,MATCH($C505,'Policy Characteristics'!$C:$C,0)))</f>
        <v>1</v>
      </c>
      <c r="N505" s="284">
        <f>IF(ISBLANK(INDEX('Policy Characteristics'!H:H,MATCH($C505,'Policy Characteristics'!$C:$C,0))),"",INDEX('Policy Characteristics'!H:H,MATCH($C505,'Policy Characteristics'!$C:$C,0)))</f>
        <v>0.01</v>
      </c>
      <c r="O505" s="276" t="str">
        <f>IF(ISBLANK(INDEX('Policy Characteristics'!I:I,MATCH($C505,'Policy Characteristics'!$C:$C,0))),"",INDEX('Policy Characteristics'!I:I,MATCH($C505,'Policy Characteristics'!$C:$C,0)))</f>
        <v>% of CO2 captured</v>
      </c>
      <c r="P505" s="276" t="str">
        <f>IF(ISBLANK(INDEX('Policy Characteristics'!J:J,MATCH($C505,'Policy Characteristics'!$C:$C,0))),"",INDEX('Policy Characteristics'!J:J,MATCH($C505,'Policy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05" s="276" t="str">
        <f>IF(ISBLANK(INDEX('Policy Characteristics'!K:K,MATCH($C505,'Policy Characteristics'!$C:$C,0))),"",INDEX('Policy Characteristics'!K:K,MATCH($C505,'Policy Characteristics'!$C:$C,0)))</f>
        <v>ccs.html#ccs</v>
      </c>
      <c r="R505" s="276" t="str">
        <f>IF(ISBLANK(INDEX('Policy Characteristics'!L:L,MATCH($C505,'Policy Characteristics'!$C:$C,0))),"",INDEX('Policy Characteristics'!L:L,MATCH($C505,'Policy Characteristics'!$C:$C,0)))</f>
        <v>carbon-capture-and-sequestration.html</v>
      </c>
    </row>
    <row r="506" spans="1:18" ht="16">
      <c r="A506" s="276" t="str">
        <f>IF(ISBLANK(INDEX('Policy Characteristics'!A:A,MATCH($C506,'Policy Characteristics'!$C:$C,0))),"",INDEX('Policy Characteristics'!A:A,MATCH($C506,'Policy Characteristics'!$C:$C,0)))</f>
        <v>Industry</v>
      </c>
      <c r="B506" s="285" t="str">
        <f>IF(ISBLANK(INDEX('Policy Characteristics'!B:B,MATCH($C506,'Policy Characteristics'!$C:$C,0))),"",INDEX('Policy Characteristics'!B:B,MATCH($C506,'Policy Characteristics'!$C:$C,0)))</f>
        <v>Carbon Capture and Sequestration</v>
      </c>
      <c r="C506" s="276" t="str">
        <f t="shared" si="29"/>
        <v>Industry Sector Fraction of Potential Additional CCS Achieved</v>
      </c>
      <c r="D506" s="6" t="s">
        <v>3115</v>
      </c>
      <c r="E506" s="6" t="s">
        <v>3064</v>
      </c>
      <c r="F506" t="s">
        <v>2607</v>
      </c>
      <c r="G506" s="47" t="s">
        <v>3065</v>
      </c>
      <c r="H506" s="44">
        <v>934</v>
      </c>
      <c r="I506" s="347" t="s">
        <v>44</v>
      </c>
      <c r="J506" s="277" t="str">
        <f>IF(ISBLANK(INDEX('Policy Characteristics'!D:D,MATCH($C506,'Policy Characteristics'!$C:$C,0))),"",INDEX('Policy Characteristics'!D:D,MATCH($C506,'Policy Characteristics'!$C:$C,0)))</f>
        <v>Industry CCS</v>
      </c>
      <c r="K506" s="276" t="str">
        <f>IF(ISBLANK(INDEX('Policy Characteristics'!E:E,MATCH($C506,'Policy Characteristics'!$C:$C,0))),"",INDEX('Policy Characteristics'!E:E,MATCH($C506,'Policy Characteristics'!$C:$C,0)))</f>
        <v>indst CCS</v>
      </c>
      <c r="L506" s="284">
        <f>IF(ISBLANK(INDEX('Policy Characteristics'!F:F,MATCH($C506,'Policy Characteristics'!$C:$C,0))),"",INDEX('Policy Characteristics'!F:F,MATCH($C506,'Policy Characteristics'!$C:$C,0)))</f>
        <v>0</v>
      </c>
      <c r="M506" s="284">
        <f>IF(ISBLANK(INDEX('Policy Characteristics'!G:G,MATCH($C506,'Policy Characteristics'!$C:$C,0))),"",INDEX('Policy Characteristics'!G:G,MATCH($C506,'Policy Characteristics'!$C:$C,0)))</f>
        <v>1</v>
      </c>
      <c r="N506" s="284">
        <f>IF(ISBLANK(INDEX('Policy Characteristics'!H:H,MATCH($C506,'Policy Characteristics'!$C:$C,0))),"",INDEX('Policy Characteristics'!H:H,MATCH($C506,'Policy Characteristics'!$C:$C,0)))</f>
        <v>0.01</v>
      </c>
      <c r="O506" s="276" t="str">
        <f>IF(ISBLANK(INDEX('Policy Characteristics'!I:I,MATCH($C506,'Policy Characteristics'!$C:$C,0))),"",INDEX('Policy Characteristics'!I:I,MATCH($C506,'Policy Characteristics'!$C:$C,0)))</f>
        <v>% of CO2 captured</v>
      </c>
      <c r="P506" s="276" t="str">
        <f>IF(ISBLANK(INDEX('Policy Characteristics'!J:J,MATCH($C506,'Policy Characteristics'!$C:$C,0))),"",INDEX('Policy Characteristics'!J:J,MATCH($C506,'Policy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06" s="276" t="str">
        <f>IF(ISBLANK(INDEX('Policy Characteristics'!K:K,MATCH($C506,'Policy Characteristics'!$C:$C,0))),"",INDEX('Policy Characteristics'!K:K,MATCH($C506,'Policy Characteristics'!$C:$C,0)))</f>
        <v>ccs.html#ccs</v>
      </c>
      <c r="R506" s="276" t="str">
        <f>IF(ISBLANK(INDEX('Policy Characteristics'!L:L,MATCH($C506,'Policy Characteristics'!$C:$C,0))),"",INDEX('Policy Characteristics'!L:L,MATCH($C506,'Policy Characteristics'!$C:$C,0)))</f>
        <v>carbon-capture-and-sequestration.html</v>
      </c>
    </row>
    <row r="507" spans="1:18" ht="16">
      <c r="A507" s="276" t="str">
        <f>IF(ISBLANK(INDEX('Policy Characteristics'!A:A,MATCH($C507,'Policy Characteristics'!$C:$C,0))),"",INDEX('Policy Characteristics'!A:A,MATCH($C507,'Policy Characteristics'!$C:$C,0)))</f>
        <v>Industry</v>
      </c>
      <c r="B507" s="285" t="str">
        <f>IF(ISBLANK(INDEX('Policy Characteristics'!B:B,MATCH($C507,'Policy Characteristics'!$C:$C,0))),"",INDEX('Policy Characteristics'!B:B,MATCH($C507,'Policy Characteristics'!$C:$C,0)))</f>
        <v>Carbon Capture and Sequestration</v>
      </c>
      <c r="C507" s="276" t="str">
        <f t="shared" si="29"/>
        <v>Industry Sector Fraction of Potential Additional CCS Achieved</v>
      </c>
      <c r="D507" s="6" t="s">
        <v>3115</v>
      </c>
      <c r="E507" s="6" t="s">
        <v>2558</v>
      </c>
      <c r="F507" t="s">
        <v>2607</v>
      </c>
      <c r="G507" s="47" t="s">
        <v>3066</v>
      </c>
      <c r="H507" s="44">
        <v>935</v>
      </c>
      <c r="I507" s="347" t="s">
        <v>44</v>
      </c>
      <c r="J507" s="277" t="str">
        <f>IF(ISBLANK(INDEX('Policy Characteristics'!D:D,MATCH($C507,'Policy Characteristics'!$C:$C,0))),"",INDEX('Policy Characteristics'!D:D,MATCH($C507,'Policy Characteristics'!$C:$C,0)))</f>
        <v>Industry CCS</v>
      </c>
      <c r="K507" s="276" t="str">
        <f>IF(ISBLANK(INDEX('Policy Characteristics'!E:E,MATCH($C507,'Policy Characteristics'!$C:$C,0))),"",INDEX('Policy Characteristics'!E:E,MATCH($C507,'Policy Characteristics'!$C:$C,0)))</f>
        <v>indst CCS</v>
      </c>
      <c r="L507" s="284">
        <f>IF(ISBLANK(INDEX('Policy Characteristics'!F:F,MATCH($C507,'Policy Characteristics'!$C:$C,0))),"",INDEX('Policy Characteristics'!F:F,MATCH($C507,'Policy Characteristics'!$C:$C,0)))</f>
        <v>0</v>
      </c>
      <c r="M507" s="284">
        <f>IF(ISBLANK(INDEX('Policy Characteristics'!G:G,MATCH($C507,'Policy Characteristics'!$C:$C,0))),"",INDEX('Policy Characteristics'!G:G,MATCH($C507,'Policy Characteristics'!$C:$C,0)))</f>
        <v>1</v>
      </c>
      <c r="N507" s="284">
        <f>IF(ISBLANK(INDEX('Policy Characteristics'!H:H,MATCH($C507,'Policy Characteristics'!$C:$C,0))),"",INDEX('Policy Characteristics'!H:H,MATCH($C507,'Policy Characteristics'!$C:$C,0)))</f>
        <v>0.01</v>
      </c>
      <c r="O507" s="276" t="str">
        <f>IF(ISBLANK(INDEX('Policy Characteristics'!I:I,MATCH($C507,'Policy Characteristics'!$C:$C,0))),"",INDEX('Policy Characteristics'!I:I,MATCH($C507,'Policy Characteristics'!$C:$C,0)))</f>
        <v>% of CO2 captured</v>
      </c>
      <c r="P507" s="276" t="str">
        <f>IF(ISBLANK(INDEX('Policy Characteristics'!J:J,MATCH($C507,'Policy Characteristics'!$C:$C,0))),"",INDEX('Policy Characteristics'!J:J,MATCH($C507,'Policy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07" s="276" t="str">
        <f>IF(ISBLANK(INDEX('Policy Characteristics'!K:K,MATCH($C507,'Policy Characteristics'!$C:$C,0))),"",INDEX('Policy Characteristics'!K:K,MATCH($C507,'Policy Characteristics'!$C:$C,0)))</f>
        <v>ccs.html#ccs</v>
      </c>
      <c r="R507" s="276" t="str">
        <f>IF(ISBLANK(INDEX('Policy Characteristics'!L:L,MATCH($C507,'Policy Characteristics'!$C:$C,0))),"",INDEX('Policy Characteristics'!L:L,MATCH($C507,'Policy Characteristics'!$C:$C,0)))</f>
        <v>carbon-capture-and-sequestration.html</v>
      </c>
    </row>
    <row r="508" spans="1:18" ht="16">
      <c r="A508" s="276" t="str">
        <f>IF(ISBLANK(INDEX('Policy Characteristics'!A:A,MATCH($C508,'Policy Characteristics'!$C:$C,0))),"",INDEX('Policy Characteristics'!A:A,MATCH($C508,'Policy Characteristics'!$C:$C,0)))</f>
        <v>Industry</v>
      </c>
      <c r="B508" s="285" t="str">
        <f>IF(ISBLANK(INDEX('Policy Characteristics'!B:B,MATCH($C508,'Policy Characteristics'!$C:$C,0))),"",INDEX('Policy Characteristics'!B:B,MATCH($C508,'Policy Characteristics'!$C:$C,0)))</f>
        <v>Carbon Capture and Sequestration</v>
      </c>
      <c r="C508" s="276" t="str">
        <f t="shared" si="29"/>
        <v>Industry Sector Fraction of Potential Additional CCS Achieved</v>
      </c>
      <c r="D508" s="6" t="s">
        <v>3116</v>
      </c>
      <c r="E508" s="6" t="s">
        <v>3064</v>
      </c>
      <c r="F508" t="s">
        <v>3078</v>
      </c>
      <c r="G508" s="47" t="s">
        <v>3065</v>
      </c>
      <c r="H508" s="44">
        <v>936</v>
      </c>
      <c r="I508" s="347" t="s">
        <v>44</v>
      </c>
      <c r="J508" s="277" t="str">
        <f>IF(ISBLANK(INDEX('Policy Characteristics'!D:D,MATCH($C508,'Policy Characteristics'!$C:$C,0))),"",INDEX('Policy Characteristics'!D:D,MATCH($C508,'Policy Characteristics'!$C:$C,0)))</f>
        <v>Industry CCS</v>
      </c>
      <c r="K508" s="276" t="str">
        <f>IF(ISBLANK(INDEX('Policy Characteristics'!E:E,MATCH($C508,'Policy Characteristics'!$C:$C,0))),"",INDEX('Policy Characteristics'!E:E,MATCH($C508,'Policy Characteristics'!$C:$C,0)))</f>
        <v>indst CCS</v>
      </c>
      <c r="L508" s="284">
        <f>IF(ISBLANK(INDEX('Policy Characteristics'!F:F,MATCH($C508,'Policy Characteristics'!$C:$C,0))),"",INDEX('Policy Characteristics'!F:F,MATCH($C508,'Policy Characteristics'!$C:$C,0)))</f>
        <v>0</v>
      </c>
      <c r="M508" s="284">
        <f>IF(ISBLANK(INDEX('Policy Characteristics'!G:G,MATCH($C508,'Policy Characteristics'!$C:$C,0))),"",INDEX('Policy Characteristics'!G:G,MATCH($C508,'Policy Characteristics'!$C:$C,0)))</f>
        <v>1</v>
      </c>
      <c r="N508" s="284">
        <f>IF(ISBLANK(INDEX('Policy Characteristics'!H:H,MATCH($C508,'Policy Characteristics'!$C:$C,0))),"",INDEX('Policy Characteristics'!H:H,MATCH($C508,'Policy Characteristics'!$C:$C,0)))</f>
        <v>0.01</v>
      </c>
      <c r="O508" s="276" t="str">
        <f>IF(ISBLANK(INDEX('Policy Characteristics'!I:I,MATCH($C508,'Policy Characteristics'!$C:$C,0))),"",INDEX('Policy Characteristics'!I:I,MATCH($C508,'Policy Characteristics'!$C:$C,0)))</f>
        <v>% of CO2 captured</v>
      </c>
      <c r="P508" s="276" t="str">
        <f>IF(ISBLANK(INDEX('Policy Characteristics'!J:J,MATCH($C508,'Policy Characteristics'!$C:$C,0))),"",INDEX('Policy Characteristics'!J:J,MATCH($C508,'Policy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08" s="276" t="str">
        <f>IF(ISBLANK(INDEX('Policy Characteristics'!K:K,MATCH($C508,'Policy Characteristics'!$C:$C,0))),"",INDEX('Policy Characteristics'!K:K,MATCH($C508,'Policy Characteristics'!$C:$C,0)))</f>
        <v>ccs.html#ccs</v>
      </c>
      <c r="R508" s="276" t="str">
        <f>IF(ISBLANK(INDEX('Policy Characteristics'!L:L,MATCH($C508,'Policy Characteristics'!$C:$C,0))),"",INDEX('Policy Characteristics'!L:L,MATCH($C508,'Policy Characteristics'!$C:$C,0)))</f>
        <v>carbon-capture-and-sequestration.html</v>
      </c>
    </row>
    <row r="509" spans="1:18" ht="16">
      <c r="A509" s="276" t="str">
        <f>IF(ISBLANK(INDEX('Policy Characteristics'!A:A,MATCH($C509,'Policy Characteristics'!$C:$C,0))),"",INDEX('Policy Characteristics'!A:A,MATCH($C509,'Policy Characteristics'!$C:$C,0)))</f>
        <v>Industry</v>
      </c>
      <c r="B509" s="285" t="str">
        <f>IF(ISBLANK(INDEX('Policy Characteristics'!B:B,MATCH($C509,'Policy Characteristics'!$C:$C,0))),"",INDEX('Policy Characteristics'!B:B,MATCH($C509,'Policy Characteristics'!$C:$C,0)))</f>
        <v>Carbon Capture and Sequestration</v>
      </c>
      <c r="C509" s="276" t="str">
        <f t="shared" si="29"/>
        <v>Industry Sector Fraction of Potential Additional CCS Achieved</v>
      </c>
      <c r="D509" s="6" t="s">
        <v>3116</v>
      </c>
      <c r="E509" s="6" t="s">
        <v>2558</v>
      </c>
      <c r="F509" t="s">
        <v>3078</v>
      </c>
      <c r="G509" s="47" t="s">
        <v>3066</v>
      </c>
      <c r="H509" s="44">
        <v>937</v>
      </c>
      <c r="I509" s="348" t="s">
        <v>45</v>
      </c>
      <c r="J509" s="277" t="str">
        <f>IF(ISBLANK(INDEX('Policy Characteristics'!D:D,MATCH($C509,'Policy Characteristics'!$C:$C,0))),"",INDEX('Policy Characteristics'!D:D,MATCH($C509,'Policy Characteristics'!$C:$C,0)))</f>
        <v>Industry CCS</v>
      </c>
      <c r="K509" s="276" t="str">
        <f>IF(ISBLANK(INDEX('Policy Characteristics'!E:E,MATCH($C509,'Policy Characteristics'!$C:$C,0))),"",INDEX('Policy Characteristics'!E:E,MATCH($C509,'Policy Characteristics'!$C:$C,0)))</f>
        <v>indst CCS</v>
      </c>
      <c r="L509" s="284">
        <f>IF(ISBLANK(INDEX('Policy Characteristics'!F:F,MATCH($C509,'Policy Characteristics'!$C:$C,0))),"",INDEX('Policy Characteristics'!F:F,MATCH($C509,'Policy Characteristics'!$C:$C,0)))</f>
        <v>0</v>
      </c>
      <c r="M509" s="284">
        <f>IF(ISBLANK(INDEX('Policy Characteristics'!G:G,MATCH($C509,'Policy Characteristics'!$C:$C,0))),"",INDEX('Policy Characteristics'!G:G,MATCH($C509,'Policy Characteristics'!$C:$C,0)))</f>
        <v>1</v>
      </c>
      <c r="N509" s="284">
        <f>IF(ISBLANK(INDEX('Policy Characteristics'!H:H,MATCH($C509,'Policy Characteristics'!$C:$C,0))),"",INDEX('Policy Characteristics'!H:H,MATCH($C509,'Policy Characteristics'!$C:$C,0)))</f>
        <v>0.01</v>
      </c>
      <c r="O509" s="276" t="str">
        <f>IF(ISBLANK(INDEX('Policy Characteristics'!I:I,MATCH($C509,'Policy Characteristics'!$C:$C,0))),"",INDEX('Policy Characteristics'!I:I,MATCH($C509,'Policy Characteristics'!$C:$C,0)))</f>
        <v>% of CO2 captured</v>
      </c>
      <c r="P509" s="276" t="str">
        <f>IF(ISBLANK(INDEX('Policy Characteristics'!J:J,MATCH($C509,'Policy Characteristics'!$C:$C,0))),"",INDEX('Policy Characteristics'!J:J,MATCH($C509,'Policy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09" s="276" t="str">
        <f>IF(ISBLANK(INDEX('Policy Characteristics'!K:K,MATCH($C509,'Policy Characteristics'!$C:$C,0))),"",INDEX('Policy Characteristics'!K:K,MATCH($C509,'Policy Characteristics'!$C:$C,0)))</f>
        <v>ccs.html#ccs</v>
      </c>
      <c r="R509" s="276" t="str">
        <f>IF(ISBLANK(INDEX('Policy Characteristics'!L:L,MATCH($C509,'Policy Characteristics'!$C:$C,0))),"",INDEX('Policy Characteristics'!L:L,MATCH($C509,'Policy Characteristics'!$C:$C,0)))</f>
        <v>carbon-capture-and-sequestration.html</v>
      </c>
    </row>
    <row r="510" spans="1:18" ht="16">
      <c r="A510" s="276" t="str">
        <f>IF(ISBLANK(INDEX('Policy Characteristics'!A:A,MATCH($C510,'Policy Characteristics'!$C:$C,0))),"",INDEX('Policy Characteristics'!A:A,MATCH($C510,'Policy Characteristics'!$C:$C,0)))</f>
        <v>Industry</v>
      </c>
      <c r="B510" s="285" t="str">
        <f>IF(ISBLANK(INDEX('Policy Characteristics'!B:B,MATCH($C510,'Policy Characteristics'!$C:$C,0))),"",INDEX('Policy Characteristics'!B:B,MATCH($C510,'Policy Characteristics'!$C:$C,0)))</f>
        <v>Carbon Capture and Sequestration</v>
      </c>
      <c r="C510" s="276" t="str">
        <f t="shared" si="29"/>
        <v>Industry Sector Fraction of Potential Additional CCS Achieved</v>
      </c>
      <c r="D510" s="6" t="s">
        <v>3117</v>
      </c>
      <c r="E510" s="6" t="s">
        <v>3064</v>
      </c>
      <c r="F510" t="s">
        <v>3079</v>
      </c>
      <c r="G510" s="47" t="s">
        <v>3065</v>
      </c>
      <c r="H510" s="44">
        <v>938</v>
      </c>
      <c r="I510" s="347" t="s">
        <v>44</v>
      </c>
      <c r="J510" s="277" t="str">
        <f>IF(ISBLANK(INDEX('Policy Characteristics'!D:D,MATCH($C510,'Policy Characteristics'!$C:$C,0))),"",INDEX('Policy Characteristics'!D:D,MATCH($C510,'Policy Characteristics'!$C:$C,0)))</f>
        <v>Industry CCS</v>
      </c>
      <c r="K510" s="276" t="str">
        <f>IF(ISBLANK(INDEX('Policy Characteristics'!E:E,MATCH($C510,'Policy Characteristics'!$C:$C,0))),"",INDEX('Policy Characteristics'!E:E,MATCH($C510,'Policy Characteristics'!$C:$C,0)))</f>
        <v>indst CCS</v>
      </c>
      <c r="L510" s="284">
        <f>IF(ISBLANK(INDEX('Policy Characteristics'!F:F,MATCH($C510,'Policy Characteristics'!$C:$C,0))),"",INDEX('Policy Characteristics'!F:F,MATCH($C510,'Policy Characteristics'!$C:$C,0)))</f>
        <v>0</v>
      </c>
      <c r="M510" s="284">
        <f>IF(ISBLANK(INDEX('Policy Characteristics'!G:G,MATCH($C510,'Policy Characteristics'!$C:$C,0))),"",INDEX('Policy Characteristics'!G:G,MATCH($C510,'Policy Characteristics'!$C:$C,0)))</f>
        <v>1</v>
      </c>
      <c r="N510" s="284">
        <f>IF(ISBLANK(INDEX('Policy Characteristics'!H:H,MATCH($C510,'Policy Characteristics'!$C:$C,0))),"",INDEX('Policy Characteristics'!H:H,MATCH($C510,'Policy Characteristics'!$C:$C,0)))</f>
        <v>0.01</v>
      </c>
      <c r="O510" s="276" t="str">
        <f>IF(ISBLANK(INDEX('Policy Characteristics'!I:I,MATCH($C510,'Policy Characteristics'!$C:$C,0))),"",INDEX('Policy Characteristics'!I:I,MATCH($C510,'Policy Characteristics'!$C:$C,0)))</f>
        <v>% of CO2 captured</v>
      </c>
      <c r="P510" s="276" t="str">
        <f>IF(ISBLANK(INDEX('Policy Characteristics'!J:J,MATCH($C510,'Policy Characteristics'!$C:$C,0))),"",INDEX('Policy Characteristics'!J:J,MATCH($C510,'Policy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0" s="276" t="str">
        <f>IF(ISBLANK(INDEX('Policy Characteristics'!K:K,MATCH($C510,'Policy Characteristics'!$C:$C,0))),"",INDEX('Policy Characteristics'!K:K,MATCH($C510,'Policy Characteristics'!$C:$C,0)))</f>
        <v>ccs.html#ccs</v>
      </c>
      <c r="R510" s="276" t="str">
        <f>IF(ISBLANK(INDEX('Policy Characteristics'!L:L,MATCH($C510,'Policy Characteristics'!$C:$C,0))),"",INDEX('Policy Characteristics'!L:L,MATCH($C510,'Policy Characteristics'!$C:$C,0)))</f>
        <v>carbon-capture-and-sequestration.html</v>
      </c>
    </row>
    <row r="511" spans="1:18" ht="16">
      <c r="A511" s="276" t="str">
        <f>IF(ISBLANK(INDEX('Policy Characteristics'!A:A,MATCH($C511,'Policy Characteristics'!$C:$C,0))),"",INDEX('Policy Characteristics'!A:A,MATCH($C511,'Policy Characteristics'!$C:$C,0)))</f>
        <v>Industry</v>
      </c>
      <c r="B511" s="285" t="str">
        <f>IF(ISBLANK(INDEX('Policy Characteristics'!B:B,MATCH($C511,'Policy Characteristics'!$C:$C,0))),"",INDEX('Policy Characteristics'!B:B,MATCH($C511,'Policy Characteristics'!$C:$C,0)))</f>
        <v>Carbon Capture and Sequestration</v>
      </c>
      <c r="C511" s="276" t="str">
        <f t="shared" si="29"/>
        <v>Industry Sector Fraction of Potential Additional CCS Achieved</v>
      </c>
      <c r="D511" s="6" t="s">
        <v>3117</v>
      </c>
      <c r="E511" s="6" t="s">
        <v>2558</v>
      </c>
      <c r="F511" t="s">
        <v>3079</v>
      </c>
      <c r="G511" s="47" t="s">
        <v>3066</v>
      </c>
      <c r="H511" s="44">
        <v>939</v>
      </c>
      <c r="I511" s="348" t="s">
        <v>45</v>
      </c>
      <c r="J511" s="277" t="str">
        <f>IF(ISBLANK(INDEX('Policy Characteristics'!D:D,MATCH($C511,'Policy Characteristics'!$C:$C,0))),"",INDEX('Policy Characteristics'!D:D,MATCH($C511,'Policy Characteristics'!$C:$C,0)))</f>
        <v>Industry CCS</v>
      </c>
      <c r="K511" s="276" t="str">
        <f>IF(ISBLANK(INDEX('Policy Characteristics'!E:E,MATCH($C511,'Policy Characteristics'!$C:$C,0))),"",INDEX('Policy Characteristics'!E:E,MATCH($C511,'Policy Characteristics'!$C:$C,0)))</f>
        <v>indst CCS</v>
      </c>
      <c r="L511" s="284">
        <f>IF(ISBLANK(INDEX('Policy Characteristics'!F:F,MATCH($C511,'Policy Characteristics'!$C:$C,0))),"",INDEX('Policy Characteristics'!F:F,MATCH($C511,'Policy Characteristics'!$C:$C,0)))</f>
        <v>0</v>
      </c>
      <c r="M511" s="284">
        <f>IF(ISBLANK(INDEX('Policy Characteristics'!G:G,MATCH($C511,'Policy Characteristics'!$C:$C,0))),"",INDEX('Policy Characteristics'!G:G,MATCH($C511,'Policy Characteristics'!$C:$C,0)))</f>
        <v>1</v>
      </c>
      <c r="N511" s="284">
        <f>IF(ISBLANK(INDEX('Policy Characteristics'!H:H,MATCH($C511,'Policy Characteristics'!$C:$C,0))),"",INDEX('Policy Characteristics'!H:H,MATCH($C511,'Policy Characteristics'!$C:$C,0)))</f>
        <v>0.01</v>
      </c>
      <c r="O511" s="276" t="str">
        <f>IF(ISBLANK(INDEX('Policy Characteristics'!I:I,MATCH($C511,'Policy Characteristics'!$C:$C,0))),"",INDEX('Policy Characteristics'!I:I,MATCH($C511,'Policy Characteristics'!$C:$C,0)))</f>
        <v>% of CO2 captured</v>
      </c>
      <c r="P511" s="276" t="str">
        <f>IF(ISBLANK(INDEX('Policy Characteristics'!J:J,MATCH($C511,'Policy Characteristics'!$C:$C,0))),"",INDEX('Policy Characteristics'!J:J,MATCH($C511,'Policy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1" s="276" t="str">
        <f>IF(ISBLANK(INDEX('Policy Characteristics'!K:K,MATCH($C511,'Policy Characteristics'!$C:$C,0))),"",INDEX('Policy Characteristics'!K:K,MATCH($C511,'Policy Characteristics'!$C:$C,0)))</f>
        <v>ccs.html#ccs</v>
      </c>
      <c r="R511" s="276" t="str">
        <f>IF(ISBLANK(INDEX('Policy Characteristics'!L:L,MATCH($C511,'Policy Characteristics'!$C:$C,0))),"",INDEX('Policy Characteristics'!L:L,MATCH($C511,'Policy Characteristics'!$C:$C,0)))</f>
        <v>carbon-capture-and-sequestration.html</v>
      </c>
    </row>
    <row r="512" spans="1:18" ht="16">
      <c r="A512" s="276" t="str">
        <f>IF(ISBLANK(INDEX('Policy Characteristics'!A:A,MATCH($C512,'Policy Characteristics'!$C:$C,0))),"",INDEX('Policy Characteristics'!A:A,MATCH($C512,'Policy Characteristics'!$C:$C,0)))</f>
        <v>Industry</v>
      </c>
      <c r="B512" s="285" t="str">
        <f>IF(ISBLANK(INDEX('Policy Characteristics'!B:B,MATCH($C512,'Policy Characteristics'!$C:$C,0))),"",INDEX('Policy Characteristics'!B:B,MATCH($C512,'Policy Characteristics'!$C:$C,0)))</f>
        <v>Carbon Capture and Sequestration</v>
      </c>
      <c r="C512" s="276" t="str">
        <f t="shared" si="29"/>
        <v>Industry Sector Fraction of Potential Additional CCS Achieved</v>
      </c>
      <c r="D512" s="6" t="s">
        <v>3118</v>
      </c>
      <c r="E512" s="6" t="s">
        <v>3064</v>
      </c>
      <c r="F512" t="s">
        <v>3080</v>
      </c>
      <c r="G512" s="47" t="s">
        <v>3065</v>
      </c>
      <c r="H512" s="44">
        <v>940</v>
      </c>
      <c r="I512" s="347" t="s">
        <v>44</v>
      </c>
      <c r="J512" s="277" t="str">
        <f>IF(ISBLANK(INDEX('Policy Characteristics'!D:D,MATCH($C512,'Policy Characteristics'!$C:$C,0))),"",INDEX('Policy Characteristics'!D:D,MATCH($C512,'Policy Characteristics'!$C:$C,0)))</f>
        <v>Industry CCS</v>
      </c>
      <c r="K512" s="276" t="str">
        <f>IF(ISBLANK(INDEX('Policy Characteristics'!E:E,MATCH($C512,'Policy Characteristics'!$C:$C,0))),"",INDEX('Policy Characteristics'!E:E,MATCH($C512,'Policy Characteristics'!$C:$C,0)))</f>
        <v>indst CCS</v>
      </c>
      <c r="L512" s="284">
        <f>IF(ISBLANK(INDEX('Policy Characteristics'!F:F,MATCH($C512,'Policy Characteristics'!$C:$C,0))),"",INDEX('Policy Characteristics'!F:F,MATCH($C512,'Policy Characteristics'!$C:$C,0)))</f>
        <v>0</v>
      </c>
      <c r="M512" s="284">
        <f>IF(ISBLANK(INDEX('Policy Characteristics'!G:G,MATCH($C512,'Policy Characteristics'!$C:$C,0))),"",INDEX('Policy Characteristics'!G:G,MATCH($C512,'Policy Characteristics'!$C:$C,0)))</f>
        <v>1</v>
      </c>
      <c r="N512" s="284">
        <f>IF(ISBLANK(INDEX('Policy Characteristics'!H:H,MATCH($C512,'Policy Characteristics'!$C:$C,0))),"",INDEX('Policy Characteristics'!H:H,MATCH($C512,'Policy Characteristics'!$C:$C,0)))</f>
        <v>0.01</v>
      </c>
      <c r="O512" s="276" t="str">
        <f>IF(ISBLANK(INDEX('Policy Characteristics'!I:I,MATCH($C512,'Policy Characteristics'!$C:$C,0))),"",INDEX('Policy Characteristics'!I:I,MATCH($C512,'Policy Characteristics'!$C:$C,0)))</f>
        <v>% of CO2 captured</v>
      </c>
      <c r="P512" s="276" t="str">
        <f>IF(ISBLANK(INDEX('Policy Characteristics'!J:J,MATCH($C512,'Policy Characteristics'!$C:$C,0))),"",INDEX('Policy Characteristics'!J:J,MATCH($C512,'Policy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2" s="276" t="str">
        <f>IF(ISBLANK(INDEX('Policy Characteristics'!K:K,MATCH($C512,'Policy Characteristics'!$C:$C,0))),"",INDEX('Policy Characteristics'!K:K,MATCH($C512,'Policy Characteristics'!$C:$C,0)))</f>
        <v>ccs.html#ccs</v>
      </c>
      <c r="R512" s="276" t="str">
        <f>IF(ISBLANK(INDEX('Policy Characteristics'!L:L,MATCH($C512,'Policy Characteristics'!$C:$C,0))),"",INDEX('Policy Characteristics'!L:L,MATCH($C512,'Policy Characteristics'!$C:$C,0)))</f>
        <v>carbon-capture-and-sequestration.html</v>
      </c>
    </row>
    <row r="513" spans="1:18" ht="16">
      <c r="A513" s="276" t="str">
        <f>IF(ISBLANK(INDEX('Policy Characteristics'!A:A,MATCH($C513,'Policy Characteristics'!$C:$C,0))),"",INDEX('Policy Characteristics'!A:A,MATCH($C513,'Policy Characteristics'!$C:$C,0)))</f>
        <v>Industry</v>
      </c>
      <c r="B513" s="285" t="str">
        <f>IF(ISBLANK(INDEX('Policy Characteristics'!B:B,MATCH($C513,'Policy Characteristics'!$C:$C,0))),"",INDEX('Policy Characteristics'!B:B,MATCH($C513,'Policy Characteristics'!$C:$C,0)))</f>
        <v>Carbon Capture and Sequestration</v>
      </c>
      <c r="C513" s="276" t="str">
        <f t="shared" si="29"/>
        <v>Industry Sector Fraction of Potential Additional CCS Achieved</v>
      </c>
      <c r="D513" s="6" t="s">
        <v>3118</v>
      </c>
      <c r="E513" s="6" t="s">
        <v>2558</v>
      </c>
      <c r="F513" t="s">
        <v>3080</v>
      </c>
      <c r="G513" s="47" t="s">
        <v>3066</v>
      </c>
      <c r="H513" s="44">
        <v>941</v>
      </c>
      <c r="I513" s="348" t="s">
        <v>45</v>
      </c>
      <c r="J513" s="277" t="str">
        <f>IF(ISBLANK(INDEX('Policy Characteristics'!D:D,MATCH($C513,'Policy Characteristics'!$C:$C,0))),"",INDEX('Policy Characteristics'!D:D,MATCH($C513,'Policy Characteristics'!$C:$C,0)))</f>
        <v>Industry CCS</v>
      </c>
      <c r="K513" s="276" t="str">
        <f>IF(ISBLANK(INDEX('Policy Characteristics'!E:E,MATCH($C513,'Policy Characteristics'!$C:$C,0))),"",INDEX('Policy Characteristics'!E:E,MATCH($C513,'Policy Characteristics'!$C:$C,0)))</f>
        <v>indst CCS</v>
      </c>
      <c r="L513" s="284">
        <f>IF(ISBLANK(INDEX('Policy Characteristics'!F:F,MATCH($C513,'Policy Characteristics'!$C:$C,0))),"",INDEX('Policy Characteristics'!F:F,MATCH($C513,'Policy Characteristics'!$C:$C,0)))</f>
        <v>0</v>
      </c>
      <c r="M513" s="284">
        <f>IF(ISBLANK(INDEX('Policy Characteristics'!G:G,MATCH($C513,'Policy Characteristics'!$C:$C,0))),"",INDEX('Policy Characteristics'!G:G,MATCH($C513,'Policy Characteristics'!$C:$C,0)))</f>
        <v>1</v>
      </c>
      <c r="N513" s="284">
        <f>IF(ISBLANK(INDEX('Policy Characteristics'!H:H,MATCH($C513,'Policy Characteristics'!$C:$C,0))),"",INDEX('Policy Characteristics'!H:H,MATCH($C513,'Policy Characteristics'!$C:$C,0)))</f>
        <v>0.01</v>
      </c>
      <c r="O513" s="276" t="str">
        <f>IF(ISBLANK(INDEX('Policy Characteristics'!I:I,MATCH($C513,'Policy Characteristics'!$C:$C,0))),"",INDEX('Policy Characteristics'!I:I,MATCH($C513,'Policy Characteristics'!$C:$C,0)))</f>
        <v>% of CO2 captured</v>
      </c>
      <c r="P513" s="276" t="str">
        <f>IF(ISBLANK(INDEX('Policy Characteristics'!J:J,MATCH($C513,'Policy Characteristics'!$C:$C,0))),"",INDEX('Policy Characteristics'!J:J,MATCH($C513,'Policy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3" s="276" t="str">
        <f>IF(ISBLANK(INDEX('Policy Characteristics'!K:K,MATCH($C513,'Policy Characteristics'!$C:$C,0))),"",INDEX('Policy Characteristics'!K:K,MATCH($C513,'Policy Characteristics'!$C:$C,0)))</f>
        <v>ccs.html#ccs</v>
      </c>
      <c r="R513" s="276" t="str">
        <f>IF(ISBLANK(INDEX('Policy Characteristics'!L:L,MATCH($C513,'Policy Characteristics'!$C:$C,0))),"",INDEX('Policy Characteristics'!L:L,MATCH($C513,'Policy Characteristics'!$C:$C,0)))</f>
        <v>carbon-capture-and-sequestration.html</v>
      </c>
    </row>
    <row r="514" spans="1:18" ht="16">
      <c r="A514" s="276" t="str">
        <f>IF(ISBLANK(INDEX('Policy Characteristics'!A:A,MATCH($C514,'Policy Characteristics'!$C:$C,0))),"",INDEX('Policy Characteristics'!A:A,MATCH($C514,'Policy Characteristics'!$C:$C,0)))</f>
        <v>Industry</v>
      </c>
      <c r="B514" s="285" t="str">
        <f>IF(ISBLANK(INDEX('Policy Characteristics'!B:B,MATCH($C514,'Policy Characteristics'!$C:$C,0))),"",INDEX('Policy Characteristics'!B:B,MATCH($C514,'Policy Characteristics'!$C:$C,0)))</f>
        <v>Carbon Capture and Sequestration</v>
      </c>
      <c r="C514" s="276" t="str">
        <f t="shared" si="29"/>
        <v>Industry Sector Fraction of Potential Additional CCS Achieved</v>
      </c>
      <c r="D514" s="6" t="s">
        <v>3119</v>
      </c>
      <c r="E514" s="6" t="s">
        <v>3064</v>
      </c>
      <c r="F514" t="s">
        <v>3081</v>
      </c>
      <c r="G514" s="47" t="s">
        <v>3065</v>
      </c>
      <c r="H514" s="44">
        <v>942</v>
      </c>
      <c r="I514" s="347" t="s">
        <v>44</v>
      </c>
      <c r="J514" s="277" t="str">
        <f>IF(ISBLANK(INDEX('Policy Characteristics'!D:D,MATCH($C514,'Policy Characteristics'!$C:$C,0))),"",INDEX('Policy Characteristics'!D:D,MATCH($C514,'Policy Characteristics'!$C:$C,0)))</f>
        <v>Industry CCS</v>
      </c>
      <c r="K514" s="276" t="str">
        <f>IF(ISBLANK(INDEX('Policy Characteristics'!E:E,MATCH($C514,'Policy Characteristics'!$C:$C,0))),"",INDEX('Policy Characteristics'!E:E,MATCH($C514,'Policy Characteristics'!$C:$C,0)))</f>
        <v>indst CCS</v>
      </c>
      <c r="L514" s="284">
        <f>IF(ISBLANK(INDEX('Policy Characteristics'!F:F,MATCH($C514,'Policy Characteristics'!$C:$C,0))),"",INDEX('Policy Characteristics'!F:F,MATCH($C514,'Policy Characteristics'!$C:$C,0)))</f>
        <v>0</v>
      </c>
      <c r="M514" s="284">
        <f>IF(ISBLANK(INDEX('Policy Characteristics'!G:G,MATCH($C514,'Policy Characteristics'!$C:$C,0))),"",INDEX('Policy Characteristics'!G:G,MATCH($C514,'Policy Characteristics'!$C:$C,0)))</f>
        <v>1</v>
      </c>
      <c r="N514" s="284">
        <f>IF(ISBLANK(INDEX('Policy Characteristics'!H:H,MATCH($C514,'Policy Characteristics'!$C:$C,0))),"",INDEX('Policy Characteristics'!H:H,MATCH($C514,'Policy Characteristics'!$C:$C,0)))</f>
        <v>0.01</v>
      </c>
      <c r="O514" s="276" t="str">
        <f>IF(ISBLANK(INDEX('Policy Characteristics'!I:I,MATCH($C514,'Policy Characteristics'!$C:$C,0))),"",INDEX('Policy Characteristics'!I:I,MATCH($C514,'Policy Characteristics'!$C:$C,0)))</f>
        <v>% of CO2 captured</v>
      </c>
      <c r="P514" s="276" t="str">
        <f>IF(ISBLANK(INDEX('Policy Characteristics'!J:J,MATCH($C514,'Policy Characteristics'!$C:$C,0))),"",INDEX('Policy Characteristics'!J:J,MATCH($C514,'Policy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4" s="276" t="str">
        <f>IF(ISBLANK(INDEX('Policy Characteristics'!K:K,MATCH($C514,'Policy Characteristics'!$C:$C,0))),"",INDEX('Policy Characteristics'!K:K,MATCH($C514,'Policy Characteristics'!$C:$C,0)))</f>
        <v>ccs.html#ccs</v>
      </c>
      <c r="R514" s="276" t="str">
        <f>IF(ISBLANK(INDEX('Policy Characteristics'!L:L,MATCH($C514,'Policy Characteristics'!$C:$C,0))),"",INDEX('Policy Characteristics'!L:L,MATCH($C514,'Policy Characteristics'!$C:$C,0)))</f>
        <v>carbon-capture-and-sequestration.html</v>
      </c>
    </row>
    <row r="515" spans="1:18" ht="16">
      <c r="A515" s="276" t="str">
        <f>IF(ISBLANK(INDEX('Policy Characteristics'!A:A,MATCH($C515,'Policy Characteristics'!$C:$C,0))),"",INDEX('Policy Characteristics'!A:A,MATCH($C515,'Policy Characteristics'!$C:$C,0)))</f>
        <v>Industry</v>
      </c>
      <c r="B515" s="285" t="str">
        <f>IF(ISBLANK(INDEX('Policy Characteristics'!B:B,MATCH($C515,'Policy Characteristics'!$C:$C,0))),"",INDEX('Policy Characteristics'!B:B,MATCH($C515,'Policy Characteristics'!$C:$C,0)))</f>
        <v>Carbon Capture and Sequestration</v>
      </c>
      <c r="C515" s="276" t="str">
        <f t="shared" si="29"/>
        <v>Industry Sector Fraction of Potential Additional CCS Achieved</v>
      </c>
      <c r="D515" s="6" t="s">
        <v>3119</v>
      </c>
      <c r="E515" s="6" t="s">
        <v>2558</v>
      </c>
      <c r="F515" t="s">
        <v>3081</v>
      </c>
      <c r="G515" s="47" t="s">
        <v>3066</v>
      </c>
      <c r="H515" s="44">
        <v>943</v>
      </c>
      <c r="I515" s="348" t="s">
        <v>45</v>
      </c>
      <c r="J515" s="277" t="str">
        <f>IF(ISBLANK(INDEX('Policy Characteristics'!D:D,MATCH($C515,'Policy Characteristics'!$C:$C,0))),"",INDEX('Policy Characteristics'!D:D,MATCH($C515,'Policy Characteristics'!$C:$C,0)))</f>
        <v>Industry CCS</v>
      </c>
      <c r="K515" s="276" t="str">
        <f>IF(ISBLANK(INDEX('Policy Characteristics'!E:E,MATCH($C515,'Policy Characteristics'!$C:$C,0))),"",INDEX('Policy Characteristics'!E:E,MATCH($C515,'Policy Characteristics'!$C:$C,0)))</f>
        <v>indst CCS</v>
      </c>
      <c r="L515" s="284">
        <f>IF(ISBLANK(INDEX('Policy Characteristics'!F:F,MATCH($C515,'Policy Characteristics'!$C:$C,0))),"",INDEX('Policy Characteristics'!F:F,MATCH($C515,'Policy Characteristics'!$C:$C,0)))</f>
        <v>0</v>
      </c>
      <c r="M515" s="284">
        <f>IF(ISBLANK(INDEX('Policy Characteristics'!G:G,MATCH($C515,'Policy Characteristics'!$C:$C,0))),"",INDEX('Policy Characteristics'!G:G,MATCH($C515,'Policy Characteristics'!$C:$C,0)))</f>
        <v>1</v>
      </c>
      <c r="N515" s="284">
        <f>IF(ISBLANK(INDEX('Policy Characteristics'!H:H,MATCH($C515,'Policy Characteristics'!$C:$C,0))),"",INDEX('Policy Characteristics'!H:H,MATCH($C515,'Policy Characteristics'!$C:$C,0)))</f>
        <v>0.01</v>
      </c>
      <c r="O515" s="276" t="str">
        <f>IF(ISBLANK(INDEX('Policy Characteristics'!I:I,MATCH($C515,'Policy Characteristics'!$C:$C,0))),"",INDEX('Policy Characteristics'!I:I,MATCH($C515,'Policy Characteristics'!$C:$C,0)))</f>
        <v>% of CO2 captured</v>
      </c>
      <c r="P515" s="276" t="str">
        <f>IF(ISBLANK(INDEX('Policy Characteristics'!J:J,MATCH($C515,'Policy Characteristics'!$C:$C,0))),"",INDEX('Policy Characteristics'!J:J,MATCH($C515,'Policy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5" s="276" t="str">
        <f>IF(ISBLANK(INDEX('Policy Characteristics'!K:K,MATCH($C515,'Policy Characteristics'!$C:$C,0))),"",INDEX('Policy Characteristics'!K:K,MATCH($C515,'Policy Characteristics'!$C:$C,0)))</f>
        <v>ccs.html#ccs</v>
      </c>
      <c r="R515" s="276" t="str">
        <f>IF(ISBLANK(INDEX('Policy Characteristics'!L:L,MATCH($C515,'Policy Characteristics'!$C:$C,0))),"",INDEX('Policy Characteristics'!L:L,MATCH($C515,'Policy Characteristics'!$C:$C,0)))</f>
        <v>carbon-capture-and-sequestration.html</v>
      </c>
    </row>
    <row r="516" spans="1:18" ht="16">
      <c r="A516" s="276" t="str">
        <f>IF(ISBLANK(INDEX('Policy Characteristics'!A:A,MATCH($C516,'Policy Characteristics'!$C:$C,0))),"",INDEX('Policy Characteristics'!A:A,MATCH($C516,'Policy Characteristics'!$C:$C,0)))</f>
        <v>Industry</v>
      </c>
      <c r="B516" s="285" t="str">
        <f>IF(ISBLANK(INDEX('Policy Characteristics'!B:B,MATCH($C516,'Policy Characteristics'!$C:$C,0))),"",INDEX('Policy Characteristics'!B:B,MATCH($C516,'Policy Characteristics'!$C:$C,0)))</f>
        <v>Carbon Capture and Sequestration</v>
      </c>
      <c r="C516" s="276" t="str">
        <f t="shared" si="29"/>
        <v>Industry Sector Fraction of Potential Additional CCS Achieved</v>
      </c>
      <c r="D516" s="6" t="s">
        <v>3120</v>
      </c>
      <c r="E516" s="6" t="s">
        <v>3064</v>
      </c>
      <c r="F516" t="s">
        <v>3082</v>
      </c>
      <c r="G516" s="47" t="s">
        <v>3065</v>
      </c>
      <c r="H516" s="44">
        <v>944</v>
      </c>
      <c r="I516" s="347" t="s">
        <v>44</v>
      </c>
      <c r="J516" s="277" t="str">
        <f>IF(ISBLANK(INDEX('Policy Characteristics'!D:D,MATCH($C516,'Policy Characteristics'!$C:$C,0))),"",INDEX('Policy Characteristics'!D:D,MATCH($C516,'Policy Characteristics'!$C:$C,0)))</f>
        <v>Industry CCS</v>
      </c>
      <c r="K516" s="276" t="str">
        <f>IF(ISBLANK(INDEX('Policy Characteristics'!E:E,MATCH($C516,'Policy Characteristics'!$C:$C,0))),"",INDEX('Policy Characteristics'!E:E,MATCH($C516,'Policy Characteristics'!$C:$C,0)))</f>
        <v>indst CCS</v>
      </c>
      <c r="L516" s="284">
        <f>IF(ISBLANK(INDEX('Policy Characteristics'!F:F,MATCH($C516,'Policy Characteristics'!$C:$C,0))),"",INDEX('Policy Characteristics'!F:F,MATCH($C516,'Policy Characteristics'!$C:$C,0)))</f>
        <v>0</v>
      </c>
      <c r="M516" s="284">
        <f>IF(ISBLANK(INDEX('Policy Characteristics'!G:G,MATCH($C516,'Policy Characteristics'!$C:$C,0))),"",INDEX('Policy Characteristics'!G:G,MATCH($C516,'Policy Characteristics'!$C:$C,0)))</f>
        <v>1</v>
      </c>
      <c r="N516" s="284">
        <f>IF(ISBLANK(INDEX('Policy Characteristics'!H:H,MATCH($C516,'Policy Characteristics'!$C:$C,0))),"",INDEX('Policy Characteristics'!H:H,MATCH($C516,'Policy Characteristics'!$C:$C,0)))</f>
        <v>0.01</v>
      </c>
      <c r="O516" s="276" t="str">
        <f>IF(ISBLANK(INDEX('Policy Characteristics'!I:I,MATCH($C516,'Policy Characteristics'!$C:$C,0))),"",INDEX('Policy Characteristics'!I:I,MATCH($C516,'Policy Characteristics'!$C:$C,0)))</f>
        <v>% of CO2 captured</v>
      </c>
      <c r="P516" s="276" t="str">
        <f>IF(ISBLANK(INDEX('Policy Characteristics'!J:J,MATCH($C516,'Policy Characteristics'!$C:$C,0))),"",INDEX('Policy Characteristics'!J:J,MATCH($C516,'Policy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6" s="276" t="str">
        <f>IF(ISBLANK(INDEX('Policy Characteristics'!K:K,MATCH($C516,'Policy Characteristics'!$C:$C,0))),"",INDEX('Policy Characteristics'!K:K,MATCH($C516,'Policy Characteristics'!$C:$C,0)))</f>
        <v>ccs.html#ccs</v>
      </c>
      <c r="R516" s="276" t="str">
        <f>IF(ISBLANK(INDEX('Policy Characteristics'!L:L,MATCH($C516,'Policy Characteristics'!$C:$C,0))),"",INDEX('Policy Characteristics'!L:L,MATCH($C516,'Policy Characteristics'!$C:$C,0)))</f>
        <v>carbon-capture-and-sequestration.html</v>
      </c>
    </row>
    <row r="517" spans="1:18" ht="16">
      <c r="A517" s="276" t="str">
        <f>IF(ISBLANK(INDEX('Policy Characteristics'!A:A,MATCH($C517,'Policy Characteristics'!$C:$C,0))),"",INDEX('Policy Characteristics'!A:A,MATCH($C517,'Policy Characteristics'!$C:$C,0)))</f>
        <v>Industry</v>
      </c>
      <c r="B517" s="285" t="str">
        <f>IF(ISBLANK(INDEX('Policy Characteristics'!B:B,MATCH($C517,'Policy Characteristics'!$C:$C,0))),"",INDEX('Policy Characteristics'!B:B,MATCH($C517,'Policy Characteristics'!$C:$C,0)))</f>
        <v>Carbon Capture and Sequestration</v>
      </c>
      <c r="C517" s="276" t="str">
        <f t="shared" si="29"/>
        <v>Industry Sector Fraction of Potential Additional CCS Achieved</v>
      </c>
      <c r="D517" s="6" t="s">
        <v>3120</v>
      </c>
      <c r="E517" s="6" t="s">
        <v>2558</v>
      </c>
      <c r="F517" t="s">
        <v>3082</v>
      </c>
      <c r="G517" s="47" t="s">
        <v>3066</v>
      </c>
      <c r="H517" s="44">
        <v>945</v>
      </c>
      <c r="I517" s="348" t="s">
        <v>45</v>
      </c>
      <c r="J517" s="277" t="str">
        <f>IF(ISBLANK(INDEX('Policy Characteristics'!D:D,MATCH($C517,'Policy Characteristics'!$C:$C,0))),"",INDEX('Policy Characteristics'!D:D,MATCH($C517,'Policy Characteristics'!$C:$C,0)))</f>
        <v>Industry CCS</v>
      </c>
      <c r="K517" s="276" t="str">
        <f>IF(ISBLANK(INDEX('Policy Characteristics'!E:E,MATCH($C517,'Policy Characteristics'!$C:$C,0))),"",INDEX('Policy Characteristics'!E:E,MATCH($C517,'Policy Characteristics'!$C:$C,0)))</f>
        <v>indst CCS</v>
      </c>
      <c r="L517" s="284">
        <f>IF(ISBLANK(INDEX('Policy Characteristics'!F:F,MATCH($C517,'Policy Characteristics'!$C:$C,0))),"",INDEX('Policy Characteristics'!F:F,MATCH($C517,'Policy Characteristics'!$C:$C,0)))</f>
        <v>0</v>
      </c>
      <c r="M517" s="284">
        <f>IF(ISBLANK(INDEX('Policy Characteristics'!G:G,MATCH($C517,'Policy Characteristics'!$C:$C,0))),"",INDEX('Policy Characteristics'!G:G,MATCH($C517,'Policy Characteristics'!$C:$C,0)))</f>
        <v>1</v>
      </c>
      <c r="N517" s="284">
        <f>IF(ISBLANK(INDEX('Policy Characteristics'!H:H,MATCH($C517,'Policy Characteristics'!$C:$C,0))),"",INDEX('Policy Characteristics'!H:H,MATCH($C517,'Policy Characteristics'!$C:$C,0)))</f>
        <v>0.01</v>
      </c>
      <c r="O517" s="276" t="str">
        <f>IF(ISBLANK(INDEX('Policy Characteristics'!I:I,MATCH($C517,'Policy Characteristics'!$C:$C,0))),"",INDEX('Policy Characteristics'!I:I,MATCH($C517,'Policy Characteristics'!$C:$C,0)))</f>
        <v>% of CO2 captured</v>
      </c>
      <c r="P517" s="276" t="str">
        <f>IF(ISBLANK(INDEX('Policy Characteristics'!J:J,MATCH($C517,'Policy Characteristics'!$C:$C,0))),"",INDEX('Policy Characteristics'!J:J,MATCH($C517,'Policy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7" s="276" t="str">
        <f>IF(ISBLANK(INDEX('Policy Characteristics'!K:K,MATCH($C517,'Policy Characteristics'!$C:$C,0))),"",INDEX('Policy Characteristics'!K:K,MATCH($C517,'Policy Characteristics'!$C:$C,0)))</f>
        <v>ccs.html#ccs</v>
      </c>
      <c r="R517" s="276" t="str">
        <f>IF(ISBLANK(INDEX('Policy Characteristics'!L:L,MATCH($C517,'Policy Characteristics'!$C:$C,0))),"",INDEX('Policy Characteristics'!L:L,MATCH($C517,'Policy Characteristics'!$C:$C,0)))</f>
        <v>carbon-capture-and-sequestration.html</v>
      </c>
    </row>
    <row r="518" spans="1:18" ht="16">
      <c r="A518" s="276" t="str">
        <f>IF(ISBLANK(INDEX('Policy Characteristics'!A:A,MATCH($C518,'Policy Characteristics'!$C:$C,0))),"",INDEX('Policy Characteristics'!A:A,MATCH($C518,'Policy Characteristics'!$C:$C,0)))</f>
        <v>Industry</v>
      </c>
      <c r="B518" s="285" t="str">
        <f>IF(ISBLANK(INDEX('Policy Characteristics'!B:B,MATCH($C518,'Policy Characteristics'!$C:$C,0))),"",INDEX('Policy Characteristics'!B:B,MATCH($C518,'Policy Characteristics'!$C:$C,0)))</f>
        <v>Carbon Capture and Sequestration</v>
      </c>
      <c r="C518" s="276" t="str">
        <f t="shared" si="29"/>
        <v>Industry Sector Fraction of Potential Additional CCS Achieved</v>
      </c>
      <c r="D518" s="6" t="s">
        <v>3121</v>
      </c>
      <c r="E518" s="6" t="s">
        <v>3064</v>
      </c>
      <c r="F518" t="s">
        <v>3083</v>
      </c>
      <c r="G518" s="47" t="s">
        <v>3065</v>
      </c>
      <c r="H518" s="44">
        <v>946</v>
      </c>
      <c r="I518" s="347" t="s">
        <v>44</v>
      </c>
      <c r="J518" s="277" t="str">
        <f>IF(ISBLANK(INDEX('Policy Characteristics'!D:D,MATCH($C518,'Policy Characteristics'!$C:$C,0))),"",INDEX('Policy Characteristics'!D:D,MATCH($C518,'Policy Characteristics'!$C:$C,0)))</f>
        <v>Industry CCS</v>
      </c>
      <c r="K518" s="276" t="str">
        <f>IF(ISBLANK(INDEX('Policy Characteristics'!E:E,MATCH($C518,'Policy Characteristics'!$C:$C,0))),"",INDEX('Policy Characteristics'!E:E,MATCH($C518,'Policy Characteristics'!$C:$C,0)))</f>
        <v>indst CCS</v>
      </c>
      <c r="L518" s="284">
        <f>IF(ISBLANK(INDEX('Policy Characteristics'!F:F,MATCH($C518,'Policy Characteristics'!$C:$C,0))),"",INDEX('Policy Characteristics'!F:F,MATCH($C518,'Policy Characteristics'!$C:$C,0)))</f>
        <v>0</v>
      </c>
      <c r="M518" s="284">
        <f>IF(ISBLANK(INDEX('Policy Characteristics'!G:G,MATCH($C518,'Policy Characteristics'!$C:$C,0))),"",INDEX('Policy Characteristics'!G:G,MATCH($C518,'Policy Characteristics'!$C:$C,0)))</f>
        <v>1</v>
      </c>
      <c r="N518" s="284">
        <f>IF(ISBLANK(INDEX('Policy Characteristics'!H:H,MATCH($C518,'Policy Characteristics'!$C:$C,0))),"",INDEX('Policy Characteristics'!H:H,MATCH($C518,'Policy Characteristics'!$C:$C,0)))</f>
        <v>0.01</v>
      </c>
      <c r="O518" s="276" t="str">
        <f>IF(ISBLANK(INDEX('Policy Characteristics'!I:I,MATCH($C518,'Policy Characteristics'!$C:$C,0))),"",INDEX('Policy Characteristics'!I:I,MATCH($C518,'Policy Characteristics'!$C:$C,0)))</f>
        <v>% of CO2 captured</v>
      </c>
      <c r="P518" s="276" t="str">
        <f>IF(ISBLANK(INDEX('Policy Characteristics'!J:J,MATCH($C518,'Policy Characteristics'!$C:$C,0))),"",INDEX('Policy Characteristics'!J:J,MATCH($C518,'Policy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8" s="276" t="str">
        <f>IF(ISBLANK(INDEX('Policy Characteristics'!K:K,MATCH($C518,'Policy Characteristics'!$C:$C,0))),"",INDEX('Policy Characteristics'!K:K,MATCH($C518,'Policy Characteristics'!$C:$C,0)))</f>
        <v>ccs.html#ccs</v>
      </c>
      <c r="R518" s="276" t="str">
        <f>IF(ISBLANK(INDEX('Policy Characteristics'!L:L,MATCH($C518,'Policy Characteristics'!$C:$C,0))),"",INDEX('Policy Characteristics'!L:L,MATCH($C518,'Policy Characteristics'!$C:$C,0)))</f>
        <v>carbon-capture-and-sequestration.html</v>
      </c>
    </row>
    <row r="519" spans="1:18" ht="16">
      <c r="A519" s="276" t="str">
        <f>IF(ISBLANK(INDEX('Policy Characteristics'!A:A,MATCH($C519,'Policy Characteristics'!$C:$C,0))),"",INDEX('Policy Characteristics'!A:A,MATCH($C519,'Policy Characteristics'!$C:$C,0)))</f>
        <v>Industry</v>
      </c>
      <c r="B519" s="285" t="str">
        <f>IF(ISBLANK(INDEX('Policy Characteristics'!B:B,MATCH($C519,'Policy Characteristics'!$C:$C,0))),"",INDEX('Policy Characteristics'!B:B,MATCH($C519,'Policy Characteristics'!$C:$C,0)))</f>
        <v>Carbon Capture and Sequestration</v>
      </c>
      <c r="C519" s="276" t="str">
        <f t="shared" si="29"/>
        <v>Industry Sector Fraction of Potential Additional CCS Achieved</v>
      </c>
      <c r="D519" s="6" t="s">
        <v>3121</v>
      </c>
      <c r="E519" s="6" t="s">
        <v>2558</v>
      </c>
      <c r="F519" t="s">
        <v>3083</v>
      </c>
      <c r="G519" s="47" t="s">
        <v>3066</v>
      </c>
      <c r="H519" s="44">
        <v>947</v>
      </c>
      <c r="I519" s="348" t="s">
        <v>45</v>
      </c>
      <c r="J519" s="277" t="str">
        <f>IF(ISBLANK(INDEX('Policy Characteristics'!D:D,MATCH($C519,'Policy Characteristics'!$C:$C,0))),"",INDEX('Policy Characteristics'!D:D,MATCH($C519,'Policy Characteristics'!$C:$C,0)))</f>
        <v>Industry CCS</v>
      </c>
      <c r="K519" s="276" t="str">
        <f>IF(ISBLANK(INDEX('Policy Characteristics'!E:E,MATCH($C519,'Policy Characteristics'!$C:$C,0))),"",INDEX('Policy Characteristics'!E:E,MATCH($C519,'Policy Characteristics'!$C:$C,0)))</f>
        <v>indst CCS</v>
      </c>
      <c r="L519" s="284">
        <f>IF(ISBLANK(INDEX('Policy Characteristics'!F:F,MATCH($C519,'Policy Characteristics'!$C:$C,0))),"",INDEX('Policy Characteristics'!F:F,MATCH($C519,'Policy Characteristics'!$C:$C,0)))</f>
        <v>0</v>
      </c>
      <c r="M519" s="284">
        <f>IF(ISBLANK(INDEX('Policy Characteristics'!G:G,MATCH($C519,'Policy Characteristics'!$C:$C,0))),"",INDEX('Policy Characteristics'!G:G,MATCH($C519,'Policy Characteristics'!$C:$C,0)))</f>
        <v>1</v>
      </c>
      <c r="N519" s="284">
        <f>IF(ISBLANK(INDEX('Policy Characteristics'!H:H,MATCH($C519,'Policy Characteristics'!$C:$C,0))),"",INDEX('Policy Characteristics'!H:H,MATCH($C519,'Policy Characteristics'!$C:$C,0)))</f>
        <v>0.01</v>
      </c>
      <c r="O519" s="276" t="str">
        <f>IF(ISBLANK(INDEX('Policy Characteristics'!I:I,MATCH($C519,'Policy Characteristics'!$C:$C,0))),"",INDEX('Policy Characteristics'!I:I,MATCH($C519,'Policy Characteristics'!$C:$C,0)))</f>
        <v>% of CO2 captured</v>
      </c>
      <c r="P519" s="276" t="str">
        <f>IF(ISBLANK(INDEX('Policy Characteristics'!J:J,MATCH($C519,'Policy Characteristics'!$C:$C,0))),"",INDEX('Policy Characteristics'!J:J,MATCH($C519,'Policy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9" s="276" t="str">
        <f>IF(ISBLANK(INDEX('Policy Characteristics'!K:K,MATCH($C519,'Policy Characteristics'!$C:$C,0))),"",INDEX('Policy Characteristics'!K:K,MATCH($C519,'Policy Characteristics'!$C:$C,0)))</f>
        <v>ccs.html#ccs</v>
      </c>
      <c r="R519" s="276" t="str">
        <f>IF(ISBLANK(INDEX('Policy Characteristics'!L:L,MATCH($C519,'Policy Characteristics'!$C:$C,0))),"",INDEX('Policy Characteristics'!L:L,MATCH($C519,'Policy Characteristics'!$C:$C,0)))</f>
        <v>carbon-capture-and-sequestration.html</v>
      </c>
    </row>
    <row r="520" spans="1:18" ht="16">
      <c r="A520" s="276" t="str">
        <f>IF(ISBLANK(INDEX('Policy Characteristics'!A:A,MATCH($C520,'Policy Characteristics'!$C:$C,0))),"",INDEX('Policy Characteristics'!A:A,MATCH($C520,'Policy Characteristics'!$C:$C,0)))</f>
        <v>Industry</v>
      </c>
      <c r="B520" s="285" t="str">
        <f>IF(ISBLANK(INDEX('Policy Characteristics'!B:B,MATCH($C520,'Policy Characteristics'!$C:$C,0))),"",INDEX('Policy Characteristics'!B:B,MATCH($C520,'Policy Characteristics'!$C:$C,0)))</f>
        <v>Carbon Capture and Sequestration</v>
      </c>
      <c r="C520" s="276" t="str">
        <f t="shared" si="29"/>
        <v>Industry Sector Fraction of Potential Additional CCS Achieved</v>
      </c>
      <c r="D520" s="6" t="s">
        <v>3122</v>
      </c>
      <c r="E520" s="6" t="s">
        <v>3064</v>
      </c>
      <c r="F520" t="s">
        <v>3084</v>
      </c>
      <c r="G520" s="47" t="s">
        <v>3065</v>
      </c>
      <c r="H520" s="44">
        <v>948</v>
      </c>
      <c r="I520" s="347" t="s">
        <v>44</v>
      </c>
      <c r="J520" s="277" t="str">
        <f>IF(ISBLANK(INDEX('Policy Characteristics'!D:D,MATCH($C520,'Policy Characteristics'!$C:$C,0))),"",INDEX('Policy Characteristics'!D:D,MATCH($C520,'Policy Characteristics'!$C:$C,0)))</f>
        <v>Industry CCS</v>
      </c>
      <c r="K520" s="276" t="str">
        <f>IF(ISBLANK(INDEX('Policy Characteristics'!E:E,MATCH($C520,'Policy Characteristics'!$C:$C,0))),"",INDEX('Policy Characteristics'!E:E,MATCH($C520,'Policy Characteristics'!$C:$C,0)))</f>
        <v>indst CCS</v>
      </c>
      <c r="L520" s="284">
        <f>IF(ISBLANK(INDEX('Policy Characteristics'!F:F,MATCH($C520,'Policy Characteristics'!$C:$C,0))),"",INDEX('Policy Characteristics'!F:F,MATCH($C520,'Policy Characteristics'!$C:$C,0)))</f>
        <v>0</v>
      </c>
      <c r="M520" s="284">
        <f>IF(ISBLANK(INDEX('Policy Characteristics'!G:G,MATCH($C520,'Policy Characteristics'!$C:$C,0))),"",INDEX('Policy Characteristics'!G:G,MATCH($C520,'Policy Characteristics'!$C:$C,0)))</f>
        <v>1</v>
      </c>
      <c r="N520" s="284">
        <f>IF(ISBLANK(INDEX('Policy Characteristics'!H:H,MATCH($C520,'Policy Characteristics'!$C:$C,0))),"",INDEX('Policy Characteristics'!H:H,MATCH($C520,'Policy Characteristics'!$C:$C,0)))</f>
        <v>0.01</v>
      </c>
      <c r="O520" s="276" t="str">
        <f>IF(ISBLANK(INDEX('Policy Characteristics'!I:I,MATCH($C520,'Policy Characteristics'!$C:$C,0))),"",INDEX('Policy Characteristics'!I:I,MATCH($C520,'Policy Characteristics'!$C:$C,0)))</f>
        <v>% of CO2 captured</v>
      </c>
      <c r="P520" s="276" t="str">
        <f>IF(ISBLANK(INDEX('Policy Characteristics'!J:J,MATCH($C520,'Policy Characteristics'!$C:$C,0))),"",INDEX('Policy Characteristics'!J:J,MATCH($C520,'Policy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0" s="276" t="str">
        <f>IF(ISBLANK(INDEX('Policy Characteristics'!K:K,MATCH($C520,'Policy Characteristics'!$C:$C,0))),"",INDEX('Policy Characteristics'!K:K,MATCH($C520,'Policy Characteristics'!$C:$C,0)))</f>
        <v>ccs.html#ccs</v>
      </c>
      <c r="R520" s="276" t="str">
        <f>IF(ISBLANK(INDEX('Policy Characteristics'!L:L,MATCH($C520,'Policy Characteristics'!$C:$C,0))),"",INDEX('Policy Characteristics'!L:L,MATCH($C520,'Policy Characteristics'!$C:$C,0)))</f>
        <v>carbon-capture-and-sequestration.html</v>
      </c>
    </row>
    <row r="521" spans="1:18" ht="16">
      <c r="A521" s="276" t="str">
        <f>IF(ISBLANK(INDEX('Policy Characteristics'!A:A,MATCH($C521,'Policy Characteristics'!$C:$C,0))),"",INDEX('Policy Characteristics'!A:A,MATCH($C521,'Policy Characteristics'!$C:$C,0)))</f>
        <v>Industry</v>
      </c>
      <c r="B521" s="285" t="str">
        <f>IF(ISBLANK(INDEX('Policy Characteristics'!B:B,MATCH($C521,'Policy Characteristics'!$C:$C,0))),"",INDEX('Policy Characteristics'!B:B,MATCH($C521,'Policy Characteristics'!$C:$C,0)))</f>
        <v>Carbon Capture and Sequestration</v>
      </c>
      <c r="C521" s="276" t="str">
        <f t="shared" si="29"/>
        <v>Industry Sector Fraction of Potential Additional CCS Achieved</v>
      </c>
      <c r="D521" s="6" t="s">
        <v>3122</v>
      </c>
      <c r="E521" s="6" t="s">
        <v>2558</v>
      </c>
      <c r="F521" t="s">
        <v>3084</v>
      </c>
      <c r="G521" s="47" t="s">
        <v>3066</v>
      </c>
      <c r="H521" s="44">
        <v>949</v>
      </c>
      <c r="I521" s="348" t="s">
        <v>45</v>
      </c>
      <c r="J521" s="277" t="str">
        <f>IF(ISBLANK(INDEX('Policy Characteristics'!D:D,MATCH($C521,'Policy Characteristics'!$C:$C,0))),"",INDEX('Policy Characteristics'!D:D,MATCH($C521,'Policy Characteristics'!$C:$C,0)))</f>
        <v>Industry CCS</v>
      </c>
      <c r="K521" s="276" t="str">
        <f>IF(ISBLANK(INDEX('Policy Characteristics'!E:E,MATCH($C521,'Policy Characteristics'!$C:$C,0))),"",INDEX('Policy Characteristics'!E:E,MATCH($C521,'Policy Characteristics'!$C:$C,0)))</f>
        <v>indst CCS</v>
      </c>
      <c r="L521" s="284">
        <f>IF(ISBLANK(INDEX('Policy Characteristics'!F:F,MATCH($C521,'Policy Characteristics'!$C:$C,0))),"",INDEX('Policy Characteristics'!F:F,MATCH($C521,'Policy Characteristics'!$C:$C,0)))</f>
        <v>0</v>
      </c>
      <c r="M521" s="284">
        <f>IF(ISBLANK(INDEX('Policy Characteristics'!G:G,MATCH($C521,'Policy Characteristics'!$C:$C,0))),"",INDEX('Policy Characteristics'!G:G,MATCH($C521,'Policy Characteristics'!$C:$C,0)))</f>
        <v>1</v>
      </c>
      <c r="N521" s="284">
        <f>IF(ISBLANK(INDEX('Policy Characteristics'!H:H,MATCH($C521,'Policy Characteristics'!$C:$C,0))),"",INDEX('Policy Characteristics'!H:H,MATCH($C521,'Policy Characteristics'!$C:$C,0)))</f>
        <v>0.01</v>
      </c>
      <c r="O521" s="276" t="str">
        <f>IF(ISBLANK(INDEX('Policy Characteristics'!I:I,MATCH($C521,'Policy Characteristics'!$C:$C,0))),"",INDEX('Policy Characteristics'!I:I,MATCH($C521,'Policy Characteristics'!$C:$C,0)))</f>
        <v>% of CO2 captured</v>
      </c>
      <c r="P521" s="276" t="str">
        <f>IF(ISBLANK(INDEX('Policy Characteristics'!J:J,MATCH($C521,'Policy Characteristics'!$C:$C,0))),"",INDEX('Policy Characteristics'!J:J,MATCH($C521,'Policy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1" s="276" t="str">
        <f>IF(ISBLANK(INDEX('Policy Characteristics'!K:K,MATCH($C521,'Policy Characteristics'!$C:$C,0))),"",INDEX('Policy Characteristics'!K:K,MATCH($C521,'Policy Characteristics'!$C:$C,0)))</f>
        <v>ccs.html#ccs</v>
      </c>
      <c r="R521" s="276" t="str">
        <f>IF(ISBLANK(INDEX('Policy Characteristics'!L:L,MATCH($C521,'Policy Characteristics'!$C:$C,0))),"",INDEX('Policy Characteristics'!L:L,MATCH($C521,'Policy Characteristics'!$C:$C,0)))</f>
        <v>carbon-capture-and-sequestration.html</v>
      </c>
    </row>
    <row r="522" spans="1:18" ht="16">
      <c r="A522" s="276" t="str">
        <f>IF(ISBLANK(INDEX('Policy Characteristics'!A:A,MATCH($C522,'Policy Characteristics'!$C:$C,0))),"",INDEX('Policy Characteristics'!A:A,MATCH($C522,'Policy Characteristics'!$C:$C,0)))</f>
        <v>Industry</v>
      </c>
      <c r="B522" s="285" t="str">
        <f>IF(ISBLANK(INDEX('Policy Characteristics'!B:B,MATCH($C522,'Policy Characteristics'!$C:$C,0))),"",INDEX('Policy Characteristics'!B:B,MATCH($C522,'Policy Characteristics'!$C:$C,0)))</f>
        <v>Carbon Capture and Sequestration</v>
      </c>
      <c r="C522" s="276" t="str">
        <f t="shared" si="29"/>
        <v>Industry Sector Fraction of Potential Additional CCS Achieved</v>
      </c>
      <c r="D522" s="6" t="s">
        <v>3123</v>
      </c>
      <c r="E522" s="6" t="s">
        <v>3064</v>
      </c>
      <c r="F522" t="s">
        <v>3085</v>
      </c>
      <c r="G522" s="47" t="s">
        <v>3065</v>
      </c>
      <c r="H522" s="44">
        <v>950</v>
      </c>
      <c r="I522" s="347" t="s">
        <v>44</v>
      </c>
      <c r="J522" s="277" t="str">
        <f>IF(ISBLANK(INDEX('Policy Characteristics'!D:D,MATCH($C522,'Policy Characteristics'!$C:$C,0))),"",INDEX('Policy Characteristics'!D:D,MATCH($C522,'Policy Characteristics'!$C:$C,0)))</f>
        <v>Industry CCS</v>
      </c>
      <c r="K522" s="276" t="str">
        <f>IF(ISBLANK(INDEX('Policy Characteristics'!E:E,MATCH($C522,'Policy Characteristics'!$C:$C,0))),"",INDEX('Policy Characteristics'!E:E,MATCH($C522,'Policy Characteristics'!$C:$C,0)))</f>
        <v>indst CCS</v>
      </c>
      <c r="L522" s="284">
        <f>IF(ISBLANK(INDEX('Policy Characteristics'!F:F,MATCH($C522,'Policy Characteristics'!$C:$C,0))),"",INDEX('Policy Characteristics'!F:F,MATCH($C522,'Policy Characteristics'!$C:$C,0)))</f>
        <v>0</v>
      </c>
      <c r="M522" s="284">
        <f>IF(ISBLANK(INDEX('Policy Characteristics'!G:G,MATCH($C522,'Policy Characteristics'!$C:$C,0))),"",INDEX('Policy Characteristics'!G:G,MATCH($C522,'Policy Characteristics'!$C:$C,0)))</f>
        <v>1</v>
      </c>
      <c r="N522" s="284">
        <f>IF(ISBLANK(INDEX('Policy Characteristics'!H:H,MATCH($C522,'Policy Characteristics'!$C:$C,0))),"",INDEX('Policy Characteristics'!H:H,MATCH($C522,'Policy Characteristics'!$C:$C,0)))</f>
        <v>0.01</v>
      </c>
      <c r="O522" s="276" t="str">
        <f>IF(ISBLANK(INDEX('Policy Characteristics'!I:I,MATCH($C522,'Policy Characteristics'!$C:$C,0))),"",INDEX('Policy Characteristics'!I:I,MATCH($C522,'Policy Characteristics'!$C:$C,0)))</f>
        <v>% of CO2 captured</v>
      </c>
      <c r="P522" s="276" t="str">
        <f>IF(ISBLANK(INDEX('Policy Characteristics'!J:J,MATCH($C522,'Policy Characteristics'!$C:$C,0))),"",INDEX('Policy Characteristics'!J:J,MATCH($C522,'Policy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2" s="276" t="str">
        <f>IF(ISBLANK(INDEX('Policy Characteristics'!K:K,MATCH($C522,'Policy Characteristics'!$C:$C,0))),"",INDEX('Policy Characteristics'!K:K,MATCH($C522,'Policy Characteristics'!$C:$C,0)))</f>
        <v>ccs.html#ccs</v>
      </c>
      <c r="R522" s="276" t="str">
        <f>IF(ISBLANK(INDEX('Policy Characteristics'!L:L,MATCH($C522,'Policy Characteristics'!$C:$C,0))),"",INDEX('Policy Characteristics'!L:L,MATCH($C522,'Policy Characteristics'!$C:$C,0)))</f>
        <v>carbon-capture-and-sequestration.html</v>
      </c>
    </row>
    <row r="523" spans="1:18" ht="16">
      <c r="A523" s="276" t="str">
        <f>IF(ISBLANK(INDEX('Policy Characteristics'!A:A,MATCH($C523,'Policy Characteristics'!$C:$C,0))),"",INDEX('Policy Characteristics'!A:A,MATCH($C523,'Policy Characteristics'!$C:$C,0)))</f>
        <v>Industry</v>
      </c>
      <c r="B523" s="285" t="str">
        <f>IF(ISBLANK(INDEX('Policy Characteristics'!B:B,MATCH($C523,'Policy Characteristics'!$C:$C,0))),"",INDEX('Policy Characteristics'!B:B,MATCH($C523,'Policy Characteristics'!$C:$C,0)))</f>
        <v>Carbon Capture and Sequestration</v>
      </c>
      <c r="C523" s="276" t="str">
        <f t="shared" si="29"/>
        <v>Industry Sector Fraction of Potential Additional CCS Achieved</v>
      </c>
      <c r="D523" s="6" t="s">
        <v>3123</v>
      </c>
      <c r="E523" s="6" t="s">
        <v>2558</v>
      </c>
      <c r="F523" t="s">
        <v>3085</v>
      </c>
      <c r="G523" s="47" t="s">
        <v>3066</v>
      </c>
      <c r="H523" s="44">
        <v>951</v>
      </c>
      <c r="I523" s="348" t="s">
        <v>45</v>
      </c>
      <c r="J523" s="277" t="str">
        <f>IF(ISBLANK(INDEX('Policy Characteristics'!D:D,MATCH($C523,'Policy Characteristics'!$C:$C,0))),"",INDEX('Policy Characteristics'!D:D,MATCH($C523,'Policy Characteristics'!$C:$C,0)))</f>
        <v>Industry CCS</v>
      </c>
      <c r="K523" s="276" t="str">
        <f>IF(ISBLANK(INDEX('Policy Characteristics'!E:E,MATCH($C523,'Policy Characteristics'!$C:$C,0))),"",INDEX('Policy Characteristics'!E:E,MATCH($C523,'Policy Characteristics'!$C:$C,0)))</f>
        <v>indst CCS</v>
      </c>
      <c r="L523" s="284">
        <f>IF(ISBLANK(INDEX('Policy Characteristics'!F:F,MATCH($C523,'Policy Characteristics'!$C:$C,0))),"",INDEX('Policy Characteristics'!F:F,MATCH($C523,'Policy Characteristics'!$C:$C,0)))</f>
        <v>0</v>
      </c>
      <c r="M523" s="284">
        <f>IF(ISBLANK(INDEX('Policy Characteristics'!G:G,MATCH($C523,'Policy Characteristics'!$C:$C,0))),"",INDEX('Policy Characteristics'!G:G,MATCH($C523,'Policy Characteristics'!$C:$C,0)))</f>
        <v>1</v>
      </c>
      <c r="N523" s="284">
        <f>IF(ISBLANK(INDEX('Policy Characteristics'!H:H,MATCH($C523,'Policy Characteristics'!$C:$C,0))),"",INDEX('Policy Characteristics'!H:H,MATCH($C523,'Policy Characteristics'!$C:$C,0)))</f>
        <v>0.01</v>
      </c>
      <c r="O523" s="276" t="str">
        <f>IF(ISBLANK(INDEX('Policy Characteristics'!I:I,MATCH($C523,'Policy Characteristics'!$C:$C,0))),"",INDEX('Policy Characteristics'!I:I,MATCH($C523,'Policy Characteristics'!$C:$C,0)))</f>
        <v>% of CO2 captured</v>
      </c>
      <c r="P523" s="276" t="str">
        <f>IF(ISBLANK(INDEX('Policy Characteristics'!J:J,MATCH($C523,'Policy Characteristics'!$C:$C,0))),"",INDEX('Policy Characteristics'!J:J,MATCH($C523,'Policy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3" s="276" t="str">
        <f>IF(ISBLANK(INDEX('Policy Characteristics'!K:K,MATCH($C523,'Policy Characteristics'!$C:$C,0))),"",INDEX('Policy Characteristics'!K:K,MATCH($C523,'Policy Characteristics'!$C:$C,0)))</f>
        <v>ccs.html#ccs</v>
      </c>
      <c r="R523" s="276" t="str">
        <f>IF(ISBLANK(INDEX('Policy Characteristics'!L:L,MATCH($C523,'Policy Characteristics'!$C:$C,0))),"",INDEX('Policy Characteristics'!L:L,MATCH($C523,'Policy Characteristics'!$C:$C,0)))</f>
        <v>carbon-capture-and-sequestration.html</v>
      </c>
    </row>
    <row r="524" spans="1:18" ht="16">
      <c r="A524" s="276" t="str">
        <f>IF(ISBLANK(INDEX('Policy Characteristics'!A:A,MATCH($C524,'Policy Characteristics'!$C:$C,0))),"",INDEX('Policy Characteristics'!A:A,MATCH($C524,'Policy Characteristics'!$C:$C,0)))</f>
        <v>Industry</v>
      </c>
      <c r="B524" s="285" t="str">
        <f>IF(ISBLANK(INDEX('Policy Characteristics'!B:B,MATCH($C524,'Policy Characteristics'!$C:$C,0))),"",INDEX('Policy Characteristics'!B:B,MATCH($C524,'Policy Characteristics'!$C:$C,0)))</f>
        <v>Carbon Capture and Sequestration</v>
      </c>
      <c r="C524" s="276" t="str">
        <f t="shared" si="29"/>
        <v>Industry Sector Fraction of Potential Additional CCS Achieved</v>
      </c>
      <c r="D524" s="6" t="s">
        <v>3124</v>
      </c>
      <c r="E524" s="6" t="s">
        <v>3064</v>
      </c>
      <c r="F524" t="s">
        <v>3086</v>
      </c>
      <c r="G524" s="47" t="s">
        <v>3065</v>
      </c>
      <c r="H524" s="44">
        <v>952</v>
      </c>
      <c r="I524" s="347" t="s">
        <v>44</v>
      </c>
      <c r="J524" s="277" t="str">
        <f>IF(ISBLANK(INDEX('Policy Characteristics'!D:D,MATCH($C524,'Policy Characteristics'!$C:$C,0))),"",INDEX('Policy Characteristics'!D:D,MATCH($C524,'Policy Characteristics'!$C:$C,0)))</f>
        <v>Industry CCS</v>
      </c>
      <c r="K524" s="276" t="str">
        <f>IF(ISBLANK(INDEX('Policy Characteristics'!E:E,MATCH($C524,'Policy Characteristics'!$C:$C,0))),"",INDEX('Policy Characteristics'!E:E,MATCH($C524,'Policy Characteristics'!$C:$C,0)))</f>
        <v>indst CCS</v>
      </c>
      <c r="L524" s="284">
        <f>IF(ISBLANK(INDEX('Policy Characteristics'!F:F,MATCH($C524,'Policy Characteristics'!$C:$C,0))),"",INDEX('Policy Characteristics'!F:F,MATCH($C524,'Policy Characteristics'!$C:$C,0)))</f>
        <v>0</v>
      </c>
      <c r="M524" s="284">
        <f>IF(ISBLANK(INDEX('Policy Characteristics'!G:G,MATCH($C524,'Policy Characteristics'!$C:$C,0))),"",INDEX('Policy Characteristics'!G:G,MATCH($C524,'Policy Characteristics'!$C:$C,0)))</f>
        <v>1</v>
      </c>
      <c r="N524" s="284">
        <f>IF(ISBLANK(INDEX('Policy Characteristics'!H:H,MATCH($C524,'Policy Characteristics'!$C:$C,0))),"",INDEX('Policy Characteristics'!H:H,MATCH($C524,'Policy Characteristics'!$C:$C,0)))</f>
        <v>0.01</v>
      </c>
      <c r="O524" s="276" t="str">
        <f>IF(ISBLANK(INDEX('Policy Characteristics'!I:I,MATCH($C524,'Policy Characteristics'!$C:$C,0))),"",INDEX('Policy Characteristics'!I:I,MATCH($C524,'Policy Characteristics'!$C:$C,0)))</f>
        <v>% of CO2 captured</v>
      </c>
      <c r="P524" s="276" t="str">
        <f>IF(ISBLANK(INDEX('Policy Characteristics'!J:J,MATCH($C524,'Policy Characteristics'!$C:$C,0))),"",INDEX('Policy Characteristics'!J:J,MATCH($C524,'Policy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4" s="276" t="str">
        <f>IF(ISBLANK(INDEX('Policy Characteristics'!K:K,MATCH($C524,'Policy Characteristics'!$C:$C,0))),"",INDEX('Policy Characteristics'!K:K,MATCH($C524,'Policy Characteristics'!$C:$C,0)))</f>
        <v>ccs.html#ccs</v>
      </c>
      <c r="R524" s="276" t="str">
        <f>IF(ISBLANK(INDEX('Policy Characteristics'!L:L,MATCH($C524,'Policy Characteristics'!$C:$C,0))),"",INDEX('Policy Characteristics'!L:L,MATCH($C524,'Policy Characteristics'!$C:$C,0)))</f>
        <v>carbon-capture-and-sequestration.html</v>
      </c>
    </row>
    <row r="525" spans="1:18" ht="16">
      <c r="A525" s="276" t="str">
        <f>IF(ISBLANK(INDEX('Policy Characteristics'!A:A,MATCH($C525,'Policy Characteristics'!$C:$C,0))),"",INDEX('Policy Characteristics'!A:A,MATCH($C525,'Policy Characteristics'!$C:$C,0)))</f>
        <v>Industry</v>
      </c>
      <c r="B525" s="285" t="str">
        <f>IF(ISBLANK(INDEX('Policy Characteristics'!B:B,MATCH($C525,'Policy Characteristics'!$C:$C,0))),"",INDEX('Policy Characteristics'!B:B,MATCH($C525,'Policy Characteristics'!$C:$C,0)))</f>
        <v>Carbon Capture and Sequestration</v>
      </c>
      <c r="C525" s="276" t="str">
        <f t="shared" si="29"/>
        <v>Industry Sector Fraction of Potential Additional CCS Achieved</v>
      </c>
      <c r="D525" s="6" t="s">
        <v>3124</v>
      </c>
      <c r="E525" s="6" t="s">
        <v>2558</v>
      </c>
      <c r="F525" t="s">
        <v>3086</v>
      </c>
      <c r="G525" s="47" t="s">
        <v>3066</v>
      </c>
      <c r="H525" s="44">
        <v>953</v>
      </c>
      <c r="I525" s="348" t="s">
        <v>44</v>
      </c>
      <c r="J525" s="277" t="str">
        <f>IF(ISBLANK(INDEX('Policy Characteristics'!D:D,MATCH($C525,'Policy Characteristics'!$C:$C,0))),"",INDEX('Policy Characteristics'!D:D,MATCH($C525,'Policy Characteristics'!$C:$C,0)))</f>
        <v>Industry CCS</v>
      </c>
      <c r="K525" s="276" t="str">
        <f>IF(ISBLANK(INDEX('Policy Characteristics'!E:E,MATCH($C525,'Policy Characteristics'!$C:$C,0))),"",INDEX('Policy Characteristics'!E:E,MATCH($C525,'Policy Characteristics'!$C:$C,0)))</f>
        <v>indst CCS</v>
      </c>
      <c r="L525" s="284">
        <f>IF(ISBLANK(INDEX('Policy Characteristics'!F:F,MATCH($C525,'Policy Characteristics'!$C:$C,0))),"",INDEX('Policy Characteristics'!F:F,MATCH($C525,'Policy Characteristics'!$C:$C,0)))</f>
        <v>0</v>
      </c>
      <c r="M525" s="284">
        <f>IF(ISBLANK(INDEX('Policy Characteristics'!G:G,MATCH($C525,'Policy Characteristics'!$C:$C,0))),"",INDEX('Policy Characteristics'!G:G,MATCH($C525,'Policy Characteristics'!$C:$C,0)))</f>
        <v>1</v>
      </c>
      <c r="N525" s="284">
        <f>IF(ISBLANK(INDEX('Policy Characteristics'!H:H,MATCH($C525,'Policy Characteristics'!$C:$C,0))),"",INDEX('Policy Characteristics'!H:H,MATCH($C525,'Policy Characteristics'!$C:$C,0)))</f>
        <v>0.01</v>
      </c>
      <c r="O525" s="276" t="str">
        <f>IF(ISBLANK(INDEX('Policy Characteristics'!I:I,MATCH($C525,'Policy Characteristics'!$C:$C,0))),"",INDEX('Policy Characteristics'!I:I,MATCH($C525,'Policy Characteristics'!$C:$C,0)))</f>
        <v>% of CO2 captured</v>
      </c>
      <c r="P525" s="276" t="str">
        <f>IF(ISBLANK(INDEX('Policy Characteristics'!J:J,MATCH($C525,'Policy Characteristics'!$C:$C,0))),"",INDEX('Policy Characteristics'!J:J,MATCH($C525,'Policy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5" s="276" t="str">
        <f>IF(ISBLANK(INDEX('Policy Characteristics'!K:K,MATCH($C525,'Policy Characteristics'!$C:$C,0))),"",INDEX('Policy Characteristics'!K:K,MATCH($C525,'Policy Characteristics'!$C:$C,0)))</f>
        <v>ccs.html#ccs</v>
      </c>
      <c r="R525" s="276" t="str">
        <f>IF(ISBLANK(INDEX('Policy Characteristics'!L:L,MATCH($C525,'Policy Characteristics'!$C:$C,0))),"",INDEX('Policy Characteristics'!L:L,MATCH($C525,'Policy Characteristics'!$C:$C,0)))</f>
        <v>carbon-capture-and-sequestration.html</v>
      </c>
    </row>
    <row r="526" spans="1:18" ht="16">
      <c r="A526" s="276" t="str">
        <f>IF(ISBLANK(INDEX('Policy Characteristics'!A:A,MATCH($C526,'Policy Characteristics'!$C:$C,0))),"",INDEX('Policy Characteristics'!A:A,MATCH($C526,'Policy Characteristics'!$C:$C,0)))</f>
        <v>Industry</v>
      </c>
      <c r="B526" s="285" t="str">
        <f>IF(ISBLANK(INDEX('Policy Characteristics'!B:B,MATCH($C526,'Policy Characteristics'!$C:$C,0))),"",INDEX('Policy Characteristics'!B:B,MATCH($C526,'Policy Characteristics'!$C:$C,0)))</f>
        <v>Carbon Capture and Sequestration</v>
      </c>
      <c r="C526" s="276" t="str">
        <f t="shared" si="29"/>
        <v>Industry Sector Fraction of Potential Additional CCS Achieved</v>
      </c>
      <c r="D526" s="6" t="s">
        <v>3125</v>
      </c>
      <c r="E526" s="6" t="s">
        <v>3064</v>
      </c>
      <c r="F526" t="s">
        <v>3128</v>
      </c>
      <c r="G526" s="47" t="s">
        <v>3065</v>
      </c>
      <c r="H526" s="44">
        <v>954</v>
      </c>
      <c r="I526" s="348" t="s">
        <v>45</v>
      </c>
      <c r="J526" s="277" t="str">
        <f>IF(ISBLANK(INDEX('Policy Characteristics'!D:D,MATCH($C526,'Policy Characteristics'!$C:$C,0))),"",INDEX('Policy Characteristics'!D:D,MATCH($C526,'Policy Characteristics'!$C:$C,0)))</f>
        <v>Industry CCS</v>
      </c>
      <c r="K526" s="276" t="str">
        <f>IF(ISBLANK(INDEX('Policy Characteristics'!E:E,MATCH($C526,'Policy Characteristics'!$C:$C,0))),"",INDEX('Policy Characteristics'!E:E,MATCH($C526,'Policy Characteristics'!$C:$C,0)))</f>
        <v>indst CCS</v>
      </c>
      <c r="L526" s="284">
        <f>IF(ISBLANK(INDEX('Policy Characteristics'!F:F,MATCH($C526,'Policy Characteristics'!$C:$C,0))),"",INDEX('Policy Characteristics'!F:F,MATCH($C526,'Policy Characteristics'!$C:$C,0)))</f>
        <v>0</v>
      </c>
      <c r="M526" s="284">
        <f>IF(ISBLANK(INDEX('Policy Characteristics'!G:G,MATCH($C526,'Policy Characteristics'!$C:$C,0))),"",INDEX('Policy Characteristics'!G:G,MATCH($C526,'Policy Characteristics'!$C:$C,0)))</f>
        <v>1</v>
      </c>
      <c r="N526" s="284">
        <f>IF(ISBLANK(INDEX('Policy Characteristics'!H:H,MATCH($C526,'Policy Characteristics'!$C:$C,0))),"",INDEX('Policy Characteristics'!H:H,MATCH($C526,'Policy Characteristics'!$C:$C,0)))</f>
        <v>0.01</v>
      </c>
      <c r="O526" s="276" t="str">
        <f>IF(ISBLANK(INDEX('Policy Characteristics'!I:I,MATCH($C526,'Policy Characteristics'!$C:$C,0))),"",INDEX('Policy Characteristics'!I:I,MATCH($C526,'Policy Characteristics'!$C:$C,0)))</f>
        <v>% of CO2 captured</v>
      </c>
      <c r="P526" s="276" t="str">
        <f>IF(ISBLANK(INDEX('Policy Characteristics'!J:J,MATCH($C526,'Policy Characteristics'!$C:$C,0))),"",INDEX('Policy Characteristics'!J:J,MATCH($C526,'Policy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6" s="276" t="str">
        <f>IF(ISBLANK(INDEX('Policy Characteristics'!K:K,MATCH($C526,'Policy Characteristics'!$C:$C,0))),"",INDEX('Policy Characteristics'!K:K,MATCH($C526,'Policy Characteristics'!$C:$C,0)))</f>
        <v>ccs.html#ccs</v>
      </c>
      <c r="R526" s="276" t="str">
        <f>IF(ISBLANK(INDEX('Policy Characteristics'!L:L,MATCH($C526,'Policy Characteristics'!$C:$C,0))),"",INDEX('Policy Characteristics'!L:L,MATCH($C526,'Policy Characteristics'!$C:$C,0)))</f>
        <v>carbon-capture-and-sequestration.html</v>
      </c>
    </row>
    <row r="527" spans="1:18" ht="16">
      <c r="A527" s="276" t="str">
        <f>IF(ISBLANK(INDEX('Policy Characteristics'!A:A,MATCH($C527,'Policy Characteristics'!$C:$C,0))),"",INDEX('Policy Characteristics'!A:A,MATCH($C527,'Policy Characteristics'!$C:$C,0)))</f>
        <v>Industry</v>
      </c>
      <c r="B527" s="285" t="str">
        <f>IF(ISBLANK(INDEX('Policy Characteristics'!B:B,MATCH($C527,'Policy Characteristics'!$C:$C,0))),"",INDEX('Policy Characteristics'!B:B,MATCH($C527,'Policy Characteristics'!$C:$C,0)))</f>
        <v>Carbon Capture and Sequestration</v>
      </c>
      <c r="C527" s="276" t="str">
        <f t="shared" si="29"/>
        <v>Industry Sector Fraction of Potential Additional CCS Achieved</v>
      </c>
      <c r="D527" s="6" t="s">
        <v>3125</v>
      </c>
      <c r="E527" s="6" t="s">
        <v>2558</v>
      </c>
      <c r="F527" t="s">
        <v>3128</v>
      </c>
      <c r="G527" s="47" t="s">
        <v>3066</v>
      </c>
      <c r="H527" s="44">
        <v>955</v>
      </c>
      <c r="I527" s="348" t="s">
        <v>45</v>
      </c>
      <c r="J527" s="277" t="str">
        <f>IF(ISBLANK(INDEX('Policy Characteristics'!D:D,MATCH($C527,'Policy Characteristics'!$C:$C,0))),"",INDEX('Policy Characteristics'!D:D,MATCH($C527,'Policy Characteristics'!$C:$C,0)))</f>
        <v>Industry CCS</v>
      </c>
      <c r="K527" s="276" t="str">
        <f>IF(ISBLANK(INDEX('Policy Characteristics'!E:E,MATCH($C527,'Policy Characteristics'!$C:$C,0))),"",INDEX('Policy Characteristics'!E:E,MATCH($C527,'Policy Characteristics'!$C:$C,0)))</f>
        <v>indst CCS</v>
      </c>
      <c r="L527" s="284">
        <f>IF(ISBLANK(INDEX('Policy Characteristics'!F:F,MATCH($C527,'Policy Characteristics'!$C:$C,0))),"",INDEX('Policy Characteristics'!F:F,MATCH($C527,'Policy Characteristics'!$C:$C,0)))</f>
        <v>0</v>
      </c>
      <c r="M527" s="284">
        <f>IF(ISBLANK(INDEX('Policy Characteristics'!G:G,MATCH($C527,'Policy Characteristics'!$C:$C,0))),"",INDEX('Policy Characteristics'!G:G,MATCH($C527,'Policy Characteristics'!$C:$C,0)))</f>
        <v>1</v>
      </c>
      <c r="N527" s="284">
        <f>IF(ISBLANK(INDEX('Policy Characteristics'!H:H,MATCH($C527,'Policy Characteristics'!$C:$C,0))),"",INDEX('Policy Characteristics'!H:H,MATCH($C527,'Policy Characteristics'!$C:$C,0)))</f>
        <v>0.01</v>
      </c>
      <c r="O527" s="276" t="str">
        <f>IF(ISBLANK(INDEX('Policy Characteristics'!I:I,MATCH($C527,'Policy Characteristics'!$C:$C,0))),"",INDEX('Policy Characteristics'!I:I,MATCH($C527,'Policy Characteristics'!$C:$C,0)))</f>
        <v>% of CO2 captured</v>
      </c>
      <c r="P527" s="276" t="str">
        <f>IF(ISBLANK(INDEX('Policy Characteristics'!J:J,MATCH($C527,'Policy Characteristics'!$C:$C,0))),"",INDEX('Policy Characteristics'!J:J,MATCH($C527,'Policy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7" s="276" t="str">
        <f>IF(ISBLANK(INDEX('Policy Characteristics'!K:K,MATCH($C527,'Policy Characteristics'!$C:$C,0))),"",INDEX('Policy Characteristics'!K:K,MATCH($C527,'Policy Characteristics'!$C:$C,0)))</f>
        <v>ccs.html#ccs</v>
      </c>
      <c r="R527" s="276" t="str">
        <f>IF(ISBLANK(INDEX('Policy Characteristics'!L:L,MATCH($C527,'Policy Characteristics'!$C:$C,0))),"",INDEX('Policy Characteristics'!L:L,MATCH($C527,'Policy Characteristics'!$C:$C,0)))</f>
        <v>carbon-capture-and-sequestration.html</v>
      </c>
    </row>
    <row r="528" spans="1:18" ht="16">
      <c r="A528" s="276" t="str">
        <f>IF(ISBLANK(INDEX('Policy Characteristics'!A:A,MATCH($C528,'Policy Characteristics'!$C:$C,0))),"",INDEX('Policy Characteristics'!A:A,MATCH($C528,'Policy Characteristics'!$C:$C,0)))</f>
        <v>Industry</v>
      </c>
      <c r="B528" s="285" t="str">
        <f>IF(ISBLANK(INDEX('Policy Characteristics'!B:B,MATCH($C528,'Policy Characteristics'!$C:$C,0))),"",INDEX('Policy Characteristics'!B:B,MATCH($C528,'Policy Characteristics'!$C:$C,0)))</f>
        <v>Carbon Capture and Sequestration</v>
      </c>
      <c r="C528" s="276" t="str">
        <f t="shared" si="29"/>
        <v>Industry Sector Fraction of Potential Additional CCS Achieved</v>
      </c>
      <c r="D528" s="6" t="s">
        <v>3126</v>
      </c>
      <c r="E528" s="6" t="s">
        <v>3064</v>
      </c>
      <c r="F528" t="s">
        <v>3087</v>
      </c>
      <c r="G528" s="47" t="s">
        <v>3065</v>
      </c>
      <c r="H528" s="44">
        <v>956</v>
      </c>
      <c r="I528" s="348" t="s">
        <v>45</v>
      </c>
      <c r="J528" s="277" t="str">
        <f>IF(ISBLANK(INDEX('Policy Characteristics'!D:D,MATCH($C528,'Policy Characteristics'!$C:$C,0))),"",INDEX('Policy Characteristics'!D:D,MATCH($C528,'Policy Characteristics'!$C:$C,0)))</f>
        <v>Industry CCS</v>
      </c>
      <c r="K528" s="276" t="str">
        <f>IF(ISBLANK(INDEX('Policy Characteristics'!E:E,MATCH($C528,'Policy Characteristics'!$C:$C,0))),"",INDEX('Policy Characteristics'!E:E,MATCH($C528,'Policy Characteristics'!$C:$C,0)))</f>
        <v>indst CCS</v>
      </c>
      <c r="L528" s="284">
        <f>IF(ISBLANK(INDEX('Policy Characteristics'!F:F,MATCH($C528,'Policy Characteristics'!$C:$C,0))),"",INDEX('Policy Characteristics'!F:F,MATCH($C528,'Policy Characteristics'!$C:$C,0)))</f>
        <v>0</v>
      </c>
      <c r="M528" s="284">
        <f>IF(ISBLANK(INDEX('Policy Characteristics'!G:G,MATCH($C528,'Policy Characteristics'!$C:$C,0))),"",INDEX('Policy Characteristics'!G:G,MATCH($C528,'Policy Characteristics'!$C:$C,0)))</f>
        <v>1</v>
      </c>
      <c r="N528" s="284">
        <f>IF(ISBLANK(INDEX('Policy Characteristics'!H:H,MATCH($C528,'Policy Characteristics'!$C:$C,0))),"",INDEX('Policy Characteristics'!H:H,MATCH($C528,'Policy Characteristics'!$C:$C,0)))</f>
        <v>0.01</v>
      </c>
      <c r="O528" s="276" t="str">
        <f>IF(ISBLANK(INDEX('Policy Characteristics'!I:I,MATCH($C528,'Policy Characteristics'!$C:$C,0))),"",INDEX('Policy Characteristics'!I:I,MATCH($C528,'Policy Characteristics'!$C:$C,0)))</f>
        <v>% of CO2 captured</v>
      </c>
      <c r="P528" s="276" t="str">
        <f>IF(ISBLANK(INDEX('Policy Characteristics'!J:J,MATCH($C528,'Policy Characteristics'!$C:$C,0))),"",INDEX('Policy Characteristics'!J:J,MATCH($C528,'Policy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8" s="276" t="str">
        <f>IF(ISBLANK(INDEX('Policy Characteristics'!K:K,MATCH($C528,'Policy Characteristics'!$C:$C,0))),"",INDEX('Policy Characteristics'!K:K,MATCH($C528,'Policy Characteristics'!$C:$C,0)))</f>
        <v>ccs.html#ccs</v>
      </c>
      <c r="R528" s="276" t="str">
        <f>IF(ISBLANK(INDEX('Policy Characteristics'!L:L,MATCH($C528,'Policy Characteristics'!$C:$C,0))),"",INDEX('Policy Characteristics'!L:L,MATCH($C528,'Policy Characteristics'!$C:$C,0)))</f>
        <v>carbon-capture-and-sequestration.html</v>
      </c>
    </row>
    <row r="529" spans="1:18" ht="16">
      <c r="A529" s="276" t="str">
        <f>IF(ISBLANK(INDEX('Policy Characteristics'!A:A,MATCH($C529,'Policy Characteristics'!$C:$C,0))),"",INDEX('Policy Characteristics'!A:A,MATCH($C529,'Policy Characteristics'!$C:$C,0)))</f>
        <v>Industry</v>
      </c>
      <c r="B529" s="285" t="str">
        <f>IF(ISBLANK(INDEX('Policy Characteristics'!B:B,MATCH($C529,'Policy Characteristics'!$C:$C,0))),"",INDEX('Policy Characteristics'!B:B,MATCH($C529,'Policy Characteristics'!$C:$C,0)))</f>
        <v>Carbon Capture and Sequestration</v>
      </c>
      <c r="C529" s="276" t="str">
        <f t="shared" si="29"/>
        <v>Industry Sector Fraction of Potential Additional CCS Achieved</v>
      </c>
      <c r="D529" s="6" t="s">
        <v>3126</v>
      </c>
      <c r="E529" s="6" t="s">
        <v>2558</v>
      </c>
      <c r="F529" t="s">
        <v>3087</v>
      </c>
      <c r="G529" s="47" t="s">
        <v>3066</v>
      </c>
      <c r="H529" s="44">
        <v>957</v>
      </c>
      <c r="I529" s="348" t="s">
        <v>45</v>
      </c>
      <c r="J529" s="277" t="str">
        <f>IF(ISBLANK(INDEX('Policy Characteristics'!D:D,MATCH($C529,'Policy Characteristics'!$C:$C,0))),"",INDEX('Policy Characteristics'!D:D,MATCH($C529,'Policy Characteristics'!$C:$C,0)))</f>
        <v>Industry CCS</v>
      </c>
      <c r="K529" s="276" t="str">
        <f>IF(ISBLANK(INDEX('Policy Characteristics'!E:E,MATCH($C529,'Policy Characteristics'!$C:$C,0))),"",INDEX('Policy Characteristics'!E:E,MATCH($C529,'Policy Characteristics'!$C:$C,0)))</f>
        <v>indst CCS</v>
      </c>
      <c r="L529" s="284">
        <f>IF(ISBLANK(INDEX('Policy Characteristics'!F:F,MATCH($C529,'Policy Characteristics'!$C:$C,0))),"",INDEX('Policy Characteristics'!F:F,MATCH($C529,'Policy Characteristics'!$C:$C,0)))</f>
        <v>0</v>
      </c>
      <c r="M529" s="284">
        <f>IF(ISBLANK(INDEX('Policy Characteristics'!G:G,MATCH($C529,'Policy Characteristics'!$C:$C,0))),"",INDEX('Policy Characteristics'!G:G,MATCH($C529,'Policy Characteristics'!$C:$C,0)))</f>
        <v>1</v>
      </c>
      <c r="N529" s="284">
        <f>IF(ISBLANK(INDEX('Policy Characteristics'!H:H,MATCH($C529,'Policy Characteristics'!$C:$C,0))),"",INDEX('Policy Characteristics'!H:H,MATCH($C529,'Policy Characteristics'!$C:$C,0)))</f>
        <v>0.01</v>
      </c>
      <c r="O529" s="276" t="str">
        <f>IF(ISBLANK(INDEX('Policy Characteristics'!I:I,MATCH($C529,'Policy Characteristics'!$C:$C,0))),"",INDEX('Policy Characteristics'!I:I,MATCH($C529,'Policy Characteristics'!$C:$C,0)))</f>
        <v>% of CO2 captured</v>
      </c>
      <c r="P529" s="276" t="str">
        <f>IF(ISBLANK(INDEX('Policy Characteristics'!J:J,MATCH($C529,'Policy Characteristics'!$C:$C,0))),"",INDEX('Policy Characteristics'!J:J,MATCH($C529,'Policy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9" s="276" t="str">
        <f>IF(ISBLANK(INDEX('Policy Characteristics'!K:K,MATCH($C529,'Policy Characteristics'!$C:$C,0))),"",INDEX('Policy Characteristics'!K:K,MATCH($C529,'Policy Characteristics'!$C:$C,0)))</f>
        <v>ccs.html#ccs</v>
      </c>
      <c r="R529" s="276" t="str">
        <f>IF(ISBLANK(INDEX('Policy Characteristics'!L:L,MATCH($C529,'Policy Characteristics'!$C:$C,0))),"",INDEX('Policy Characteristics'!L:L,MATCH($C529,'Policy Characteristics'!$C:$C,0)))</f>
        <v>carbon-capture-and-sequestration.html</v>
      </c>
    </row>
    <row r="530" spans="1:18" ht="16">
      <c r="A530" s="276" t="str">
        <f>IF(ISBLANK(INDEX('Policy Characteristics'!A:A,MATCH($C530,'Policy Characteristics'!$C:$C,0))),"",INDEX('Policy Characteristics'!A:A,MATCH($C530,'Policy Characteristics'!$C:$C,0)))</f>
        <v>Industry</v>
      </c>
      <c r="B530" s="285" t="str">
        <f>IF(ISBLANK(INDEX('Policy Characteristics'!B:B,MATCH($C530,'Policy Characteristics'!$C:$C,0))),"",INDEX('Policy Characteristics'!B:B,MATCH($C530,'Policy Characteristics'!$C:$C,0)))</f>
        <v>Cement Clinker Substitution</v>
      </c>
      <c r="C530" t="s">
        <v>2800</v>
      </c>
      <c r="D530" s="47"/>
      <c r="E530" s="47"/>
      <c r="F530" s="47"/>
      <c r="G530" s="47"/>
      <c r="H530" s="44">
        <v>43</v>
      </c>
      <c r="I530" s="347" t="s">
        <v>44</v>
      </c>
      <c r="J530" s="277" t="str">
        <f>IF(ISBLANK(INDEX('Policy Characteristics'!D:D,MATCH($C530,'Policy Characteristics'!$C:$C,0))),"",INDEX('Policy Characteristics'!D:D,MATCH($C530,'Policy Characteristics'!$C:$C,0)))</f>
        <v>Cement Clinker Substitution</v>
      </c>
      <c r="K530" s="276" t="str">
        <f>IF(ISBLANK(INDEX('Policy Characteristics'!E:E,MATCH($C530,'Policy Characteristics'!$C:$C,0))),"",INDEX('Policy Characteristics'!E:E,MATCH($C530,'Policy Characteristics'!$C:$C,0)))</f>
        <v>indst cement measures</v>
      </c>
      <c r="L530" s="284">
        <f>IF(ISBLANK(INDEX('Policy Characteristics'!F:F,MATCH($C530,'Policy Characteristics'!$C:$C,0))),"",INDEX('Policy Characteristics'!F:F,MATCH($C530,'Policy Characteristics'!$C:$C,0)))</f>
        <v>0</v>
      </c>
      <c r="M530" s="284">
        <f>IF(ISBLANK(INDEX('Policy Characteristics'!G:G,MATCH($C530,'Policy Characteristics'!$C:$C,0))),"",INDEX('Policy Characteristics'!G:G,MATCH($C530,'Policy Characteristics'!$C:$C,0)))</f>
        <v>1</v>
      </c>
      <c r="N530" s="284">
        <f>IF(ISBLANK(INDEX('Policy Characteristics'!H:H,MATCH($C530,'Policy Characteristics'!$C:$C,0))),"",INDEX('Policy Characteristics'!H:H,MATCH($C530,'Policy Characteristics'!$C:$C,0)))</f>
        <v>0.01</v>
      </c>
      <c r="O530" s="276" t="str">
        <f>IF(ISBLANK(INDEX('Policy Characteristics'!I:I,MATCH($C530,'Policy Characteristics'!$C:$C,0))),"",INDEX('Policy Characteristics'!I:I,MATCH($C530,'Policy Characteristics'!$C:$C,0)))</f>
        <v>% of potential achieved</v>
      </c>
      <c r="P530" s="276" t="str">
        <f>IF(ISBLANK(INDEX('Policy Characteristics'!J:J,MATCH($C530,'Policy Characteristics'!$C:$C,0))),"",INDEX('Policy Characteristics'!J:J,MATCH($C530,'Policy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530" s="276" t="str">
        <f>IF(ISBLANK(INDEX('Policy Characteristics'!K:K,MATCH($C530,'Policy Characteristics'!$C:$C,0))),"",INDEX('Policy Characteristics'!K:K,MATCH($C530,'Policy Characteristics'!$C:$C,0)))</f>
        <v>industry-ag-main.html#clinker</v>
      </c>
      <c r="R530" s="276" t="str">
        <f>IF(ISBLANK(INDEX('Policy Characteristics'!L:L,MATCH($C530,'Policy Characteristics'!$C:$C,0))),"",INDEX('Policy Characteristics'!L:L,MATCH($C530,'Policy Characteristics'!$C:$C,0)))</f>
        <v>cement-clinker-substitution.html</v>
      </c>
    </row>
    <row r="531" spans="1:18" s="4" customFormat="1" ht="16">
      <c r="A531" s="276" t="str">
        <f>IF(ISBLANK(INDEX('Policy Characteristics'!A:A,MATCH($C531,'Policy Characteristics'!$C:$C,0))),"",INDEX('Policy Characteristics'!A:A,MATCH($C531,'Policy Characteristics'!$C:$C,0)))</f>
        <v>Industry</v>
      </c>
      <c r="B531" s="285" t="str">
        <f>IF(ISBLANK(INDEX('Policy Characteristics'!B:B,MATCH($C531,'Policy Characteristics'!$C:$C,0))),"",INDEX('Policy Characteristics'!B:B,MATCH($C531,'Policy Characteristics'!$C:$C,0)))</f>
        <v>Cogeneration and Waste Heat Recovery</v>
      </c>
      <c r="C531" t="s">
        <v>296</v>
      </c>
      <c r="D531" s="47"/>
      <c r="E531" s="47"/>
      <c r="F531" s="47"/>
      <c r="G531" s="47"/>
      <c r="H531" s="44">
        <v>44</v>
      </c>
      <c r="I531" s="347" t="s">
        <v>44</v>
      </c>
      <c r="J531" s="277" t="str">
        <f>IF(ISBLANK(INDEX('Policy Characteristics'!D:D,MATCH($C531,'Policy Characteristics'!$C:$C,0))),"",INDEX('Policy Characteristics'!D:D,MATCH($C531,'Policy Characteristics'!$C:$C,0)))</f>
        <v>Cogeneration and Waste Heat Recovery</v>
      </c>
      <c r="K531" s="276" t="str">
        <f>IF(ISBLANK(INDEX('Policy Characteristics'!E:E,MATCH($C531,'Policy Characteristics'!$C:$C,0))),"",INDEX('Policy Characteristics'!E:E,MATCH($C531,'Policy Characteristics'!$C:$C,0)))</f>
        <v>indst CHP</v>
      </c>
      <c r="L531" s="284">
        <f>IF(ISBLANK(INDEX('Policy Characteristics'!F:F,MATCH($C531,'Policy Characteristics'!$C:$C,0))),"",INDEX('Policy Characteristics'!F:F,MATCH($C531,'Policy Characteristics'!$C:$C,0)))</f>
        <v>0</v>
      </c>
      <c r="M531" s="284">
        <f>IF(ISBLANK(INDEX('Policy Characteristics'!G:G,MATCH($C531,'Policy Characteristics'!$C:$C,0))),"",INDEX('Policy Characteristics'!G:G,MATCH($C531,'Policy Characteristics'!$C:$C,0)))</f>
        <v>1</v>
      </c>
      <c r="N531" s="284">
        <f>IF(ISBLANK(INDEX('Policy Characteristics'!H:H,MATCH($C531,'Policy Characteristics'!$C:$C,0))),"",INDEX('Policy Characteristics'!H:H,MATCH($C531,'Policy Characteristics'!$C:$C,0)))</f>
        <v>0.01</v>
      </c>
      <c r="O531" s="276" t="str">
        <f>IF(ISBLANK(INDEX('Policy Characteristics'!I:I,MATCH($C531,'Policy Characteristics'!$C:$C,0))),"",INDEX('Policy Characteristics'!I:I,MATCH($C531,'Policy Characteristics'!$C:$C,0)))</f>
        <v>% of potential achieved</v>
      </c>
      <c r="P531" s="276" t="str">
        <f>IF(ISBLANK(INDEX('Policy Characteristics'!J:J,MATCH($C531,'Policy Characteristics'!$C:$C,0))),"",INDEX('Policy Characteristics'!J:J,MATCH($C531,'Policy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531" s="276" t="str">
        <f>IF(ISBLANK(INDEX('Policy Characteristics'!K:K,MATCH($C531,'Policy Characteristics'!$C:$C,0))),"",INDEX('Policy Characteristics'!K:K,MATCH($C531,'Policy Characteristics'!$C:$C,0)))</f>
        <v>industry-ag-main.html#cogen</v>
      </c>
      <c r="R531" s="276" t="str">
        <f>IF(ISBLANK(INDEX('Policy Characteristics'!L:L,MATCH($C531,'Policy Characteristics'!$C:$C,0))),"",INDEX('Policy Characteristics'!L:L,MATCH($C531,'Policy Characteristics'!$C:$C,0)))</f>
        <v>cogeneration-and-waste-heat-recovery.html</v>
      </c>
    </row>
    <row r="532" spans="1:18" s="4" customFormat="1" ht="16">
      <c r="A532" s="276" t="str">
        <f>IF(ISBLANK(INDEX('Policy Characteristics'!A:A,MATCH($C532,'Policy Characteristics'!$C:$C,0))),"",INDEX('Policy Characteristics'!A:A,MATCH($C532,'Policy Characteristics'!$C:$C,0)))</f>
        <v>Industry</v>
      </c>
      <c r="B532" s="285" t="str">
        <f>IF(ISBLANK(INDEX('Policy Characteristics'!B:B,MATCH($C532,'Policy Characteristics'!$C:$C,0))),"",INDEX('Policy Characteristics'!B:B,MATCH($C532,'Policy Characteristics'!$C:$C,0)))</f>
        <v>Early Retirement of Industrial Facilities</v>
      </c>
      <c r="C532" t="s">
        <v>59</v>
      </c>
      <c r="D532" s="47"/>
      <c r="E532" s="47"/>
      <c r="F532" s="47"/>
      <c r="G532" s="47"/>
      <c r="H532" s="44">
        <v>45</v>
      </c>
      <c r="I532" s="347" t="s">
        <v>44</v>
      </c>
      <c r="J532" s="277" t="str">
        <f>IF(ISBLANK(INDEX('Policy Characteristics'!D:D,MATCH($C532,'Policy Characteristics'!$C:$C,0))),"",INDEX('Policy Characteristics'!D:D,MATCH($C532,'Policy Characteristics'!$C:$C,0)))</f>
        <v>Early Retirement of Industrial Facilities</v>
      </c>
      <c r="K532" s="276" t="str">
        <f>IF(ISBLANK(INDEX('Policy Characteristics'!E:E,MATCH($C532,'Policy Characteristics'!$C:$C,0))),"",INDEX('Policy Characteristics'!E:E,MATCH($C532,'Policy Characteristics'!$C:$C,0)))</f>
        <v>indst early retirement</v>
      </c>
      <c r="L532" s="284">
        <f>IF(ISBLANK(INDEX('Policy Characteristics'!F:F,MATCH($C532,'Policy Characteristics'!$C:$C,0))),"",INDEX('Policy Characteristics'!F:F,MATCH($C532,'Policy Characteristics'!$C:$C,0)))</f>
        <v>0</v>
      </c>
      <c r="M532" s="284">
        <f>IF(ISBLANK(INDEX('Policy Characteristics'!G:G,MATCH($C532,'Policy Characteristics'!$C:$C,0))),"",INDEX('Policy Characteristics'!G:G,MATCH($C532,'Policy Characteristics'!$C:$C,0)))</f>
        <v>1</v>
      </c>
      <c r="N532" s="284">
        <f>IF(ISBLANK(INDEX('Policy Characteristics'!H:H,MATCH($C532,'Policy Characteristics'!$C:$C,0))),"",INDEX('Policy Characteristics'!H:H,MATCH($C532,'Policy Characteristics'!$C:$C,0)))</f>
        <v>0.01</v>
      </c>
      <c r="O532" s="276" t="str">
        <f>IF(ISBLANK(INDEX('Policy Characteristics'!I:I,MATCH($C532,'Policy Characteristics'!$C:$C,0))),"",INDEX('Policy Characteristics'!I:I,MATCH($C532,'Policy Characteristics'!$C:$C,0)))</f>
        <v>% of potential achieved</v>
      </c>
      <c r="P532" s="276" t="str">
        <f>IF(ISBLANK(INDEX('Policy Characteristics'!J:J,MATCH($C532,'Policy Characteristics'!$C:$C,0))),"",INDEX('Policy Characteristics'!J:J,MATCH($C532,'Policy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532" s="276" t="str">
        <f>IF(ISBLANK(INDEX('Policy Characteristics'!K:K,MATCH($C532,'Policy Characteristics'!$C:$C,0))),"",INDEX('Policy Characteristics'!K:K,MATCH($C532,'Policy Characteristics'!$C:$C,0)))</f>
        <v>industry-ag-main.html#early-ret</v>
      </c>
      <c r="R532" s="276" t="str">
        <f>IF(ISBLANK(INDEX('Policy Characteristics'!L:L,MATCH($C532,'Policy Characteristics'!$C:$C,0))),"",INDEX('Policy Characteristics'!L:L,MATCH($C532,'Policy Characteristics'!$C:$C,0)))</f>
        <v>early-retirement-of-industrial-facilities.html</v>
      </c>
    </row>
    <row r="533" spans="1:18" ht="16">
      <c r="A533" s="276" t="str">
        <f>IF(ISBLANK(INDEX('Policy Characteristics'!A:A,MATCH($C533,'Policy Characteristics'!$C:$C,0))),"",INDEX('Policy Characteristics'!A:A,MATCH($C533,'Policy Characteristics'!$C:$C,0)))</f>
        <v>Industry</v>
      </c>
      <c r="B533" s="285" t="str">
        <f>IF(ISBLANK(INDEX('Policy Characteristics'!B:B,MATCH($C533,'Policy Characteristics'!$C:$C,0))),"",INDEX('Policy Characteristics'!B:B,MATCH($C533,'Policy Characteristics'!$C:$C,0)))</f>
        <v>Electrification</v>
      </c>
      <c r="C533" t="s">
        <v>3650</v>
      </c>
      <c r="D533" s="47" t="s">
        <v>3102</v>
      </c>
      <c r="E533" s="1" t="s">
        <v>3624</v>
      </c>
      <c r="F533" t="s">
        <v>3127</v>
      </c>
      <c r="G533" s="47" t="s">
        <v>3632</v>
      </c>
      <c r="H533" s="44">
        <v>1834</v>
      </c>
      <c r="I533" s="347" t="s">
        <v>44</v>
      </c>
      <c r="J533" s="277" t="str">
        <f>IF(ISBLANK(INDEX('Policy Characteristics'!D:D,MATCH($C533,'Policy Characteristics'!$C:$C,0))),"",INDEX('Policy Characteristics'!D:D,MATCH($C533,'Policy Characteristics'!$C:$C,0)))</f>
        <v>Electrification</v>
      </c>
      <c r="K533" s="276" t="str">
        <f>IF(ISBLANK(INDEX('Policy Characteristics'!E:E,MATCH($C533,'Policy Characteristics'!$C:$C,0))),"",INDEX('Policy Characteristics'!E:E,MATCH($C533,'Policy Characteristics'!$C:$C,0)))</f>
        <v>indst shift to electricity</v>
      </c>
      <c r="L533" s="284">
        <f>IF(ISBLANK(INDEX('Policy Characteristics'!F:F,MATCH($C533,'Policy Characteristics'!$C:$C,0))),"",INDEX('Policy Characteristics'!F:F,MATCH($C533,'Policy Characteristics'!$C:$C,0)))</f>
        <v>0</v>
      </c>
      <c r="M533" s="284">
        <f>IF(ISBLANK(INDEX('Policy Characteristics'!G:G,MATCH($C533,'Policy Characteristics'!$C:$C,0))),"",INDEX('Policy Characteristics'!G:G,MATCH($C533,'Policy Characteristics'!$C:$C,0)))</f>
        <v>1</v>
      </c>
      <c r="N533" s="284">
        <f>IF(ISBLANK(INDEX('Policy Characteristics'!H:H,MATCH($C533,'Policy Characteristics'!$C:$C,0))),"",INDEX('Policy Characteristics'!H:H,MATCH($C533,'Policy Characteristics'!$C:$C,0)))</f>
        <v>0.01</v>
      </c>
      <c r="O533" s="276" t="str">
        <f>IF(ISBLANK(INDEX('Policy Characteristics'!I:I,MATCH($C533,'Policy Characteristics'!$C:$C,0))),"",INDEX('Policy Characteristics'!I:I,MATCH($C533,'Policy Characteristics'!$C:$C,0)))</f>
        <v>% of fuel shifted</v>
      </c>
      <c r="P533" s="276" t="str">
        <f>IF(ISBLANK(INDEX('Policy Characteristics'!J:J,MATCH($C533,'Policy Characteristics'!$C:$C,0))),"",INDEX('Policy Characteristics'!J:J,MATCH($C533,'Policy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33" s="276" t="str">
        <f>IF(ISBLANK(INDEX('Policy Characteristics'!K:K,MATCH($C533,'Policy Characteristics'!$C:$C,0))),"",INDEX('Policy Characteristics'!K:K,MATCH($C533,'Policy Characteristics'!$C:$C,0)))</f>
        <v>industry-ag-main.html#fuel-switching</v>
      </c>
      <c r="R533" s="276" t="str">
        <f>IF(ISBLANK(INDEX('Policy Characteristics'!L:L,MATCH($C533,'Policy Characteristics'!$C:$C,0))),"",INDEX('Policy Characteristics'!L:L,MATCH($C533,'Policy Characteristics'!$C:$C,0)))</f>
        <v>industry-elec-and-hydrogen.html</v>
      </c>
    </row>
    <row r="534" spans="1:18" ht="16">
      <c r="A534" s="276" t="str">
        <f>IF(ISBLANK(INDEX('Policy Characteristics'!A:A,MATCH($C534,'Policy Characteristics'!$C:$C,0))),"",INDEX('Policy Characteristics'!A:A,MATCH($C534,'Policy Characteristics'!$C:$C,0)))</f>
        <v>Industry</v>
      </c>
      <c r="B534" s="285" t="str">
        <f>IF(ISBLANK(INDEX('Policy Characteristics'!B:B,MATCH($C534,'Policy Characteristics'!$C:$C,0))),"",INDEX('Policy Characteristics'!B:B,MATCH($C534,'Policy Characteristics'!$C:$C,0)))</f>
        <v>Electrification</v>
      </c>
      <c r="C534" s="276" t="str">
        <f t="shared" ref="C534:C559" si="30">C$533</f>
        <v>Fraction of Eligible Industrial Energy Use Shifted to Electricity</v>
      </c>
      <c r="D534" s="47" t="s">
        <v>3102</v>
      </c>
      <c r="E534" s="1" t="s">
        <v>3626</v>
      </c>
      <c r="F534" t="s">
        <v>3127</v>
      </c>
      <c r="G534" s="47" t="s">
        <v>3633</v>
      </c>
      <c r="H534" s="44">
        <v>1835</v>
      </c>
      <c r="I534" s="347" t="s">
        <v>44</v>
      </c>
      <c r="J534" s="277" t="str">
        <f>IF(ISBLANK(INDEX('Policy Characteristics'!D:D,MATCH($C534,'Policy Characteristics'!$C:$C,0))),"",INDEX('Policy Characteristics'!D:D,MATCH($C534,'Policy Characteristics'!$C:$C,0)))</f>
        <v>Electrification</v>
      </c>
      <c r="K534" s="276" t="str">
        <f>IF(ISBLANK(INDEX('Policy Characteristics'!E:E,MATCH($C534,'Policy Characteristics'!$C:$C,0))),"",INDEX('Policy Characteristics'!E:E,MATCH($C534,'Policy Characteristics'!$C:$C,0)))</f>
        <v>indst shift to electricity</v>
      </c>
      <c r="L534" s="284">
        <f>IF(ISBLANK(INDEX('Policy Characteristics'!F:F,MATCH($C534,'Policy Characteristics'!$C:$C,0))),"",INDEX('Policy Characteristics'!F:F,MATCH($C534,'Policy Characteristics'!$C:$C,0)))</f>
        <v>0</v>
      </c>
      <c r="M534" s="284">
        <f>IF(ISBLANK(INDEX('Policy Characteristics'!G:G,MATCH($C534,'Policy Characteristics'!$C:$C,0))),"",INDEX('Policy Characteristics'!G:G,MATCH($C534,'Policy Characteristics'!$C:$C,0)))</f>
        <v>1</v>
      </c>
      <c r="N534" s="284">
        <f>IF(ISBLANK(INDEX('Policy Characteristics'!H:H,MATCH($C534,'Policy Characteristics'!$C:$C,0))),"",INDEX('Policy Characteristics'!H:H,MATCH($C534,'Policy Characteristics'!$C:$C,0)))</f>
        <v>0.01</v>
      </c>
      <c r="O534" s="276" t="str">
        <f>IF(ISBLANK(INDEX('Policy Characteristics'!I:I,MATCH($C534,'Policy Characteristics'!$C:$C,0))),"",INDEX('Policy Characteristics'!I:I,MATCH($C534,'Policy Characteristics'!$C:$C,0)))</f>
        <v>% of fuel shifted</v>
      </c>
      <c r="P534" s="276" t="str">
        <f>IF(ISBLANK(INDEX('Policy Characteristics'!J:J,MATCH($C534,'Policy Characteristics'!$C:$C,0))),"",INDEX('Policy Characteristics'!J:J,MATCH($C534,'Policy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34" s="276" t="str">
        <f>IF(ISBLANK(INDEX('Policy Characteristics'!K:K,MATCH($C534,'Policy Characteristics'!$C:$C,0))),"",INDEX('Policy Characteristics'!K:K,MATCH($C534,'Policy Characteristics'!$C:$C,0)))</f>
        <v>industry-ag-main.html#fuel-switching</v>
      </c>
      <c r="R534" s="276" t="str">
        <f>IF(ISBLANK(INDEX('Policy Characteristics'!L:L,MATCH($C534,'Policy Characteristics'!$C:$C,0))),"",INDEX('Policy Characteristics'!L:L,MATCH($C534,'Policy Characteristics'!$C:$C,0)))</f>
        <v>industry-elec-and-hydrogen.html</v>
      </c>
    </row>
    <row r="535" spans="1:18" ht="16">
      <c r="A535" s="276" t="str">
        <f>IF(ISBLANK(INDEX('Policy Characteristics'!A:A,MATCH($C535,'Policy Characteristics'!$C:$C,0))),"",INDEX('Policy Characteristics'!A:A,MATCH($C535,'Policy Characteristics'!$C:$C,0)))</f>
        <v>Industry</v>
      </c>
      <c r="B535" s="285" t="str">
        <f>IF(ISBLANK(INDEX('Policy Characteristics'!B:B,MATCH($C535,'Policy Characteristics'!$C:$C,0))),"",INDEX('Policy Characteristics'!B:B,MATCH($C535,'Policy Characteristics'!$C:$C,0)))</f>
        <v>Electrification</v>
      </c>
      <c r="C535" s="276" t="str">
        <f t="shared" si="30"/>
        <v>Fraction of Eligible Industrial Energy Use Shifted to Electricity</v>
      </c>
      <c r="D535" s="47" t="s">
        <v>3102</v>
      </c>
      <c r="E535" s="1" t="s">
        <v>3627</v>
      </c>
      <c r="F535" t="s">
        <v>3127</v>
      </c>
      <c r="G535" s="47" t="s">
        <v>3634</v>
      </c>
      <c r="H535" s="44">
        <v>1836</v>
      </c>
      <c r="I535" s="347" t="s">
        <v>45</v>
      </c>
      <c r="J535" s="277" t="str">
        <f>IF(ISBLANK(INDEX('Policy Characteristics'!D:D,MATCH($C535,'Policy Characteristics'!$C:$C,0))),"",INDEX('Policy Characteristics'!D:D,MATCH($C535,'Policy Characteristics'!$C:$C,0)))</f>
        <v>Electrification</v>
      </c>
      <c r="K535" s="276" t="str">
        <f>IF(ISBLANK(INDEX('Policy Characteristics'!E:E,MATCH($C535,'Policy Characteristics'!$C:$C,0))),"",INDEX('Policy Characteristics'!E:E,MATCH($C535,'Policy Characteristics'!$C:$C,0)))</f>
        <v>indst shift to electricity</v>
      </c>
      <c r="L535" s="284">
        <f>IF(ISBLANK(INDEX('Policy Characteristics'!F:F,MATCH($C535,'Policy Characteristics'!$C:$C,0))),"",INDEX('Policy Characteristics'!F:F,MATCH($C535,'Policy Characteristics'!$C:$C,0)))</f>
        <v>0</v>
      </c>
      <c r="M535" s="284">
        <f>IF(ISBLANK(INDEX('Policy Characteristics'!G:G,MATCH($C535,'Policy Characteristics'!$C:$C,0))),"",INDEX('Policy Characteristics'!G:G,MATCH($C535,'Policy Characteristics'!$C:$C,0)))</f>
        <v>1</v>
      </c>
      <c r="N535" s="284">
        <f>IF(ISBLANK(INDEX('Policy Characteristics'!H:H,MATCH($C535,'Policy Characteristics'!$C:$C,0))),"",INDEX('Policy Characteristics'!H:H,MATCH($C535,'Policy Characteristics'!$C:$C,0)))</f>
        <v>0.01</v>
      </c>
      <c r="O535" s="276" t="str">
        <f>IF(ISBLANK(INDEX('Policy Characteristics'!I:I,MATCH($C535,'Policy Characteristics'!$C:$C,0))),"",INDEX('Policy Characteristics'!I:I,MATCH($C535,'Policy Characteristics'!$C:$C,0)))</f>
        <v>% of fuel shifted</v>
      </c>
      <c r="P535" s="276" t="str">
        <f>IF(ISBLANK(INDEX('Policy Characteristics'!J:J,MATCH($C535,'Policy Characteristics'!$C:$C,0))),"",INDEX('Policy Characteristics'!J:J,MATCH($C535,'Policy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35" s="276" t="str">
        <f>IF(ISBLANK(INDEX('Policy Characteristics'!K:K,MATCH($C535,'Policy Characteristics'!$C:$C,0))),"",INDEX('Policy Characteristics'!K:K,MATCH($C535,'Policy Characteristics'!$C:$C,0)))</f>
        <v>industry-ag-main.html#fuel-switching</v>
      </c>
      <c r="R535" s="276" t="str">
        <f>IF(ISBLANK(INDEX('Policy Characteristics'!L:L,MATCH($C535,'Policy Characteristics'!$C:$C,0))),"",INDEX('Policy Characteristics'!L:L,MATCH($C535,'Policy Characteristics'!$C:$C,0)))</f>
        <v>industry-elec-and-hydrogen.html</v>
      </c>
    </row>
    <row r="536" spans="1:18" ht="16">
      <c r="A536" s="276" t="str">
        <f>IF(ISBLANK(INDEX('Policy Characteristics'!A:A,MATCH($C536,'Policy Characteristics'!$C:$C,0))),"",INDEX('Policy Characteristics'!A:A,MATCH($C536,'Policy Characteristics'!$C:$C,0)))</f>
        <v>Industry</v>
      </c>
      <c r="B536" s="285" t="str">
        <f>IF(ISBLANK(INDEX('Policy Characteristics'!B:B,MATCH($C536,'Policy Characteristics'!$C:$C,0))),"",INDEX('Policy Characteristics'!B:B,MATCH($C536,'Policy Characteristics'!$C:$C,0)))</f>
        <v>Electrification</v>
      </c>
      <c r="C536" s="276" t="str">
        <f t="shared" si="30"/>
        <v>Fraction of Eligible Industrial Energy Use Shifted to Electricity</v>
      </c>
      <c r="D536" s="47" t="s">
        <v>3102</v>
      </c>
      <c r="E536" s="1" t="s">
        <v>3628</v>
      </c>
      <c r="F536" t="s">
        <v>3127</v>
      </c>
      <c r="G536" s="47" t="s">
        <v>3635</v>
      </c>
      <c r="H536" s="44">
        <v>1837</v>
      </c>
      <c r="I536" s="347" t="s">
        <v>45</v>
      </c>
      <c r="J536" s="277" t="str">
        <f>IF(ISBLANK(INDEX('Policy Characteristics'!D:D,MATCH($C536,'Policy Characteristics'!$C:$C,0))),"",INDEX('Policy Characteristics'!D:D,MATCH($C536,'Policy Characteristics'!$C:$C,0)))</f>
        <v>Electrification</v>
      </c>
      <c r="K536" s="276" t="str">
        <f>IF(ISBLANK(INDEX('Policy Characteristics'!E:E,MATCH($C536,'Policy Characteristics'!$C:$C,0))),"",INDEX('Policy Characteristics'!E:E,MATCH($C536,'Policy Characteristics'!$C:$C,0)))</f>
        <v>indst shift to electricity</v>
      </c>
      <c r="L536" s="284">
        <f>IF(ISBLANK(INDEX('Policy Characteristics'!F:F,MATCH($C536,'Policy Characteristics'!$C:$C,0))),"",INDEX('Policy Characteristics'!F:F,MATCH($C536,'Policy Characteristics'!$C:$C,0)))</f>
        <v>0</v>
      </c>
      <c r="M536" s="284">
        <f>IF(ISBLANK(INDEX('Policy Characteristics'!G:G,MATCH($C536,'Policy Characteristics'!$C:$C,0))),"",INDEX('Policy Characteristics'!G:G,MATCH($C536,'Policy Characteristics'!$C:$C,0)))</f>
        <v>1</v>
      </c>
      <c r="N536" s="284">
        <f>IF(ISBLANK(INDEX('Policy Characteristics'!H:H,MATCH($C536,'Policy Characteristics'!$C:$C,0))),"",INDEX('Policy Characteristics'!H:H,MATCH($C536,'Policy Characteristics'!$C:$C,0)))</f>
        <v>0.01</v>
      </c>
      <c r="O536" s="276" t="str">
        <f>IF(ISBLANK(INDEX('Policy Characteristics'!I:I,MATCH($C536,'Policy Characteristics'!$C:$C,0))),"",INDEX('Policy Characteristics'!I:I,MATCH($C536,'Policy Characteristics'!$C:$C,0)))</f>
        <v>% of fuel shifted</v>
      </c>
      <c r="P536" s="276" t="str">
        <f>IF(ISBLANK(INDEX('Policy Characteristics'!J:J,MATCH($C536,'Policy Characteristics'!$C:$C,0))),"",INDEX('Policy Characteristics'!J:J,MATCH($C536,'Policy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36" s="276" t="str">
        <f>IF(ISBLANK(INDEX('Policy Characteristics'!K:K,MATCH($C536,'Policy Characteristics'!$C:$C,0))),"",INDEX('Policy Characteristics'!K:K,MATCH($C536,'Policy Characteristics'!$C:$C,0)))</f>
        <v>industry-ag-main.html#fuel-switching</v>
      </c>
      <c r="R536" s="276" t="str">
        <f>IF(ISBLANK(INDEX('Policy Characteristics'!L:L,MATCH($C536,'Policy Characteristics'!$C:$C,0))),"",INDEX('Policy Characteristics'!L:L,MATCH($C536,'Policy Characteristics'!$C:$C,0)))</f>
        <v>industry-elec-and-hydrogen.html</v>
      </c>
    </row>
    <row r="537" spans="1:18" ht="16">
      <c r="A537" s="276" t="str">
        <f>IF(ISBLANK(INDEX('Policy Characteristics'!A:A,MATCH($C537,'Policy Characteristics'!$C:$C,0))),"",INDEX('Policy Characteristics'!A:A,MATCH($C537,'Policy Characteristics'!$C:$C,0)))</f>
        <v>Industry</v>
      </c>
      <c r="B537" s="285" t="str">
        <f>IF(ISBLANK(INDEX('Policy Characteristics'!B:B,MATCH($C537,'Policy Characteristics'!$C:$C,0))),"",INDEX('Policy Characteristics'!B:B,MATCH($C537,'Policy Characteristics'!$C:$C,0)))</f>
        <v>Electrification</v>
      </c>
      <c r="C537" s="276" t="str">
        <f t="shared" si="30"/>
        <v>Fraction of Eligible Industrial Energy Use Shifted to Electricity</v>
      </c>
      <c r="D537" s="47" t="s">
        <v>3102</v>
      </c>
      <c r="E537" s="1" t="s">
        <v>3629</v>
      </c>
      <c r="F537" t="s">
        <v>3127</v>
      </c>
      <c r="G537" s="47" t="s">
        <v>3636</v>
      </c>
      <c r="H537" s="44">
        <v>1838</v>
      </c>
      <c r="I537" s="347" t="s">
        <v>45</v>
      </c>
      <c r="J537" s="277" t="str">
        <f>IF(ISBLANK(INDEX('Policy Characteristics'!D:D,MATCH($C537,'Policy Characteristics'!$C:$C,0))),"",INDEX('Policy Characteristics'!D:D,MATCH($C537,'Policy Characteristics'!$C:$C,0)))</f>
        <v>Electrification</v>
      </c>
      <c r="K537" s="276" t="str">
        <f>IF(ISBLANK(INDEX('Policy Characteristics'!E:E,MATCH($C537,'Policy Characteristics'!$C:$C,0))),"",INDEX('Policy Characteristics'!E:E,MATCH($C537,'Policy Characteristics'!$C:$C,0)))</f>
        <v>indst shift to electricity</v>
      </c>
      <c r="L537" s="284">
        <f>IF(ISBLANK(INDEX('Policy Characteristics'!F:F,MATCH($C537,'Policy Characteristics'!$C:$C,0))),"",INDEX('Policy Characteristics'!F:F,MATCH($C537,'Policy Characteristics'!$C:$C,0)))</f>
        <v>0</v>
      </c>
      <c r="M537" s="284">
        <f>IF(ISBLANK(INDEX('Policy Characteristics'!G:G,MATCH($C537,'Policy Characteristics'!$C:$C,0))),"",INDEX('Policy Characteristics'!G:G,MATCH($C537,'Policy Characteristics'!$C:$C,0)))</f>
        <v>1</v>
      </c>
      <c r="N537" s="284">
        <f>IF(ISBLANK(INDEX('Policy Characteristics'!H:H,MATCH($C537,'Policy Characteristics'!$C:$C,0))),"",INDEX('Policy Characteristics'!H:H,MATCH($C537,'Policy Characteristics'!$C:$C,0)))</f>
        <v>0.01</v>
      </c>
      <c r="O537" s="276" t="str">
        <f>IF(ISBLANK(INDEX('Policy Characteristics'!I:I,MATCH($C537,'Policy Characteristics'!$C:$C,0))),"",INDEX('Policy Characteristics'!I:I,MATCH($C537,'Policy Characteristics'!$C:$C,0)))</f>
        <v>% of fuel shifted</v>
      </c>
      <c r="P537" s="276" t="str">
        <f>IF(ISBLANK(INDEX('Policy Characteristics'!J:J,MATCH($C537,'Policy Characteristics'!$C:$C,0))),"",INDEX('Policy Characteristics'!J:J,MATCH($C537,'Policy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37" s="276" t="str">
        <f>IF(ISBLANK(INDEX('Policy Characteristics'!K:K,MATCH($C537,'Policy Characteristics'!$C:$C,0))),"",INDEX('Policy Characteristics'!K:K,MATCH($C537,'Policy Characteristics'!$C:$C,0)))</f>
        <v>industry-ag-main.html#fuel-switching</v>
      </c>
      <c r="R537" s="276" t="str">
        <f>IF(ISBLANK(INDEX('Policy Characteristics'!L:L,MATCH($C537,'Policy Characteristics'!$C:$C,0))),"",INDEX('Policy Characteristics'!L:L,MATCH($C537,'Policy Characteristics'!$C:$C,0)))</f>
        <v>industry-elec-and-hydrogen.html</v>
      </c>
    </row>
    <row r="538" spans="1:18" ht="16">
      <c r="A538" s="276" t="str">
        <f>IF(ISBLANK(INDEX('Policy Characteristics'!A:A,MATCH($C538,'Policy Characteristics'!$C:$C,0))),"",INDEX('Policy Characteristics'!A:A,MATCH($C538,'Policy Characteristics'!$C:$C,0)))</f>
        <v>Industry</v>
      </c>
      <c r="B538" s="285" t="str">
        <f>IF(ISBLANK(INDEX('Policy Characteristics'!B:B,MATCH($C538,'Policy Characteristics'!$C:$C,0))),"",INDEX('Policy Characteristics'!B:B,MATCH($C538,'Policy Characteristics'!$C:$C,0)))</f>
        <v>Electrification</v>
      </c>
      <c r="C538" s="276" t="str">
        <f t="shared" si="30"/>
        <v>Fraction of Eligible Industrial Energy Use Shifted to Electricity</v>
      </c>
      <c r="D538" s="47" t="s">
        <v>3102</v>
      </c>
      <c r="E538" s="1" t="s">
        <v>3630</v>
      </c>
      <c r="F538" t="s">
        <v>3127</v>
      </c>
      <c r="G538" s="47" t="s">
        <v>3637</v>
      </c>
      <c r="H538" s="44">
        <v>1839</v>
      </c>
      <c r="I538" s="347" t="s">
        <v>44</v>
      </c>
      <c r="J538" s="277" t="str">
        <f>IF(ISBLANK(INDEX('Policy Characteristics'!D:D,MATCH($C538,'Policy Characteristics'!$C:$C,0))),"",INDEX('Policy Characteristics'!D:D,MATCH($C538,'Policy Characteristics'!$C:$C,0)))</f>
        <v>Electrification</v>
      </c>
      <c r="K538" s="276" t="str">
        <f>IF(ISBLANK(INDEX('Policy Characteristics'!E:E,MATCH($C538,'Policy Characteristics'!$C:$C,0))),"",INDEX('Policy Characteristics'!E:E,MATCH($C538,'Policy Characteristics'!$C:$C,0)))</f>
        <v>indst shift to electricity</v>
      </c>
      <c r="L538" s="284">
        <f>IF(ISBLANK(INDEX('Policy Characteristics'!F:F,MATCH($C538,'Policy Characteristics'!$C:$C,0))),"",INDEX('Policy Characteristics'!F:F,MATCH($C538,'Policy Characteristics'!$C:$C,0)))</f>
        <v>0</v>
      </c>
      <c r="M538" s="284">
        <f>IF(ISBLANK(INDEX('Policy Characteristics'!G:G,MATCH($C538,'Policy Characteristics'!$C:$C,0))),"",INDEX('Policy Characteristics'!G:G,MATCH($C538,'Policy Characteristics'!$C:$C,0)))</f>
        <v>1</v>
      </c>
      <c r="N538" s="284">
        <f>IF(ISBLANK(INDEX('Policy Characteristics'!H:H,MATCH($C538,'Policy Characteristics'!$C:$C,0))),"",INDEX('Policy Characteristics'!H:H,MATCH($C538,'Policy Characteristics'!$C:$C,0)))</f>
        <v>0.01</v>
      </c>
      <c r="O538" s="276" t="str">
        <f>IF(ISBLANK(INDEX('Policy Characteristics'!I:I,MATCH($C538,'Policy Characteristics'!$C:$C,0))),"",INDEX('Policy Characteristics'!I:I,MATCH($C538,'Policy Characteristics'!$C:$C,0)))</f>
        <v>% of fuel shifted</v>
      </c>
      <c r="P538" s="276" t="str">
        <f>IF(ISBLANK(INDEX('Policy Characteristics'!J:J,MATCH($C538,'Policy Characteristics'!$C:$C,0))),"",INDEX('Policy Characteristics'!J:J,MATCH($C538,'Policy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38" s="276" t="str">
        <f>IF(ISBLANK(INDEX('Policy Characteristics'!K:K,MATCH($C538,'Policy Characteristics'!$C:$C,0))),"",INDEX('Policy Characteristics'!K:K,MATCH($C538,'Policy Characteristics'!$C:$C,0)))</f>
        <v>industry-ag-main.html#fuel-switching</v>
      </c>
      <c r="R538" s="276" t="str">
        <f>IF(ISBLANK(INDEX('Policy Characteristics'!L:L,MATCH($C538,'Policy Characteristics'!$C:$C,0))),"",INDEX('Policy Characteristics'!L:L,MATCH($C538,'Policy Characteristics'!$C:$C,0)))</f>
        <v>industry-elec-and-hydrogen.html</v>
      </c>
    </row>
    <row r="539" spans="1:18" ht="16">
      <c r="A539" s="276" t="str">
        <f>IF(ISBLANK(INDEX('Policy Characteristics'!A:A,MATCH($C539,'Policy Characteristics'!$C:$C,0))),"",INDEX('Policy Characteristics'!A:A,MATCH($C539,'Policy Characteristics'!$C:$C,0)))</f>
        <v>Industry</v>
      </c>
      <c r="B539" s="285" t="str">
        <f>IF(ISBLANK(INDEX('Policy Characteristics'!B:B,MATCH($C539,'Policy Characteristics'!$C:$C,0))),"",INDEX('Policy Characteristics'!B:B,MATCH($C539,'Policy Characteristics'!$C:$C,0)))</f>
        <v>Electrification</v>
      </c>
      <c r="C539" s="276" t="str">
        <f t="shared" si="30"/>
        <v>Fraction of Eligible Industrial Energy Use Shifted to Electricity</v>
      </c>
      <c r="D539" s="47" t="s">
        <v>3102</v>
      </c>
      <c r="E539" s="1" t="s">
        <v>3631</v>
      </c>
      <c r="F539" t="s">
        <v>3127</v>
      </c>
      <c r="G539" s="47" t="s">
        <v>3638</v>
      </c>
      <c r="H539" s="44">
        <v>1840</v>
      </c>
      <c r="I539" s="347" t="s">
        <v>45</v>
      </c>
      <c r="J539" s="277" t="str">
        <f>IF(ISBLANK(INDEX('Policy Characteristics'!D:D,MATCH($C539,'Policy Characteristics'!$C:$C,0))),"",INDEX('Policy Characteristics'!D:D,MATCH($C539,'Policy Characteristics'!$C:$C,0)))</f>
        <v>Electrification</v>
      </c>
      <c r="K539" s="276" t="str">
        <f>IF(ISBLANK(INDEX('Policy Characteristics'!E:E,MATCH($C539,'Policy Characteristics'!$C:$C,0))),"",INDEX('Policy Characteristics'!E:E,MATCH($C539,'Policy Characteristics'!$C:$C,0)))</f>
        <v>indst shift to electricity</v>
      </c>
      <c r="L539" s="284">
        <f>IF(ISBLANK(INDEX('Policy Characteristics'!F:F,MATCH($C539,'Policy Characteristics'!$C:$C,0))),"",INDEX('Policy Characteristics'!F:F,MATCH($C539,'Policy Characteristics'!$C:$C,0)))</f>
        <v>0</v>
      </c>
      <c r="M539" s="284">
        <f>IF(ISBLANK(INDEX('Policy Characteristics'!G:G,MATCH($C539,'Policy Characteristics'!$C:$C,0))),"",INDEX('Policy Characteristics'!G:G,MATCH($C539,'Policy Characteristics'!$C:$C,0)))</f>
        <v>1</v>
      </c>
      <c r="N539" s="284">
        <f>IF(ISBLANK(INDEX('Policy Characteristics'!H:H,MATCH($C539,'Policy Characteristics'!$C:$C,0))),"",INDEX('Policy Characteristics'!H:H,MATCH($C539,'Policy Characteristics'!$C:$C,0)))</f>
        <v>0.01</v>
      </c>
      <c r="O539" s="276" t="str">
        <f>IF(ISBLANK(INDEX('Policy Characteristics'!I:I,MATCH($C539,'Policy Characteristics'!$C:$C,0))),"",INDEX('Policy Characteristics'!I:I,MATCH($C539,'Policy Characteristics'!$C:$C,0)))</f>
        <v>% of fuel shifted</v>
      </c>
      <c r="P539" s="276" t="str">
        <f>IF(ISBLANK(INDEX('Policy Characteristics'!J:J,MATCH($C539,'Policy Characteristics'!$C:$C,0))),"",INDEX('Policy Characteristics'!J:J,MATCH($C539,'Policy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39" s="276" t="str">
        <f>IF(ISBLANK(INDEX('Policy Characteristics'!K:K,MATCH($C539,'Policy Characteristics'!$C:$C,0))),"",INDEX('Policy Characteristics'!K:K,MATCH($C539,'Policy Characteristics'!$C:$C,0)))</f>
        <v>industry-ag-main.html#fuel-switching</v>
      </c>
      <c r="R539" s="276" t="str">
        <f>IF(ISBLANK(INDEX('Policy Characteristics'!L:L,MATCH($C539,'Policy Characteristics'!$C:$C,0))),"",INDEX('Policy Characteristics'!L:L,MATCH($C539,'Policy Characteristics'!$C:$C,0)))</f>
        <v>industry-elec-and-hydrogen.html</v>
      </c>
    </row>
    <row r="540" spans="1:18" ht="16">
      <c r="A540" s="276" t="str">
        <f>IF(ISBLANK(INDEX('Policy Characteristics'!A:A,MATCH($C540,'Policy Characteristics'!$C:$C,0))),"",INDEX('Policy Characteristics'!A:A,MATCH($C540,'Policy Characteristics'!$C:$C,0)))</f>
        <v>Industry</v>
      </c>
      <c r="B540" s="285" t="str">
        <f>IF(ISBLANK(INDEX('Policy Characteristics'!B:B,MATCH($C540,'Policy Characteristics'!$C:$C,0))),"",INDEX('Policy Characteristics'!B:B,MATCH($C540,'Policy Characteristics'!$C:$C,0)))</f>
        <v>Electrification</v>
      </c>
      <c r="C540" s="276" t="str">
        <f t="shared" si="30"/>
        <v>Fraction of Eligible Industrial Energy Use Shifted to Electricity</v>
      </c>
      <c r="D540" s="47" t="s">
        <v>3102</v>
      </c>
      <c r="E540" s="1" t="s">
        <v>3625</v>
      </c>
      <c r="F540" t="s">
        <v>3127</v>
      </c>
      <c r="G540" s="47" t="s">
        <v>3639</v>
      </c>
      <c r="H540" s="44">
        <v>1841</v>
      </c>
      <c r="I540" s="347" t="s">
        <v>45</v>
      </c>
      <c r="J540" s="277" t="str">
        <f>IF(ISBLANK(INDEX('Policy Characteristics'!D:D,MATCH($C540,'Policy Characteristics'!$C:$C,0))),"",INDEX('Policy Characteristics'!D:D,MATCH($C540,'Policy Characteristics'!$C:$C,0)))</f>
        <v>Electrification</v>
      </c>
      <c r="K540" s="276" t="str">
        <f>IF(ISBLANK(INDEX('Policy Characteristics'!E:E,MATCH($C540,'Policy Characteristics'!$C:$C,0))),"",INDEX('Policy Characteristics'!E:E,MATCH($C540,'Policy Characteristics'!$C:$C,0)))</f>
        <v>indst shift to electricity</v>
      </c>
      <c r="L540" s="284">
        <f>IF(ISBLANK(INDEX('Policy Characteristics'!F:F,MATCH($C540,'Policy Characteristics'!$C:$C,0))),"",INDEX('Policy Characteristics'!F:F,MATCH($C540,'Policy Characteristics'!$C:$C,0)))</f>
        <v>0</v>
      </c>
      <c r="M540" s="284">
        <f>IF(ISBLANK(INDEX('Policy Characteristics'!G:G,MATCH($C540,'Policy Characteristics'!$C:$C,0))),"",INDEX('Policy Characteristics'!G:G,MATCH($C540,'Policy Characteristics'!$C:$C,0)))</f>
        <v>1</v>
      </c>
      <c r="N540" s="284">
        <f>IF(ISBLANK(INDEX('Policy Characteristics'!H:H,MATCH($C540,'Policy Characteristics'!$C:$C,0))),"",INDEX('Policy Characteristics'!H:H,MATCH($C540,'Policy Characteristics'!$C:$C,0)))</f>
        <v>0.01</v>
      </c>
      <c r="O540" s="276" t="str">
        <f>IF(ISBLANK(INDEX('Policy Characteristics'!I:I,MATCH($C540,'Policy Characteristics'!$C:$C,0))),"",INDEX('Policy Characteristics'!I:I,MATCH($C540,'Policy Characteristics'!$C:$C,0)))</f>
        <v>% of fuel shifted</v>
      </c>
      <c r="P540" s="276" t="str">
        <f>IF(ISBLANK(INDEX('Policy Characteristics'!J:J,MATCH($C540,'Policy Characteristics'!$C:$C,0))),"",INDEX('Policy Characteristics'!J:J,MATCH($C540,'Policy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40" s="276" t="str">
        <f>IF(ISBLANK(INDEX('Policy Characteristics'!K:K,MATCH($C540,'Policy Characteristics'!$C:$C,0))),"",INDEX('Policy Characteristics'!K:K,MATCH($C540,'Policy Characteristics'!$C:$C,0)))</f>
        <v>industry-ag-main.html#fuel-switching</v>
      </c>
      <c r="R540" s="276" t="str">
        <f>IF(ISBLANK(INDEX('Policy Characteristics'!L:L,MATCH($C540,'Policy Characteristics'!$C:$C,0))),"",INDEX('Policy Characteristics'!L:L,MATCH($C540,'Policy Characteristics'!$C:$C,0)))</f>
        <v>industry-elec-and-hydrogen.html</v>
      </c>
    </row>
    <row r="541" spans="1:18" ht="16">
      <c r="A541" s="276" t="str">
        <f>IF(ISBLANK(INDEX('Policy Characteristics'!A:A,MATCH($C541,'Policy Characteristics'!$C:$C,0))),"",INDEX('Policy Characteristics'!A:A,MATCH($C541,'Policy Characteristics'!$C:$C,0)))</f>
        <v>Industry</v>
      </c>
      <c r="B541" s="285" t="str">
        <f>IF(ISBLANK(INDEX('Policy Characteristics'!B:B,MATCH($C541,'Policy Characteristics'!$C:$C,0))),"",INDEX('Policy Characteristics'!B:B,MATCH($C541,'Policy Characteristics'!$C:$C,0)))</f>
        <v>Electrification</v>
      </c>
      <c r="C541" s="276" t="str">
        <f t="shared" si="30"/>
        <v>Fraction of Eligible Industrial Energy Use Shifted to Electricity</v>
      </c>
      <c r="D541" s="6" t="s">
        <v>3103</v>
      </c>
      <c r="E541" s="1" t="s">
        <v>3624</v>
      </c>
      <c r="F541" t="s">
        <v>2791</v>
      </c>
      <c r="G541" s="47" t="s">
        <v>3632</v>
      </c>
      <c r="H541" s="44">
        <v>1842</v>
      </c>
      <c r="I541" s="347" t="s">
        <v>45</v>
      </c>
      <c r="J541" s="277" t="str">
        <f>IF(ISBLANK(INDEX('Policy Characteristics'!D:D,MATCH($C541,'Policy Characteristics'!$C:$C,0))),"",INDEX('Policy Characteristics'!D:D,MATCH($C541,'Policy Characteristics'!$C:$C,0)))</f>
        <v>Electrification</v>
      </c>
      <c r="K541" s="276" t="str">
        <f>IF(ISBLANK(INDEX('Policy Characteristics'!E:E,MATCH($C541,'Policy Characteristics'!$C:$C,0))),"",INDEX('Policy Characteristics'!E:E,MATCH($C541,'Policy Characteristics'!$C:$C,0)))</f>
        <v>indst shift to electricity</v>
      </c>
      <c r="L541" s="284">
        <f>IF(ISBLANK(INDEX('Policy Characteristics'!F:F,MATCH($C541,'Policy Characteristics'!$C:$C,0))),"",INDEX('Policy Characteristics'!F:F,MATCH($C541,'Policy Characteristics'!$C:$C,0)))</f>
        <v>0</v>
      </c>
      <c r="M541" s="284">
        <f>IF(ISBLANK(INDEX('Policy Characteristics'!G:G,MATCH($C541,'Policy Characteristics'!$C:$C,0))),"",INDEX('Policy Characteristics'!G:G,MATCH($C541,'Policy Characteristics'!$C:$C,0)))</f>
        <v>1</v>
      </c>
      <c r="N541" s="284">
        <f>IF(ISBLANK(INDEX('Policy Characteristics'!H:H,MATCH($C541,'Policy Characteristics'!$C:$C,0))),"",INDEX('Policy Characteristics'!H:H,MATCH($C541,'Policy Characteristics'!$C:$C,0)))</f>
        <v>0.01</v>
      </c>
      <c r="O541" s="276" t="str">
        <f>IF(ISBLANK(INDEX('Policy Characteristics'!I:I,MATCH($C541,'Policy Characteristics'!$C:$C,0))),"",INDEX('Policy Characteristics'!I:I,MATCH($C541,'Policy Characteristics'!$C:$C,0)))</f>
        <v>% of fuel shifted</v>
      </c>
      <c r="P541" s="276" t="str">
        <f>IF(ISBLANK(INDEX('Policy Characteristics'!J:J,MATCH($C541,'Policy Characteristics'!$C:$C,0))),"",INDEX('Policy Characteristics'!J:J,MATCH($C541,'Policy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41" s="276" t="str">
        <f>IF(ISBLANK(INDEX('Policy Characteristics'!K:K,MATCH($C541,'Policy Characteristics'!$C:$C,0))),"",INDEX('Policy Characteristics'!K:K,MATCH($C541,'Policy Characteristics'!$C:$C,0)))</f>
        <v>industry-ag-main.html#fuel-switching</v>
      </c>
      <c r="R541" s="276" t="str">
        <f>IF(ISBLANK(INDEX('Policy Characteristics'!L:L,MATCH($C541,'Policy Characteristics'!$C:$C,0))),"",INDEX('Policy Characteristics'!L:L,MATCH($C541,'Policy Characteristics'!$C:$C,0)))</f>
        <v>industry-elec-and-hydrogen.html</v>
      </c>
    </row>
    <row r="542" spans="1:18" ht="16">
      <c r="A542" s="276" t="str">
        <f>IF(ISBLANK(INDEX('Policy Characteristics'!A:A,MATCH($C542,'Policy Characteristics'!$C:$C,0))),"",INDEX('Policy Characteristics'!A:A,MATCH($C542,'Policy Characteristics'!$C:$C,0)))</f>
        <v>Industry</v>
      </c>
      <c r="B542" s="285" t="str">
        <f>IF(ISBLANK(INDEX('Policy Characteristics'!B:B,MATCH($C542,'Policy Characteristics'!$C:$C,0))),"",INDEX('Policy Characteristics'!B:B,MATCH($C542,'Policy Characteristics'!$C:$C,0)))</f>
        <v>Electrification</v>
      </c>
      <c r="C542" s="276" t="str">
        <f t="shared" si="30"/>
        <v>Fraction of Eligible Industrial Energy Use Shifted to Electricity</v>
      </c>
      <c r="D542" s="6" t="s">
        <v>3103</v>
      </c>
      <c r="E542" s="1" t="s">
        <v>3626</v>
      </c>
      <c r="F542" t="s">
        <v>2791</v>
      </c>
      <c r="G542" s="47" t="s">
        <v>3633</v>
      </c>
      <c r="H542" s="44">
        <v>1843</v>
      </c>
      <c r="I542" s="347" t="s">
        <v>44</v>
      </c>
      <c r="J542" s="277" t="str">
        <f>IF(ISBLANK(INDEX('Policy Characteristics'!D:D,MATCH($C542,'Policy Characteristics'!$C:$C,0))),"",INDEX('Policy Characteristics'!D:D,MATCH($C542,'Policy Characteristics'!$C:$C,0)))</f>
        <v>Electrification</v>
      </c>
      <c r="K542" s="276" t="str">
        <f>IF(ISBLANK(INDEX('Policy Characteristics'!E:E,MATCH($C542,'Policy Characteristics'!$C:$C,0))),"",INDEX('Policy Characteristics'!E:E,MATCH($C542,'Policy Characteristics'!$C:$C,0)))</f>
        <v>indst shift to electricity</v>
      </c>
      <c r="L542" s="284">
        <f>IF(ISBLANK(INDEX('Policy Characteristics'!F:F,MATCH($C542,'Policy Characteristics'!$C:$C,0))),"",INDEX('Policy Characteristics'!F:F,MATCH($C542,'Policy Characteristics'!$C:$C,0)))</f>
        <v>0</v>
      </c>
      <c r="M542" s="284">
        <f>IF(ISBLANK(INDEX('Policy Characteristics'!G:G,MATCH($C542,'Policy Characteristics'!$C:$C,0))),"",INDEX('Policy Characteristics'!G:G,MATCH($C542,'Policy Characteristics'!$C:$C,0)))</f>
        <v>1</v>
      </c>
      <c r="N542" s="284">
        <f>IF(ISBLANK(INDEX('Policy Characteristics'!H:H,MATCH($C542,'Policy Characteristics'!$C:$C,0))),"",INDEX('Policy Characteristics'!H:H,MATCH($C542,'Policy Characteristics'!$C:$C,0)))</f>
        <v>0.01</v>
      </c>
      <c r="O542" s="276" t="str">
        <f>IF(ISBLANK(INDEX('Policy Characteristics'!I:I,MATCH($C542,'Policy Characteristics'!$C:$C,0))),"",INDEX('Policy Characteristics'!I:I,MATCH($C542,'Policy Characteristics'!$C:$C,0)))</f>
        <v>% of fuel shifted</v>
      </c>
      <c r="P542" s="276" t="str">
        <f>IF(ISBLANK(INDEX('Policy Characteristics'!J:J,MATCH($C542,'Policy Characteristics'!$C:$C,0))),"",INDEX('Policy Characteristics'!J:J,MATCH($C542,'Policy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42" s="276" t="str">
        <f>IF(ISBLANK(INDEX('Policy Characteristics'!K:K,MATCH($C542,'Policy Characteristics'!$C:$C,0))),"",INDEX('Policy Characteristics'!K:K,MATCH($C542,'Policy Characteristics'!$C:$C,0)))</f>
        <v>industry-ag-main.html#fuel-switching</v>
      </c>
      <c r="R542" s="276" t="str">
        <f>IF(ISBLANK(INDEX('Policy Characteristics'!L:L,MATCH($C542,'Policy Characteristics'!$C:$C,0))),"",INDEX('Policy Characteristics'!L:L,MATCH($C542,'Policy Characteristics'!$C:$C,0)))</f>
        <v>industry-elec-and-hydrogen.html</v>
      </c>
    </row>
    <row r="543" spans="1:18" ht="16">
      <c r="A543" s="276" t="str">
        <f>IF(ISBLANK(INDEX('Policy Characteristics'!A:A,MATCH($C543,'Policy Characteristics'!$C:$C,0))),"",INDEX('Policy Characteristics'!A:A,MATCH($C543,'Policy Characteristics'!$C:$C,0)))</f>
        <v>Industry</v>
      </c>
      <c r="B543" s="285" t="str">
        <f>IF(ISBLANK(INDEX('Policy Characteristics'!B:B,MATCH($C543,'Policy Characteristics'!$C:$C,0))),"",INDEX('Policy Characteristics'!B:B,MATCH($C543,'Policy Characteristics'!$C:$C,0)))</f>
        <v>Electrification</v>
      </c>
      <c r="C543" s="276" t="str">
        <f t="shared" si="30"/>
        <v>Fraction of Eligible Industrial Energy Use Shifted to Electricity</v>
      </c>
      <c r="D543" s="6" t="s">
        <v>3103</v>
      </c>
      <c r="E543" s="1" t="s">
        <v>3627</v>
      </c>
      <c r="F543" t="s">
        <v>2791</v>
      </c>
      <c r="G543" s="47" t="s">
        <v>3634</v>
      </c>
      <c r="H543" s="44">
        <v>1844</v>
      </c>
      <c r="I543" s="347" t="s">
        <v>45</v>
      </c>
      <c r="J543" s="277" t="str">
        <f>IF(ISBLANK(INDEX('Policy Characteristics'!D:D,MATCH($C543,'Policy Characteristics'!$C:$C,0))),"",INDEX('Policy Characteristics'!D:D,MATCH($C543,'Policy Characteristics'!$C:$C,0)))</f>
        <v>Electrification</v>
      </c>
      <c r="K543" s="276" t="str">
        <f>IF(ISBLANK(INDEX('Policy Characteristics'!E:E,MATCH($C543,'Policy Characteristics'!$C:$C,0))),"",INDEX('Policy Characteristics'!E:E,MATCH($C543,'Policy Characteristics'!$C:$C,0)))</f>
        <v>indst shift to electricity</v>
      </c>
      <c r="L543" s="284">
        <f>IF(ISBLANK(INDEX('Policy Characteristics'!F:F,MATCH($C543,'Policy Characteristics'!$C:$C,0))),"",INDEX('Policy Characteristics'!F:F,MATCH($C543,'Policy Characteristics'!$C:$C,0)))</f>
        <v>0</v>
      </c>
      <c r="M543" s="284">
        <f>IF(ISBLANK(INDEX('Policy Characteristics'!G:G,MATCH($C543,'Policy Characteristics'!$C:$C,0))),"",INDEX('Policy Characteristics'!G:G,MATCH($C543,'Policy Characteristics'!$C:$C,0)))</f>
        <v>1</v>
      </c>
      <c r="N543" s="284">
        <f>IF(ISBLANK(INDEX('Policy Characteristics'!H:H,MATCH($C543,'Policy Characteristics'!$C:$C,0))),"",INDEX('Policy Characteristics'!H:H,MATCH($C543,'Policy Characteristics'!$C:$C,0)))</f>
        <v>0.01</v>
      </c>
      <c r="O543" s="276" t="str">
        <f>IF(ISBLANK(INDEX('Policy Characteristics'!I:I,MATCH($C543,'Policy Characteristics'!$C:$C,0))),"",INDEX('Policy Characteristics'!I:I,MATCH($C543,'Policy Characteristics'!$C:$C,0)))</f>
        <v>% of fuel shifted</v>
      </c>
      <c r="P543" s="276" t="str">
        <f>IF(ISBLANK(INDEX('Policy Characteristics'!J:J,MATCH($C543,'Policy Characteristics'!$C:$C,0))),"",INDEX('Policy Characteristics'!J:J,MATCH($C543,'Policy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43" s="276" t="str">
        <f>IF(ISBLANK(INDEX('Policy Characteristics'!K:K,MATCH($C543,'Policy Characteristics'!$C:$C,0))),"",INDEX('Policy Characteristics'!K:K,MATCH($C543,'Policy Characteristics'!$C:$C,0)))</f>
        <v>industry-ag-main.html#fuel-switching</v>
      </c>
      <c r="R543" s="276" t="str">
        <f>IF(ISBLANK(INDEX('Policy Characteristics'!L:L,MATCH($C543,'Policy Characteristics'!$C:$C,0))),"",INDEX('Policy Characteristics'!L:L,MATCH($C543,'Policy Characteristics'!$C:$C,0)))</f>
        <v>industry-elec-and-hydrogen.html</v>
      </c>
    </row>
    <row r="544" spans="1:18" ht="16">
      <c r="A544" s="276" t="str">
        <f>IF(ISBLANK(INDEX('Policy Characteristics'!A:A,MATCH($C544,'Policy Characteristics'!$C:$C,0))),"",INDEX('Policy Characteristics'!A:A,MATCH($C544,'Policy Characteristics'!$C:$C,0)))</f>
        <v>Industry</v>
      </c>
      <c r="B544" s="285" t="str">
        <f>IF(ISBLANK(INDEX('Policy Characteristics'!B:B,MATCH($C544,'Policy Characteristics'!$C:$C,0))),"",INDEX('Policy Characteristics'!B:B,MATCH($C544,'Policy Characteristics'!$C:$C,0)))</f>
        <v>Electrification</v>
      </c>
      <c r="C544" s="276" t="str">
        <f t="shared" si="30"/>
        <v>Fraction of Eligible Industrial Energy Use Shifted to Electricity</v>
      </c>
      <c r="D544" s="6" t="s">
        <v>3103</v>
      </c>
      <c r="E544" s="1" t="s">
        <v>3628</v>
      </c>
      <c r="F544" t="s">
        <v>2791</v>
      </c>
      <c r="G544" s="47" t="s">
        <v>3635</v>
      </c>
      <c r="H544" s="44">
        <v>1845</v>
      </c>
      <c r="I544" s="347" t="s">
        <v>45</v>
      </c>
      <c r="J544" s="277" t="str">
        <f>IF(ISBLANK(INDEX('Policy Characteristics'!D:D,MATCH($C544,'Policy Characteristics'!$C:$C,0))),"",INDEX('Policy Characteristics'!D:D,MATCH($C544,'Policy Characteristics'!$C:$C,0)))</f>
        <v>Electrification</v>
      </c>
      <c r="K544" s="276" t="str">
        <f>IF(ISBLANK(INDEX('Policy Characteristics'!E:E,MATCH($C544,'Policy Characteristics'!$C:$C,0))),"",INDEX('Policy Characteristics'!E:E,MATCH($C544,'Policy Characteristics'!$C:$C,0)))</f>
        <v>indst shift to electricity</v>
      </c>
      <c r="L544" s="284">
        <f>IF(ISBLANK(INDEX('Policy Characteristics'!F:F,MATCH($C544,'Policy Characteristics'!$C:$C,0))),"",INDEX('Policy Characteristics'!F:F,MATCH($C544,'Policy Characteristics'!$C:$C,0)))</f>
        <v>0</v>
      </c>
      <c r="M544" s="284">
        <f>IF(ISBLANK(INDEX('Policy Characteristics'!G:G,MATCH($C544,'Policy Characteristics'!$C:$C,0))),"",INDEX('Policy Characteristics'!G:G,MATCH($C544,'Policy Characteristics'!$C:$C,0)))</f>
        <v>1</v>
      </c>
      <c r="N544" s="284">
        <f>IF(ISBLANK(INDEX('Policy Characteristics'!H:H,MATCH($C544,'Policy Characteristics'!$C:$C,0))),"",INDEX('Policy Characteristics'!H:H,MATCH($C544,'Policy Characteristics'!$C:$C,0)))</f>
        <v>0.01</v>
      </c>
      <c r="O544" s="276" t="str">
        <f>IF(ISBLANK(INDEX('Policy Characteristics'!I:I,MATCH($C544,'Policy Characteristics'!$C:$C,0))),"",INDEX('Policy Characteristics'!I:I,MATCH($C544,'Policy Characteristics'!$C:$C,0)))</f>
        <v>% of fuel shifted</v>
      </c>
      <c r="P544" s="276" t="str">
        <f>IF(ISBLANK(INDEX('Policy Characteristics'!J:J,MATCH($C544,'Policy Characteristics'!$C:$C,0))),"",INDEX('Policy Characteristics'!J:J,MATCH($C544,'Policy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44" s="276" t="str">
        <f>IF(ISBLANK(INDEX('Policy Characteristics'!K:K,MATCH($C544,'Policy Characteristics'!$C:$C,0))),"",INDEX('Policy Characteristics'!K:K,MATCH($C544,'Policy Characteristics'!$C:$C,0)))</f>
        <v>industry-ag-main.html#fuel-switching</v>
      </c>
      <c r="R544" s="276" t="str">
        <f>IF(ISBLANK(INDEX('Policy Characteristics'!L:L,MATCH($C544,'Policy Characteristics'!$C:$C,0))),"",INDEX('Policy Characteristics'!L:L,MATCH($C544,'Policy Characteristics'!$C:$C,0)))</f>
        <v>industry-elec-and-hydrogen.html</v>
      </c>
    </row>
    <row r="545" spans="1:18" ht="16">
      <c r="A545" s="276" t="str">
        <f>IF(ISBLANK(INDEX('Policy Characteristics'!A:A,MATCH($C545,'Policy Characteristics'!$C:$C,0))),"",INDEX('Policy Characteristics'!A:A,MATCH($C545,'Policy Characteristics'!$C:$C,0)))</f>
        <v>Industry</v>
      </c>
      <c r="B545" s="285" t="str">
        <f>IF(ISBLANK(INDEX('Policy Characteristics'!B:B,MATCH($C545,'Policy Characteristics'!$C:$C,0))),"",INDEX('Policy Characteristics'!B:B,MATCH($C545,'Policy Characteristics'!$C:$C,0)))</f>
        <v>Electrification</v>
      </c>
      <c r="C545" s="276" t="str">
        <f t="shared" si="30"/>
        <v>Fraction of Eligible Industrial Energy Use Shifted to Electricity</v>
      </c>
      <c r="D545" s="6" t="s">
        <v>3103</v>
      </c>
      <c r="E545" s="1" t="s">
        <v>3629</v>
      </c>
      <c r="F545" t="s">
        <v>2791</v>
      </c>
      <c r="G545" s="47" t="s">
        <v>3636</v>
      </c>
      <c r="H545" s="44">
        <v>1846</v>
      </c>
      <c r="I545" s="347" t="s">
        <v>45</v>
      </c>
      <c r="J545" s="277" t="str">
        <f>IF(ISBLANK(INDEX('Policy Characteristics'!D:D,MATCH($C545,'Policy Characteristics'!$C:$C,0))),"",INDEX('Policy Characteristics'!D:D,MATCH($C545,'Policy Characteristics'!$C:$C,0)))</f>
        <v>Electrification</v>
      </c>
      <c r="K545" s="276" t="str">
        <f>IF(ISBLANK(INDEX('Policy Characteristics'!E:E,MATCH($C545,'Policy Characteristics'!$C:$C,0))),"",INDEX('Policy Characteristics'!E:E,MATCH($C545,'Policy Characteristics'!$C:$C,0)))</f>
        <v>indst shift to electricity</v>
      </c>
      <c r="L545" s="284">
        <f>IF(ISBLANK(INDEX('Policy Characteristics'!F:F,MATCH($C545,'Policy Characteristics'!$C:$C,0))),"",INDEX('Policy Characteristics'!F:F,MATCH($C545,'Policy Characteristics'!$C:$C,0)))</f>
        <v>0</v>
      </c>
      <c r="M545" s="284">
        <f>IF(ISBLANK(INDEX('Policy Characteristics'!G:G,MATCH($C545,'Policy Characteristics'!$C:$C,0))),"",INDEX('Policy Characteristics'!G:G,MATCH($C545,'Policy Characteristics'!$C:$C,0)))</f>
        <v>1</v>
      </c>
      <c r="N545" s="284">
        <f>IF(ISBLANK(INDEX('Policy Characteristics'!H:H,MATCH($C545,'Policy Characteristics'!$C:$C,0))),"",INDEX('Policy Characteristics'!H:H,MATCH($C545,'Policy Characteristics'!$C:$C,0)))</f>
        <v>0.01</v>
      </c>
      <c r="O545" s="276" t="str">
        <f>IF(ISBLANK(INDEX('Policy Characteristics'!I:I,MATCH($C545,'Policy Characteristics'!$C:$C,0))),"",INDEX('Policy Characteristics'!I:I,MATCH($C545,'Policy Characteristics'!$C:$C,0)))</f>
        <v>% of fuel shifted</v>
      </c>
      <c r="P545" s="276" t="str">
        <f>IF(ISBLANK(INDEX('Policy Characteristics'!J:J,MATCH($C545,'Policy Characteristics'!$C:$C,0))),"",INDEX('Policy Characteristics'!J:J,MATCH($C545,'Policy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45" s="276" t="str">
        <f>IF(ISBLANK(INDEX('Policy Characteristics'!K:K,MATCH($C545,'Policy Characteristics'!$C:$C,0))),"",INDEX('Policy Characteristics'!K:K,MATCH($C545,'Policy Characteristics'!$C:$C,0)))</f>
        <v>industry-ag-main.html#fuel-switching</v>
      </c>
      <c r="R545" s="276" t="str">
        <f>IF(ISBLANK(INDEX('Policy Characteristics'!L:L,MATCH($C545,'Policy Characteristics'!$C:$C,0))),"",INDEX('Policy Characteristics'!L:L,MATCH($C545,'Policy Characteristics'!$C:$C,0)))</f>
        <v>industry-elec-and-hydrogen.html</v>
      </c>
    </row>
    <row r="546" spans="1:18" ht="16">
      <c r="A546" s="276" t="str">
        <f>IF(ISBLANK(INDEX('Policy Characteristics'!A:A,MATCH($C546,'Policy Characteristics'!$C:$C,0))),"",INDEX('Policy Characteristics'!A:A,MATCH($C546,'Policy Characteristics'!$C:$C,0)))</f>
        <v>Industry</v>
      </c>
      <c r="B546" s="285" t="str">
        <f>IF(ISBLANK(INDEX('Policy Characteristics'!B:B,MATCH($C546,'Policy Characteristics'!$C:$C,0))),"",INDEX('Policy Characteristics'!B:B,MATCH($C546,'Policy Characteristics'!$C:$C,0)))</f>
        <v>Electrification</v>
      </c>
      <c r="C546" s="276" t="str">
        <f t="shared" si="30"/>
        <v>Fraction of Eligible Industrial Energy Use Shifted to Electricity</v>
      </c>
      <c r="D546" s="6" t="s">
        <v>3103</v>
      </c>
      <c r="E546" s="1" t="s">
        <v>3630</v>
      </c>
      <c r="F546" t="s">
        <v>2791</v>
      </c>
      <c r="G546" s="47" t="s">
        <v>3637</v>
      </c>
      <c r="H546" s="44">
        <v>1847</v>
      </c>
      <c r="I546" s="347" t="s">
        <v>45</v>
      </c>
      <c r="J546" s="277" t="str">
        <f>IF(ISBLANK(INDEX('Policy Characteristics'!D:D,MATCH($C546,'Policy Characteristics'!$C:$C,0))),"",INDEX('Policy Characteristics'!D:D,MATCH($C546,'Policy Characteristics'!$C:$C,0)))</f>
        <v>Electrification</v>
      </c>
      <c r="K546" s="276" t="str">
        <f>IF(ISBLANK(INDEX('Policy Characteristics'!E:E,MATCH($C546,'Policy Characteristics'!$C:$C,0))),"",INDEX('Policy Characteristics'!E:E,MATCH($C546,'Policy Characteristics'!$C:$C,0)))</f>
        <v>indst shift to electricity</v>
      </c>
      <c r="L546" s="284">
        <f>IF(ISBLANK(INDEX('Policy Characteristics'!F:F,MATCH($C546,'Policy Characteristics'!$C:$C,0))),"",INDEX('Policy Characteristics'!F:F,MATCH($C546,'Policy Characteristics'!$C:$C,0)))</f>
        <v>0</v>
      </c>
      <c r="M546" s="284">
        <f>IF(ISBLANK(INDEX('Policy Characteristics'!G:G,MATCH($C546,'Policy Characteristics'!$C:$C,0))),"",INDEX('Policy Characteristics'!G:G,MATCH($C546,'Policy Characteristics'!$C:$C,0)))</f>
        <v>1</v>
      </c>
      <c r="N546" s="284">
        <f>IF(ISBLANK(INDEX('Policy Characteristics'!H:H,MATCH($C546,'Policy Characteristics'!$C:$C,0))),"",INDEX('Policy Characteristics'!H:H,MATCH($C546,'Policy Characteristics'!$C:$C,0)))</f>
        <v>0.01</v>
      </c>
      <c r="O546" s="276" t="str">
        <f>IF(ISBLANK(INDEX('Policy Characteristics'!I:I,MATCH($C546,'Policy Characteristics'!$C:$C,0))),"",INDEX('Policy Characteristics'!I:I,MATCH($C546,'Policy Characteristics'!$C:$C,0)))</f>
        <v>% of fuel shifted</v>
      </c>
      <c r="P546" s="276" t="str">
        <f>IF(ISBLANK(INDEX('Policy Characteristics'!J:J,MATCH($C546,'Policy Characteristics'!$C:$C,0))),"",INDEX('Policy Characteristics'!J:J,MATCH($C546,'Policy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46" s="276" t="str">
        <f>IF(ISBLANK(INDEX('Policy Characteristics'!K:K,MATCH($C546,'Policy Characteristics'!$C:$C,0))),"",INDEX('Policy Characteristics'!K:K,MATCH($C546,'Policy Characteristics'!$C:$C,0)))</f>
        <v>industry-ag-main.html#fuel-switching</v>
      </c>
      <c r="R546" s="276" t="str">
        <f>IF(ISBLANK(INDEX('Policy Characteristics'!L:L,MATCH($C546,'Policy Characteristics'!$C:$C,0))),"",INDEX('Policy Characteristics'!L:L,MATCH($C546,'Policy Characteristics'!$C:$C,0)))</f>
        <v>industry-elec-and-hydrogen.html</v>
      </c>
    </row>
    <row r="547" spans="1:18" ht="16">
      <c r="A547" s="276" t="str">
        <f>IF(ISBLANK(INDEX('Policy Characteristics'!A:A,MATCH($C547,'Policy Characteristics'!$C:$C,0))),"",INDEX('Policy Characteristics'!A:A,MATCH($C547,'Policy Characteristics'!$C:$C,0)))</f>
        <v>Industry</v>
      </c>
      <c r="B547" s="285" t="str">
        <f>IF(ISBLANK(INDEX('Policy Characteristics'!B:B,MATCH($C547,'Policy Characteristics'!$C:$C,0))),"",INDEX('Policy Characteristics'!B:B,MATCH($C547,'Policy Characteristics'!$C:$C,0)))</f>
        <v>Electrification</v>
      </c>
      <c r="C547" s="276" t="str">
        <f t="shared" si="30"/>
        <v>Fraction of Eligible Industrial Energy Use Shifted to Electricity</v>
      </c>
      <c r="D547" s="6" t="s">
        <v>3103</v>
      </c>
      <c r="E547" s="1" t="s">
        <v>3631</v>
      </c>
      <c r="F547" t="s">
        <v>2791</v>
      </c>
      <c r="G547" s="47" t="s">
        <v>3638</v>
      </c>
      <c r="H547" s="44">
        <v>1848</v>
      </c>
      <c r="I547" s="347" t="s">
        <v>45</v>
      </c>
      <c r="J547" s="277" t="str">
        <f>IF(ISBLANK(INDEX('Policy Characteristics'!D:D,MATCH($C547,'Policy Characteristics'!$C:$C,0))),"",INDEX('Policy Characteristics'!D:D,MATCH($C547,'Policy Characteristics'!$C:$C,0)))</f>
        <v>Electrification</v>
      </c>
      <c r="K547" s="276" t="str">
        <f>IF(ISBLANK(INDEX('Policy Characteristics'!E:E,MATCH($C547,'Policy Characteristics'!$C:$C,0))),"",INDEX('Policy Characteristics'!E:E,MATCH($C547,'Policy Characteristics'!$C:$C,0)))</f>
        <v>indst shift to electricity</v>
      </c>
      <c r="L547" s="284">
        <f>IF(ISBLANK(INDEX('Policy Characteristics'!F:F,MATCH($C547,'Policy Characteristics'!$C:$C,0))),"",INDEX('Policy Characteristics'!F:F,MATCH($C547,'Policy Characteristics'!$C:$C,0)))</f>
        <v>0</v>
      </c>
      <c r="M547" s="284">
        <f>IF(ISBLANK(INDEX('Policy Characteristics'!G:G,MATCH($C547,'Policy Characteristics'!$C:$C,0))),"",INDEX('Policy Characteristics'!G:G,MATCH($C547,'Policy Characteristics'!$C:$C,0)))</f>
        <v>1</v>
      </c>
      <c r="N547" s="284">
        <f>IF(ISBLANK(INDEX('Policy Characteristics'!H:H,MATCH($C547,'Policy Characteristics'!$C:$C,0))),"",INDEX('Policy Characteristics'!H:H,MATCH($C547,'Policy Characteristics'!$C:$C,0)))</f>
        <v>0.01</v>
      </c>
      <c r="O547" s="276" t="str">
        <f>IF(ISBLANK(INDEX('Policy Characteristics'!I:I,MATCH($C547,'Policy Characteristics'!$C:$C,0))),"",INDEX('Policy Characteristics'!I:I,MATCH($C547,'Policy Characteristics'!$C:$C,0)))</f>
        <v>% of fuel shifted</v>
      </c>
      <c r="P547" s="276" t="str">
        <f>IF(ISBLANK(INDEX('Policy Characteristics'!J:J,MATCH($C547,'Policy Characteristics'!$C:$C,0))),"",INDEX('Policy Characteristics'!J:J,MATCH($C547,'Policy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47" s="276" t="str">
        <f>IF(ISBLANK(INDEX('Policy Characteristics'!K:K,MATCH($C547,'Policy Characteristics'!$C:$C,0))),"",INDEX('Policy Characteristics'!K:K,MATCH($C547,'Policy Characteristics'!$C:$C,0)))</f>
        <v>industry-ag-main.html#fuel-switching</v>
      </c>
      <c r="R547" s="276" t="str">
        <f>IF(ISBLANK(INDEX('Policy Characteristics'!L:L,MATCH($C547,'Policy Characteristics'!$C:$C,0))),"",INDEX('Policy Characteristics'!L:L,MATCH($C547,'Policy Characteristics'!$C:$C,0)))</f>
        <v>industry-elec-and-hydrogen.html</v>
      </c>
    </row>
    <row r="548" spans="1:18" ht="16">
      <c r="A548" s="276" t="str">
        <f>IF(ISBLANK(INDEX('Policy Characteristics'!A:A,MATCH($C548,'Policy Characteristics'!$C:$C,0))),"",INDEX('Policy Characteristics'!A:A,MATCH($C548,'Policy Characteristics'!$C:$C,0)))</f>
        <v>Industry</v>
      </c>
      <c r="B548" s="285" t="str">
        <f>IF(ISBLANK(INDEX('Policy Characteristics'!B:B,MATCH($C548,'Policy Characteristics'!$C:$C,0))),"",INDEX('Policy Characteristics'!B:B,MATCH($C548,'Policy Characteristics'!$C:$C,0)))</f>
        <v>Electrification</v>
      </c>
      <c r="C548" s="276" t="str">
        <f t="shared" si="30"/>
        <v>Fraction of Eligible Industrial Energy Use Shifted to Electricity</v>
      </c>
      <c r="D548" s="6" t="s">
        <v>3103</v>
      </c>
      <c r="E548" s="1" t="s">
        <v>3625</v>
      </c>
      <c r="F548" t="s">
        <v>2791</v>
      </c>
      <c r="G548" s="47" t="s">
        <v>3639</v>
      </c>
      <c r="H548" s="44">
        <v>1849</v>
      </c>
      <c r="I548" s="347" t="s">
        <v>45</v>
      </c>
      <c r="J548" s="277" t="str">
        <f>IF(ISBLANK(INDEX('Policy Characteristics'!D:D,MATCH($C548,'Policy Characteristics'!$C:$C,0))),"",INDEX('Policy Characteristics'!D:D,MATCH($C548,'Policy Characteristics'!$C:$C,0)))</f>
        <v>Electrification</v>
      </c>
      <c r="K548" s="276" t="str">
        <f>IF(ISBLANK(INDEX('Policy Characteristics'!E:E,MATCH($C548,'Policy Characteristics'!$C:$C,0))),"",INDEX('Policy Characteristics'!E:E,MATCH($C548,'Policy Characteristics'!$C:$C,0)))</f>
        <v>indst shift to electricity</v>
      </c>
      <c r="L548" s="284">
        <f>IF(ISBLANK(INDEX('Policy Characteristics'!F:F,MATCH($C548,'Policy Characteristics'!$C:$C,0))),"",INDEX('Policy Characteristics'!F:F,MATCH($C548,'Policy Characteristics'!$C:$C,0)))</f>
        <v>0</v>
      </c>
      <c r="M548" s="284">
        <f>IF(ISBLANK(INDEX('Policy Characteristics'!G:G,MATCH($C548,'Policy Characteristics'!$C:$C,0))),"",INDEX('Policy Characteristics'!G:G,MATCH($C548,'Policy Characteristics'!$C:$C,0)))</f>
        <v>1</v>
      </c>
      <c r="N548" s="284">
        <f>IF(ISBLANK(INDEX('Policy Characteristics'!H:H,MATCH($C548,'Policy Characteristics'!$C:$C,0))),"",INDEX('Policy Characteristics'!H:H,MATCH($C548,'Policy Characteristics'!$C:$C,0)))</f>
        <v>0.01</v>
      </c>
      <c r="O548" s="276" t="str">
        <f>IF(ISBLANK(INDEX('Policy Characteristics'!I:I,MATCH($C548,'Policy Characteristics'!$C:$C,0))),"",INDEX('Policy Characteristics'!I:I,MATCH($C548,'Policy Characteristics'!$C:$C,0)))</f>
        <v>% of fuel shifted</v>
      </c>
      <c r="P548" s="276" t="str">
        <f>IF(ISBLANK(INDEX('Policy Characteristics'!J:J,MATCH($C548,'Policy Characteristics'!$C:$C,0))),"",INDEX('Policy Characteristics'!J:J,MATCH($C548,'Policy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48" s="276" t="str">
        <f>IF(ISBLANK(INDEX('Policy Characteristics'!K:K,MATCH($C548,'Policy Characteristics'!$C:$C,0))),"",INDEX('Policy Characteristics'!K:K,MATCH($C548,'Policy Characteristics'!$C:$C,0)))</f>
        <v>industry-ag-main.html#fuel-switching</v>
      </c>
      <c r="R548" s="276" t="str">
        <f>IF(ISBLANK(INDEX('Policy Characteristics'!L:L,MATCH($C548,'Policy Characteristics'!$C:$C,0))),"",INDEX('Policy Characteristics'!L:L,MATCH($C548,'Policy Characteristics'!$C:$C,0)))</f>
        <v>industry-elec-and-hydrogen.html</v>
      </c>
    </row>
    <row r="549" spans="1:18" ht="16">
      <c r="A549" s="276" t="str">
        <f>IF(ISBLANK(INDEX('Policy Characteristics'!A:A,MATCH($C549,'Policy Characteristics'!$C:$C,0))),"",INDEX('Policy Characteristics'!A:A,MATCH($C549,'Policy Characteristics'!$C:$C,0)))</f>
        <v>Industry</v>
      </c>
      <c r="B549" s="285" t="str">
        <f>IF(ISBLANK(INDEX('Policy Characteristics'!B:B,MATCH($C549,'Policy Characteristics'!$C:$C,0))),"",INDEX('Policy Characteristics'!B:B,MATCH($C549,'Policy Characteristics'!$C:$C,0)))</f>
        <v>Electrification</v>
      </c>
      <c r="C549" s="276" t="str">
        <f t="shared" si="30"/>
        <v>Fraction of Eligible Industrial Energy Use Shifted to Electricity</v>
      </c>
      <c r="D549" s="6" t="s">
        <v>3104</v>
      </c>
      <c r="E549" s="1" t="s">
        <v>3624</v>
      </c>
      <c r="F549" t="s">
        <v>3068</v>
      </c>
      <c r="G549" s="47" t="s">
        <v>3632</v>
      </c>
      <c r="H549" s="44">
        <v>1850</v>
      </c>
      <c r="I549" s="347" t="s">
        <v>44</v>
      </c>
      <c r="J549" s="277" t="str">
        <f>IF(ISBLANK(INDEX('Policy Characteristics'!D:D,MATCH($C549,'Policy Characteristics'!$C:$C,0))),"",INDEX('Policy Characteristics'!D:D,MATCH($C549,'Policy Characteristics'!$C:$C,0)))</f>
        <v>Electrification</v>
      </c>
      <c r="K549" s="276" t="str">
        <f>IF(ISBLANK(INDEX('Policy Characteristics'!E:E,MATCH($C549,'Policy Characteristics'!$C:$C,0))),"",INDEX('Policy Characteristics'!E:E,MATCH($C549,'Policy Characteristics'!$C:$C,0)))</f>
        <v>indst shift to electricity</v>
      </c>
      <c r="L549" s="284">
        <f>IF(ISBLANK(INDEX('Policy Characteristics'!F:F,MATCH($C549,'Policy Characteristics'!$C:$C,0))),"",INDEX('Policy Characteristics'!F:F,MATCH($C549,'Policy Characteristics'!$C:$C,0)))</f>
        <v>0</v>
      </c>
      <c r="M549" s="284">
        <f>IF(ISBLANK(INDEX('Policy Characteristics'!G:G,MATCH($C549,'Policy Characteristics'!$C:$C,0))),"",INDEX('Policy Characteristics'!G:G,MATCH($C549,'Policy Characteristics'!$C:$C,0)))</f>
        <v>1</v>
      </c>
      <c r="N549" s="284">
        <f>IF(ISBLANK(INDEX('Policy Characteristics'!H:H,MATCH($C549,'Policy Characteristics'!$C:$C,0))),"",INDEX('Policy Characteristics'!H:H,MATCH($C549,'Policy Characteristics'!$C:$C,0)))</f>
        <v>0.01</v>
      </c>
      <c r="O549" s="276" t="str">
        <f>IF(ISBLANK(INDEX('Policy Characteristics'!I:I,MATCH($C549,'Policy Characteristics'!$C:$C,0))),"",INDEX('Policy Characteristics'!I:I,MATCH($C549,'Policy Characteristics'!$C:$C,0)))</f>
        <v>% of fuel shifted</v>
      </c>
      <c r="P549" s="276" t="str">
        <f>IF(ISBLANK(INDEX('Policy Characteristics'!J:J,MATCH($C549,'Policy Characteristics'!$C:$C,0))),"",INDEX('Policy Characteristics'!J:J,MATCH($C549,'Policy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49" s="276" t="str">
        <f>IF(ISBLANK(INDEX('Policy Characteristics'!K:K,MATCH($C549,'Policy Characteristics'!$C:$C,0))),"",INDEX('Policy Characteristics'!K:K,MATCH($C549,'Policy Characteristics'!$C:$C,0)))</f>
        <v>industry-ag-main.html#fuel-switching</v>
      </c>
      <c r="R549" s="276" t="str">
        <f>IF(ISBLANK(INDEX('Policy Characteristics'!L:L,MATCH($C549,'Policy Characteristics'!$C:$C,0))),"",INDEX('Policy Characteristics'!L:L,MATCH($C549,'Policy Characteristics'!$C:$C,0)))</f>
        <v>industry-elec-and-hydrogen.html</v>
      </c>
    </row>
    <row r="550" spans="1:18" ht="16">
      <c r="A550" s="276" t="str">
        <f>IF(ISBLANK(INDEX('Policy Characteristics'!A:A,MATCH($C550,'Policy Characteristics'!$C:$C,0))),"",INDEX('Policy Characteristics'!A:A,MATCH($C550,'Policy Characteristics'!$C:$C,0)))</f>
        <v>Industry</v>
      </c>
      <c r="B550" s="285" t="str">
        <f>IF(ISBLANK(INDEX('Policy Characteristics'!B:B,MATCH($C550,'Policy Characteristics'!$C:$C,0))),"",INDEX('Policy Characteristics'!B:B,MATCH($C550,'Policy Characteristics'!$C:$C,0)))</f>
        <v>Electrification</v>
      </c>
      <c r="C550" s="276" t="str">
        <f t="shared" si="30"/>
        <v>Fraction of Eligible Industrial Energy Use Shifted to Electricity</v>
      </c>
      <c r="D550" s="6" t="s">
        <v>3104</v>
      </c>
      <c r="E550" s="1" t="s">
        <v>3626</v>
      </c>
      <c r="F550" t="s">
        <v>3068</v>
      </c>
      <c r="G550" s="47" t="s">
        <v>3633</v>
      </c>
      <c r="H550" s="44">
        <v>1851</v>
      </c>
      <c r="I550" s="347" t="s">
        <v>44</v>
      </c>
      <c r="J550" s="277" t="str">
        <f>IF(ISBLANK(INDEX('Policy Characteristics'!D:D,MATCH($C550,'Policy Characteristics'!$C:$C,0))),"",INDEX('Policy Characteristics'!D:D,MATCH($C550,'Policy Characteristics'!$C:$C,0)))</f>
        <v>Electrification</v>
      </c>
      <c r="K550" s="276" t="str">
        <f>IF(ISBLANK(INDEX('Policy Characteristics'!E:E,MATCH($C550,'Policy Characteristics'!$C:$C,0))),"",INDEX('Policy Characteristics'!E:E,MATCH($C550,'Policy Characteristics'!$C:$C,0)))</f>
        <v>indst shift to electricity</v>
      </c>
      <c r="L550" s="284">
        <f>IF(ISBLANK(INDEX('Policy Characteristics'!F:F,MATCH($C550,'Policy Characteristics'!$C:$C,0))),"",INDEX('Policy Characteristics'!F:F,MATCH($C550,'Policy Characteristics'!$C:$C,0)))</f>
        <v>0</v>
      </c>
      <c r="M550" s="284">
        <f>IF(ISBLANK(INDEX('Policy Characteristics'!G:G,MATCH($C550,'Policy Characteristics'!$C:$C,0))),"",INDEX('Policy Characteristics'!G:G,MATCH($C550,'Policy Characteristics'!$C:$C,0)))</f>
        <v>1</v>
      </c>
      <c r="N550" s="284">
        <f>IF(ISBLANK(INDEX('Policy Characteristics'!H:H,MATCH($C550,'Policy Characteristics'!$C:$C,0))),"",INDEX('Policy Characteristics'!H:H,MATCH($C550,'Policy Characteristics'!$C:$C,0)))</f>
        <v>0.01</v>
      </c>
      <c r="O550" s="276" t="str">
        <f>IF(ISBLANK(INDEX('Policy Characteristics'!I:I,MATCH($C550,'Policy Characteristics'!$C:$C,0))),"",INDEX('Policy Characteristics'!I:I,MATCH($C550,'Policy Characteristics'!$C:$C,0)))</f>
        <v>% of fuel shifted</v>
      </c>
      <c r="P550" s="276" t="str">
        <f>IF(ISBLANK(INDEX('Policy Characteristics'!J:J,MATCH($C550,'Policy Characteristics'!$C:$C,0))),"",INDEX('Policy Characteristics'!J:J,MATCH($C550,'Policy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50" s="276" t="str">
        <f>IF(ISBLANK(INDEX('Policy Characteristics'!K:K,MATCH($C550,'Policy Characteristics'!$C:$C,0))),"",INDEX('Policy Characteristics'!K:K,MATCH($C550,'Policy Characteristics'!$C:$C,0)))</f>
        <v>industry-ag-main.html#fuel-switching</v>
      </c>
      <c r="R550" s="276" t="str">
        <f>IF(ISBLANK(INDEX('Policy Characteristics'!L:L,MATCH($C550,'Policy Characteristics'!$C:$C,0))),"",INDEX('Policy Characteristics'!L:L,MATCH($C550,'Policy Characteristics'!$C:$C,0)))</f>
        <v>industry-elec-and-hydrogen.html</v>
      </c>
    </row>
    <row r="551" spans="1:18" ht="16">
      <c r="A551" s="276" t="str">
        <f>IF(ISBLANK(INDEX('Policy Characteristics'!A:A,MATCH($C551,'Policy Characteristics'!$C:$C,0))),"",INDEX('Policy Characteristics'!A:A,MATCH($C551,'Policy Characteristics'!$C:$C,0)))</f>
        <v>Industry</v>
      </c>
      <c r="B551" s="285" t="str">
        <f>IF(ISBLANK(INDEX('Policy Characteristics'!B:B,MATCH($C551,'Policy Characteristics'!$C:$C,0))),"",INDEX('Policy Characteristics'!B:B,MATCH($C551,'Policy Characteristics'!$C:$C,0)))</f>
        <v>Electrification</v>
      </c>
      <c r="C551" s="276" t="str">
        <f t="shared" si="30"/>
        <v>Fraction of Eligible Industrial Energy Use Shifted to Electricity</v>
      </c>
      <c r="D551" s="6" t="s">
        <v>3104</v>
      </c>
      <c r="E551" s="1" t="s">
        <v>3627</v>
      </c>
      <c r="F551" t="s">
        <v>3068</v>
      </c>
      <c r="G551" s="47" t="s">
        <v>3634</v>
      </c>
      <c r="H551" s="44">
        <v>1852</v>
      </c>
      <c r="I551" s="347" t="s">
        <v>44</v>
      </c>
      <c r="J551" s="277" t="str">
        <f>IF(ISBLANK(INDEX('Policy Characteristics'!D:D,MATCH($C551,'Policy Characteristics'!$C:$C,0))),"",INDEX('Policy Characteristics'!D:D,MATCH($C551,'Policy Characteristics'!$C:$C,0)))</f>
        <v>Electrification</v>
      </c>
      <c r="K551" s="276" t="str">
        <f>IF(ISBLANK(INDEX('Policy Characteristics'!E:E,MATCH($C551,'Policy Characteristics'!$C:$C,0))),"",INDEX('Policy Characteristics'!E:E,MATCH($C551,'Policy Characteristics'!$C:$C,0)))</f>
        <v>indst shift to electricity</v>
      </c>
      <c r="L551" s="284">
        <f>IF(ISBLANK(INDEX('Policy Characteristics'!F:F,MATCH($C551,'Policy Characteristics'!$C:$C,0))),"",INDEX('Policy Characteristics'!F:F,MATCH($C551,'Policy Characteristics'!$C:$C,0)))</f>
        <v>0</v>
      </c>
      <c r="M551" s="284">
        <f>IF(ISBLANK(INDEX('Policy Characteristics'!G:G,MATCH($C551,'Policy Characteristics'!$C:$C,0))),"",INDEX('Policy Characteristics'!G:G,MATCH($C551,'Policy Characteristics'!$C:$C,0)))</f>
        <v>1</v>
      </c>
      <c r="N551" s="284">
        <f>IF(ISBLANK(INDEX('Policy Characteristics'!H:H,MATCH($C551,'Policy Characteristics'!$C:$C,0))),"",INDEX('Policy Characteristics'!H:H,MATCH($C551,'Policy Characteristics'!$C:$C,0)))</f>
        <v>0.01</v>
      </c>
      <c r="O551" s="276" t="str">
        <f>IF(ISBLANK(INDEX('Policy Characteristics'!I:I,MATCH($C551,'Policy Characteristics'!$C:$C,0))),"",INDEX('Policy Characteristics'!I:I,MATCH($C551,'Policy Characteristics'!$C:$C,0)))</f>
        <v>% of fuel shifted</v>
      </c>
      <c r="P551" s="276" t="str">
        <f>IF(ISBLANK(INDEX('Policy Characteristics'!J:J,MATCH($C551,'Policy Characteristics'!$C:$C,0))),"",INDEX('Policy Characteristics'!J:J,MATCH($C551,'Policy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51" s="276" t="str">
        <f>IF(ISBLANK(INDEX('Policy Characteristics'!K:K,MATCH($C551,'Policy Characteristics'!$C:$C,0))),"",INDEX('Policy Characteristics'!K:K,MATCH($C551,'Policy Characteristics'!$C:$C,0)))</f>
        <v>industry-ag-main.html#fuel-switching</v>
      </c>
      <c r="R551" s="276" t="str">
        <f>IF(ISBLANK(INDEX('Policy Characteristics'!L:L,MATCH($C551,'Policy Characteristics'!$C:$C,0))),"",INDEX('Policy Characteristics'!L:L,MATCH($C551,'Policy Characteristics'!$C:$C,0)))</f>
        <v>industry-elec-and-hydrogen.html</v>
      </c>
    </row>
    <row r="552" spans="1:18" ht="16">
      <c r="A552" s="276" t="str">
        <f>IF(ISBLANK(INDEX('Policy Characteristics'!A:A,MATCH($C552,'Policy Characteristics'!$C:$C,0))),"",INDEX('Policy Characteristics'!A:A,MATCH($C552,'Policy Characteristics'!$C:$C,0)))</f>
        <v>Industry</v>
      </c>
      <c r="B552" s="285" t="str">
        <f>IF(ISBLANK(INDEX('Policy Characteristics'!B:B,MATCH($C552,'Policy Characteristics'!$C:$C,0))),"",INDEX('Policy Characteristics'!B:B,MATCH($C552,'Policy Characteristics'!$C:$C,0)))</f>
        <v>Electrification</v>
      </c>
      <c r="C552" s="276" t="str">
        <f t="shared" si="30"/>
        <v>Fraction of Eligible Industrial Energy Use Shifted to Electricity</v>
      </c>
      <c r="D552" s="6" t="s">
        <v>3104</v>
      </c>
      <c r="E552" s="1" t="s">
        <v>3628</v>
      </c>
      <c r="F552" t="s">
        <v>3068</v>
      </c>
      <c r="G552" s="47" t="s">
        <v>3635</v>
      </c>
      <c r="H552" s="44">
        <v>1853</v>
      </c>
      <c r="I552" s="347" t="s">
        <v>44</v>
      </c>
      <c r="J552" s="277" t="str">
        <f>IF(ISBLANK(INDEX('Policy Characteristics'!D:D,MATCH($C552,'Policy Characteristics'!$C:$C,0))),"",INDEX('Policy Characteristics'!D:D,MATCH($C552,'Policy Characteristics'!$C:$C,0)))</f>
        <v>Electrification</v>
      </c>
      <c r="K552" s="276" t="str">
        <f>IF(ISBLANK(INDEX('Policy Characteristics'!E:E,MATCH($C552,'Policy Characteristics'!$C:$C,0))),"",INDEX('Policy Characteristics'!E:E,MATCH($C552,'Policy Characteristics'!$C:$C,0)))</f>
        <v>indst shift to electricity</v>
      </c>
      <c r="L552" s="284">
        <f>IF(ISBLANK(INDEX('Policy Characteristics'!F:F,MATCH($C552,'Policy Characteristics'!$C:$C,0))),"",INDEX('Policy Characteristics'!F:F,MATCH($C552,'Policy Characteristics'!$C:$C,0)))</f>
        <v>0</v>
      </c>
      <c r="M552" s="284">
        <f>IF(ISBLANK(INDEX('Policy Characteristics'!G:G,MATCH($C552,'Policy Characteristics'!$C:$C,0))),"",INDEX('Policy Characteristics'!G:G,MATCH($C552,'Policy Characteristics'!$C:$C,0)))</f>
        <v>1</v>
      </c>
      <c r="N552" s="284">
        <f>IF(ISBLANK(INDEX('Policy Characteristics'!H:H,MATCH($C552,'Policy Characteristics'!$C:$C,0))),"",INDEX('Policy Characteristics'!H:H,MATCH($C552,'Policy Characteristics'!$C:$C,0)))</f>
        <v>0.01</v>
      </c>
      <c r="O552" s="276" t="str">
        <f>IF(ISBLANK(INDEX('Policy Characteristics'!I:I,MATCH($C552,'Policy Characteristics'!$C:$C,0))),"",INDEX('Policy Characteristics'!I:I,MATCH($C552,'Policy Characteristics'!$C:$C,0)))</f>
        <v>% of fuel shifted</v>
      </c>
      <c r="P552" s="276" t="str">
        <f>IF(ISBLANK(INDEX('Policy Characteristics'!J:J,MATCH($C552,'Policy Characteristics'!$C:$C,0))),"",INDEX('Policy Characteristics'!J:J,MATCH($C552,'Policy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52" s="276" t="str">
        <f>IF(ISBLANK(INDEX('Policy Characteristics'!K:K,MATCH($C552,'Policy Characteristics'!$C:$C,0))),"",INDEX('Policy Characteristics'!K:K,MATCH($C552,'Policy Characteristics'!$C:$C,0)))</f>
        <v>industry-ag-main.html#fuel-switching</v>
      </c>
      <c r="R552" s="276" t="str">
        <f>IF(ISBLANK(INDEX('Policy Characteristics'!L:L,MATCH($C552,'Policy Characteristics'!$C:$C,0))),"",INDEX('Policy Characteristics'!L:L,MATCH($C552,'Policy Characteristics'!$C:$C,0)))</f>
        <v>industry-elec-and-hydrogen.html</v>
      </c>
    </row>
    <row r="553" spans="1:18" ht="16">
      <c r="A553" s="276" t="str">
        <f>IF(ISBLANK(INDEX('Policy Characteristics'!A:A,MATCH($C553,'Policy Characteristics'!$C:$C,0))),"",INDEX('Policy Characteristics'!A:A,MATCH($C553,'Policy Characteristics'!$C:$C,0)))</f>
        <v>Industry</v>
      </c>
      <c r="B553" s="285" t="str">
        <f>IF(ISBLANK(INDEX('Policy Characteristics'!B:B,MATCH($C553,'Policy Characteristics'!$C:$C,0))),"",INDEX('Policy Characteristics'!B:B,MATCH($C553,'Policy Characteristics'!$C:$C,0)))</f>
        <v>Electrification</v>
      </c>
      <c r="C553" s="276" t="str">
        <f t="shared" si="30"/>
        <v>Fraction of Eligible Industrial Energy Use Shifted to Electricity</v>
      </c>
      <c r="D553" s="6" t="s">
        <v>3104</v>
      </c>
      <c r="E553" s="1" t="s">
        <v>3629</v>
      </c>
      <c r="F553" t="s">
        <v>3068</v>
      </c>
      <c r="G553" s="47" t="s">
        <v>3636</v>
      </c>
      <c r="H553" s="44">
        <v>1854</v>
      </c>
      <c r="I553" s="347" t="s">
        <v>45</v>
      </c>
      <c r="J553" s="277" t="str">
        <f>IF(ISBLANK(INDEX('Policy Characteristics'!D:D,MATCH($C553,'Policy Characteristics'!$C:$C,0))),"",INDEX('Policy Characteristics'!D:D,MATCH($C553,'Policy Characteristics'!$C:$C,0)))</f>
        <v>Electrification</v>
      </c>
      <c r="K553" s="276" t="str">
        <f>IF(ISBLANK(INDEX('Policy Characteristics'!E:E,MATCH($C553,'Policy Characteristics'!$C:$C,0))),"",INDEX('Policy Characteristics'!E:E,MATCH($C553,'Policy Characteristics'!$C:$C,0)))</f>
        <v>indst shift to electricity</v>
      </c>
      <c r="L553" s="284">
        <f>IF(ISBLANK(INDEX('Policy Characteristics'!F:F,MATCH($C553,'Policy Characteristics'!$C:$C,0))),"",INDEX('Policy Characteristics'!F:F,MATCH($C553,'Policy Characteristics'!$C:$C,0)))</f>
        <v>0</v>
      </c>
      <c r="M553" s="284">
        <f>IF(ISBLANK(INDEX('Policy Characteristics'!G:G,MATCH($C553,'Policy Characteristics'!$C:$C,0))),"",INDEX('Policy Characteristics'!G:G,MATCH($C553,'Policy Characteristics'!$C:$C,0)))</f>
        <v>1</v>
      </c>
      <c r="N553" s="284">
        <f>IF(ISBLANK(INDEX('Policy Characteristics'!H:H,MATCH($C553,'Policy Characteristics'!$C:$C,0))),"",INDEX('Policy Characteristics'!H:H,MATCH($C553,'Policy Characteristics'!$C:$C,0)))</f>
        <v>0.01</v>
      </c>
      <c r="O553" s="276" t="str">
        <f>IF(ISBLANK(INDEX('Policy Characteristics'!I:I,MATCH($C553,'Policy Characteristics'!$C:$C,0))),"",INDEX('Policy Characteristics'!I:I,MATCH($C553,'Policy Characteristics'!$C:$C,0)))</f>
        <v>% of fuel shifted</v>
      </c>
      <c r="P553" s="276" t="str">
        <f>IF(ISBLANK(INDEX('Policy Characteristics'!J:J,MATCH($C553,'Policy Characteristics'!$C:$C,0))),"",INDEX('Policy Characteristics'!J:J,MATCH($C553,'Policy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53" s="276" t="str">
        <f>IF(ISBLANK(INDEX('Policy Characteristics'!K:K,MATCH($C553,'Policy Characteristics'!$C:$C,0))),"",INDEX('Policy Characteristics'!K:K,MATCH($C553,'Policy Characteristics'!$C:$C,0)))</f>
        <v>industry-ag-main.html#fuel-switching</v>
      </c>
      <c r="R553" s="276" t="str">
        <f>IF(ISBLANK(INDEX('Policy Characteristics'!L:L,MATCH($C553,'Policy Characteristics'!$C:$C,0))),"",INDEX('Policy Characteristics'!L:L,MATCH($C553,'Policy Characteristics'!$C:$C,0)))</f>
        <v>industry-elec-and-hydrogen.html</v>
      </c>
    </row>
    <row r="554" spans="1:18" ht="16">
      <c r="A554" s="276" t="str">
        <f>IF(ISBLANK(INDEX('Policy Characteristics'!A:A,MATCH($C554,'Policy Characteristics'!$C:$C,0))),"",INDEX('Policy Characteristics'!A:A,MATCH($C554,'Policy Characteristics'!$C:$C,0)))</f>
        <v>Industry</v>
      </c>
      <c r="B554" s="285" t="str">
        <f>IF(ISBLANK(INDEX('Policy Characteristics'!B:B,MATCH($C554,'Policy Characteristics'!$C:$C,0))),"",INDEX('Policy Characteristics'!B:B,MATCH($C554,'Policy Characteristics'!$C:$C,0)))</f>
        <v>Electrification</v>
      </c>
      <c r="C554" s="276" t="str">
        <f t="shared" si="30"/>
        <v>Fraction of Eligible Industrial Energy Use Shifted to Electricity</v>
      </c>
      <c r="D554" s="6" t="s">
        <v>3104</v>
      </c>
      <c r="E554" s="1" t="s">
        <v>3630</v>
      </c>
      <c r="F554" t="s">
        <v>3068</v>
      </c>
      <c r="G554" s="47" t="s">
        <v>3637</v>
      </c>
      <c r="H554" s="44">
        <v>1855</v>
      </c>
      <c r="I554" s="347" t="s">
        <v>45</v>
      </c>
      <c r="J554" s="277" t="str">
        <f>IF(ISBLANK(INDEX('Policy Characteristics'!D:D,MATCH($C554,'Policy Characteristics'!$C:$C,0))),"",INDEX('Policy Characteristics'!D:D,MATCH($C554,'Policy Characteristics'!$C:$C,0)))</f>
        <v>Electrification</v>
      </c>
      <c r="K554" s="276" t="str">
        <f>IF(ISBLANK(INDEX('Policy Characteristics'!E:E,MATCH($C554,'Policy Characteristics'!$C:$C,0))),"",INDEX('Policy Characteristics'!E:E,MATCH($C554,'Policy Characteristics'!$C:$C,0)))</f>
        <v>indst shift to electricity</v>
      </c>
      <c r="L554" s="284">
        <f>IF(ISBLANK(INDEX('Policy Characteristics'!F:F,MATCH($C554,'Policy Characteristics'!$C:$C,0))),"",INDEX('Policy Characteristics'!F:F,MATCH($C554,'Policy Characteristics'!$C:$C,0)))</f>
        <v>0</v>
      </c>
      <c r="M554" s="284">
        <f>IF(ISBLANK(INDEX('Policy Characteristics'!G:G,MATCH($C554,'Policy Characteristics'!$C:$C,0))),"",INDEX('Policy Characteristics'!G:G,MATCH($C554,'Policy Characteristics'!$C:$C,0)))</f>
        <v>1</v>
      </c>
      <c r="N554" s="284">
        <f>IF(ISBLANK(INDEX('Policy Characteristics'!H:H,MATCH($C554,'Policy Characteristics'!$C:$C,0))),"",INDEX('Policy Characteristics'!H:H,MATCH($C554,'Policy Characteristics'!$C:$C,0)))</f>
        <v>0.01</v>
      </c>
      <c r="O554" s="276" t="str">
        <f>IF(ISBLANK(INDEX('Policy Characteristics'!I:I,MATCH($C554,'Policy Characteristics'!$C:$C,0))),"",INDEX('Policy Characteristics'!I:I,MATCH($C554,'Policy Characteristics'!$C:$C,0)))</f>
        <v>% of fuel shifted</v>
      </c>
      <c r="P554" s="276" t="str">
        <f>IF(ISBLANK(INDEX('Policy Characteristics'!J:J,MATCH($C554,'Policy Characteristics'!$C:$C,0))),"",INDEX('Policy Characteristics'!J:J,MATCH($C554,'Policy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54" s="276" t="str">
        <f>IF(ISBLANK(INDEX('Policy Characteristics'!K:K,MATCH($C554,'Policy Characteristics'!$C:$C,0))),"",INDEX('Policy Characteristics'!K:K,MATCH($C554,'Policy Characteristics'!$C:$C,0)))</f>
        <v>industry-ag-main.html#fuel-switching</v>
      </c>
      <c r="R554" s="276" t="str">
        <f>IF(ISBLANK(INDEX('Policy Characteristics'!L:L,MATCH($C554,'Policy Characteristics'!$C:$C,0))),"",INDEX('Policy Characteristics'!L:L,MATCH($C554,'Policy Characteristics'!$C:$C,0)))</f>
        <v>industry-elec-and-hydrogen.html</v>
      </c>
    </row>
    <row r="555" spans="1:18" ht="16">
      <c r="A555" s="276" t="str">
        <f>IF(ISBLANK(INDEX('Policy Characteristics'!A:A,MATCH($C555,'Policy Characteristics'!$C:$C,0))),"",INDEX('Policy Characteristics'!A:A,MATCH($C555,'Policy Characteristics'!$C:$C,0)))</f>
        <v>Industry</v>
      </c>
      <c r="B555" s="285" t="str">
        <f>IF(ISBLANK(INDEX('Policy Characteristics'!B:B,MATCH($C555,'Policy Characteristics'!$C:$C,0))),"",INDEX('Policy Characteristics'!B:B,MATCH($C555,'Policy Characteristics'!$C:$C,0)))</f>
        <v>Electrification</v>
      </c>
      <c r="C555" s="276" t="str">
        <f t="shared" si="30"/>
        <v>Fraction of Eligible Industrial Energy Use Shifted to Electricity</v>
      </c>
      <c r="D555" s="6" t="s">
        <v>3104</v>
      </c>
      <c r="E555" s="1" t="s">
        <v>3631</v>
      </c>
      <c r="F555" t="s">
        <v>3068</v>
      </c>
      <c r="G555" s="47" t="s">
        <v>3638</v>
      </c>
      <c r="H555" s="44">
        <v>1856</v>
      </c>
      <c r="I555" s="347" t="s">
        <v>45</v>
      </c>
      <c r="J555" s="277" t="str">
        <f>IF(ISBLANK(INDEX('Policy Characteristics'!D:D,MATCH($C555,'Policy Characteristics'!$C:$C,0))),"",INDEX('Policy Characteristics'!D:D,MATCH($C555,'Policy Characteristics'!$C:$C,0)))</f>
        <v>Electrification</v>
      </c>
      <c r="K555" s="276" t="str">
        <f>IF(ISBLANK(INDEX('Policy Characteristics'!E:E,MATCH($C555,'Policy Characteristics'!$C:$C,0))),"",INDEX('Policy Characteristics'!E:E,MATCH($C555,'Policy Characteristics'!$C:$C,0)))</f>
        <v>indst shift to electricity</v>
      </c>
      <c r="L555" s="284">
        <f>IF(ISBLANK(INDEX('Policy Characteristics'!F:F,MATCH($C555,'Policy Characteristics'!$C:$C,0))),"",INDEX('Policy Characteristics'!F:F,MATCH($C555,'Policy Characteristics'!$C:$C,0)))</f>
        <v>0</v>
      </c>
      <c r="M555" s="284">
        <f>IF(ISBLANK(INDEX('Policy Characteristics'!G:G,MATCH($C555,'Policy Characteristics'!$C:$C,0))),"",INDEX('Policy Characteristics'!G:G,MATCH($C555,'Policy Characteristics'!$C:$C,0)))</f>
        <v>1</v>
      </c>
      <c r="N555" s="284">
        <f>IF(ISBLANK(INDEX('Policy Characteristics'!H:H,MATCH($C555,'Policy Characteristics'!$C:$C,0))),"",INDEX('Policy Characteristics'!H:H,MATCH($C555,'Policy Characteristics'!$C:$C,0)))</f>
        <v>0.01</v>
      </c>
      <c r="O555" s="276" t="str">
        <f>IF(ISBLANK(INDEX('Policy Characteristics'!I:I,MATCH($C555,'Policy Characteristics'!$C:$C,0))),"",INDEX('Policy Characteristics'!I:I,MATCH($C555,'Policy Characteristics'!$C:$C,0)))</f>
        <v>% of fuel shifted</v>
      </c>
      <c r="P555" s="276" t="str">
        <f>IF(ISBLANK(INDEX('Policy Characteristics'!J:J,MATCH($C555,'Policy Characteristics'!$C:$C,0))),"",INDEX('Policy Characteristics'!J:J,MATCH($C555,'Policy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55" s="276" t="str">
        <f>IF(ISBLANK(INDEX('Policy Characteristics'!K:K,MATCH($C555,'Policy Characteristics'!$C:$C,0))),"",INDEX('Policy Characteristics'!K:K,MATCH($C555,'Policy Characteristics'!$C:$C,0)))</f>
        <v>industry-ag-main.html#fuel-switching</v>
      </c>
      <c r="R555" s="276" t="str">
        <f>IF(ISBLANK(INDEX('Policy Characteristics'!L:L,MATCH($C555,'Policy Characteristics'!$C:$C,0))),"",INDEX('Policy Characteristics'!L:L,MATCH($C555,'Policy Characteristics'!$C:$C,0)))</f>
        <v>industry-elec-and-hydrogen.html</v>
      </c>
    </row>
    <row r="556" spans="1:18" ht="16">
      <c r="A556" s="276" t="str">
        <f>IF(ISBLANK(INDEX('Policy Characteristics'!A:A,MATCH($C556,'Policy Characteristics'!$C:$C,0))),"",INDEX('Policy Characteristics'!A:A,MATCH($C556,'Policy Characteristics'!$C:$C,0)))</f>
        <v>Industry</v>
      </c>
      <c r="B556" s="285" t="str">
        <f>IF(ISBLANK(INDEX('Policy Characteristics'!B:B,MATCH($C556,'Policy Characteristics'!$C:$C,0))),"",INDEX('Policy Characteristics'!B:B,MATCH($C556,'Policy Characteristics'!$C:$C,0)))</f>
        <v>Electrification</v>
      </c>
      <c r="C556" s="276" t="str">
        <f t="shared" si="30"/>
        <v>Fraction of Eligible Industrial Energy Use Shifted to Electricity</v>
      </c>
      <c r="D556" s="6" t="s">
        <v>3104</v>
      </c>
      <c r="E556" s="1" t="s">
        <v>3625</v>
      </c>
      <c r="F556" t="s">
        <v>3068</v>
      </c>
      <c r="G556" s="47" t="s">
        <v>3639</v>
      </c>
      <c r="H556" s="44">
        <v>1857</v>
      </c>
      <c r="I556" s="347" t="s">
        <v>45</v>
      </c>
      <c r="J556" s="277" t="str">
        <f>IF(ISBLANK(INDEX('Policy Characteristics'!D:D,MATCH($C556,'Policy Characteristics'!$C:$C,0))),"",INDEX('Policy Characteristics'!D:D,MATCH($C556,'Policy Characteristics'!$C:$C,0)))</f>
        <v>Electrification</v>
      </c>
      <c r="K556" s="276" t="str">
        <f>IF(ISBLANK(INDEX('Policy Characteristics'!E:E,MATCH($C556,'Policy Characteristics'!$C:$C,0))),"",INDEX('Policy Characteristics'!E:E,MATCH($C556,'Policy Characteristics'!$C:$C,0)))</f>
        <v>indst shift to electricity</v>
      </c>
      <c r="L556" s="284">
        <f>IF(ISBLANK(INDEX('Policy Characteristics'!F:F,MATCH($C556,'Policy Characteristics'!$C:$C,0))),"",INDEX('Policy Characteristics'!F:F,MATCH($C556,'Policy Characteristics'!$C:$C,0)))</f>
        <v>0</v>
      </c>
      <c r="M556" s="284">
        <f>IF(ISBLANK(INDEX('Policy Characteristics'!G:G,MATCH($C556,'Policy Characteristics'!$C:$C,0))),"",INDEX('Policy Characteristics'!G:G,MATCH($C556,'Policy Characteristics'!$C:$C,0)))</f>
        <v>1</v>
      </c>
      <c r="N556" s="284">
        <f>IF(ISBLANK(INDEX('Policy Characteristics'!H:H,MATCH($C556,'Policy Characteristics'!$C:$C,0))),"",INDEX('Policy Characteristics'!H:H,MATCH($C556,'Policy Characteristics'!$C:$C,0)))</f>
        <v>0.01</v>
      </c>
      <c r="O556" s="276" t="str">
        <f>IF(ISBLANK(INDEX('Policy Characteristics'!I:I,MATCH($C556,'Policy Characteristics'!$C:$C,0))),"",INDEX('Policy Characteristics'!I:I,MATCH($C556,'Policy Characteristics'!$C:$C,0)))</f>
        <v>% of fuel shifted</v>
      </c>
      <c r="P556" s="276" t="str">
        <f>IF(ISBLANK(INDEX('Policy Characteristics'!J:J,MATCH($C556,'Policy Characteristics'!$C:$C,0))),"",INDEX('Policy Characteristics'!J:J,MATCH($C556,'Policy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56" s="276" t="str">
        <f>IF(ISBLANK(INDEX('Policy Characteristics'!K:K,MATCH($C556,'Policy Characteristics'!$C:$C,0))),"",INDEX('Policy Characteristics'!K:K,MATCH($C556,'Policy Characteristics'!$C:$C,0)))</f>
        <v>industry-ag-main.html#fuel-switching</v>
      </c>
      <c r="R556" s="276" t="str">
        <f>IF(ISBLANK(INDEX('Policy Characteristics'!L:L,MATCH($C556,'Policy Characteristics'!$C:$C,0))),"",INDEX('Policy Characteristics'!L:L,MATCH($C556,'Policy Characteristics'!$C:$C,0)))</f>
        <v>industry-elec-and-hydrogen.html</v>
      </c>
    </row>
    <row r="557" spans="1:18" ht="16">
      <c r="A557" s="276" t="str">
        <f>IF(ISBLANK(INDEX('Policy Characteristics'!A:A,MATCH($C557,'Policy Characteristics'!$C:$C,0))),"",INDEX('Policy Characteristics'!A:A,MATCH($C557,'Policy Characteristics'!$C:$C,0)))</f>
        <v>Industry</v>
      </c>
      <c r="B557" s="285" t="str">
        <f>IF(ISBLANK(INDEX('Policy Characteristics'!B:B,MATCH($C557,'Policy Characteristics'!$C:$C,0))),"",INDEX('Policy Characteristics'!B:B,MATCH($C557,'Policy Characteristics'!$C:$C,0)))</f>
        <v>Electrification</v>
      </c>
      <c r="C557" s="276" t="str">
        <f t="shared" si="30"/>
        <v>Fraction of Eligible Industrial Energy Use Shifted to Electricity</v>
      </c>
      <c r="D557" s="6" t="s">
        <v>3105</v>
      </c>
      <c r="E557" s="1" t="s">
        <v>3624</v>
      </c>
      <c r="F557" t="s">
        <v>3069</v>
      </c>
      <c r="G557" s="47" t="s">
        <v>3632</v>
      </c>
      <c r="H557" s="44">
        <v>1858</v>
      </c>
      <c r="I557" s="347" t="s">
        <v>44</v>
      </c>
      <c r="J557" s="277" t="str">
        <f>IF(ISBLANK(INDEX('Policy Characteristics'!D:D,MATCH($C557,'Policy Characteristics'!$C:$C,0))),"",INDEX('Policy Characteristics'!D:D,MATCH($C557,'Policy Characteristics'!$C:$C,0)))</f>
        <v>Electrification</v>
      </c>
      <c r="K557" s="276" t="str">
        <f>IF(ISBLANK(INDEX('Policy Characteristics'!E:E,MATCH($C557,'Policy Characteristics'!$C:$C,0))),"",INDEX('Policy Characteristics'!E:E,MATCH($C557,'Policy Characteristics'!$C:$C,0)))</f>
        <v>indst shift to electricity</v>
      </c>
      <c r="L557" s="284">
        <f>IF(ISBLANK(INDEX('Policy Characteristics'!F:F,MATCH($C557,'Policy Characteristics'!$C:$C,0))),"",INDEX('Policy Characteristics'!F:F,MATCH($C557,'Policy Characteristics'!$C:$C,0)))</f>
        <v>0</v>
      </c>
      <c r="M557" s="284">
        <f>IF(ISBLANK(INDEX('Policy Characteristics'!G:G,MATCH($C557,'Policy Characteristics'!$C:$C,0))),"",INDEX('Policy Characteristics'!G:G,MATCH($C557,'Policy Characteristics'!$C:$C,0)))</f>
        <v>1</v>
      </c>
      <c r="N557" s="284">
        <f>IF(ISBLANK(INDEX('Policy Characteristics'!H:H,MATCH($C557,'Policy Characteristics'!$C:$C,0))),"",INDEX('Policy Characteristics'!H:H,MATCH($C557,'Policy Characteristics'!$C:$C,0)))</f>
        <v>0.01</v>
      </c>
      <c r="O557" s="276" t="str">
        <f>IF(ISBLANK(INDEX('Policy Characteristics'!I:I,MATCH($C557,'Policy Characteristics'!$C:$C,0))),"",INDEX('Policy Characteristics'!I:I,MATCH($C557,'Policy Characteristics'!$C:$C,0)))</f>
        <v>% of fuel shifted</v>
      </c>
      <c r="P557" s="276" t="str">
        <f>IF(ISBLANK(INDEX('Policy Characteristics'!J:J,MATCH($C557,'Policy Characteristics'!$C:$C,0))),"",INDEX('Policy Characteristics'!J:J,MATCH($C557,'Policy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57" s="276" t="str">
        <f>IF(ISBLANK(INDEX('Policy Characteristics'!K:K,MATCH($C557,'Policy Characteristics'!$C:$C,0))),"",INDEX('Policy Characteristics'!K:K,MATCH($C557,'Policy Characteristics'!$C:$C,0)))</f>
        <v>industry-ag-main.html#fuel-switching</v>
      </c>
      <c r="R557" s="276" t="str">
        <f>IF(ISBLANK(INDEX('Policy Characteristics'!L:L,MATCH($C557,'Policy Characteristics'!$C:$C,0))),"",INDEX('Policy Characteristics'!L:L,MATCH($C557,'Policy Characteristics'!$C:$C,0)))</f>
        <v>industry-elec-and-hydrogen.html</v>
      </c>
    </row>
    <row r="558" spans="1:18" ht="16">
      <c r="A558" s="276" t="str">
        <f>IF(ISBLANK(INDEX('Policy Characteristics'!A:A,MATCH($C558,'Policy Characteristics'!$C:$C,0))),"",INDEX('Policy Characteristics'!A:A,MATCH($C558,'Policy Characteristics'!$C:$C,0)))</f>
        <v>Industry</v>
      </c>
      <c r="B558" s="285" t="str">
        <f>IF(ISBLANK(INDEX('Policy Characteristics'!B:B,MATCH($C558,'Policy Characteristics'!$C:$C,0))),"",INDEX('Policy Characteristics'!B:B,MATCH($C558,'Policy Characteristics'!$C:$C,0)))</f>
        <v>Electrification</v>
      </c>
      <c r="C558" s="276" t="str">
        <f t="shared" si="30"/>
        <v>Fraction of Eligible Industrial Energy Use Shifted to Electricity</v>
      </c>
      <c r="D558" s="6" t="s">
        <v>3105</v>
      </c>
      <c r="E558" s="1" t="s">
        <v>3626</v>
      </c>
      <c r="F558" t="s">
        <v>3069</v>
      </c>
      <c r="G558" s="47" t="s">
        <v>3633</v>
      </c>
      <c r="H558" s="44">
        <v>1859</v>
      </c>
      <c r="I558" s="347" t="s">
        <v>44</v>
      </c>
      <c r="J558" s="277" t="str">
        <f>IF(ISBLANK(INDEX('Policy Characteristics'!D:D,MATCH($C558,'Policy Characteristics'!$C:$C,0))),"",INDEX('Policy Characteristics'!D:D,MATCH($C558,'Policy Characteristics'!$C:$C,0)))</f>
        <v>Electrification</v>
      </c>
      <c r="K558" s="276" t="str">
        <f>IF(ISBLANK(INDEX('Policy Characteristics'!E:E,MATCH($C558,'Policy Characteristics'!$C:$C,0))),"",INDEX('Policy Characteristics'!E:E,MATCH($C558,'Policy Characteristics'!$C:$C,0)))</f>
        <v>indst shift to electricity</v>
      </c>
      <c r="L558" s="284">
        <f>IF(ISBLANK(INDEX('Policy Characteristics'!F:F,MATCH($C558,'Policy Characteristics'!$C:$C,0))),"",INDEX('Policy Characteristics'!F:F,MATCH($C558,'Policy Characteristics'!$C:$C,0)))</f>
        <v>0</v>
      </c>
      <c r="M558" s="284">
        <f>IF(ISBLANK(INDEX('Policy Characteristics'!G:G,MATCH($C558,'Policy Characteristics'!$C:$C,0))),"",INDEX('Policy Characteristics'!G:G,MATCH($C558,'Policy Characteristics'!$C:$C,0)))</f>
        <v>1</v>
      </c>
      <c r="N558" s="284">
        <f>IF(ISBLANK(INDEX('Policy Characteristics'!H:H,MATCH($C558,'Policy Characteristics'!$C:$C,0))),"",INDEX('Policy Characteristics'!H:H,MATCH($C558,'Policy Characteristics'!$C:$C,0)))</f>
        <v>0.01</v>
      </c>
      <c r="O558" s="276" t="str">
        <f>IF(ISBLANK(INDEX('Policy Characteristics'!I:I,MATCH($C558,'Policy Characteristics'!$C:$C,0))),"",INDEX('Policy Characteristics'!I:I,MATCH($C558,'Policy Characteristics'!$C:$C,0)))</f>
        <v>% of fuel shifted</v>
      </c>
      <c r="P558" s="276" t="str">
        <f>IF(ISBLANK(INDEX('Policy Characteristics'!J:J,MATCH($C558,'Policy Characteristics'!$C:$C,0))),"",INDEX('Policy Characteristics'!J:J,MATCH($C558,'Policy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58" s="276" t="str">
        <f>IF(ISBLANK(INDEX('Policy Characteristics'!K:K,MATCH($C558,'Policy Characteristics'!$C:$C,0))),"",INDEX('Policy Characteristics'!K:K,MATCH($C558,'Policy Characteristics'!$C:$C,0)))</f>
        <v>industry-ag-main.html#fuel-switching</v>
      </c>
      <c r="R558" s="276" t="str">
        <f>IF(ISBLANK(INDEX('Policy Characteristics'!L:L,MATCH($C558,'Policy Characteristics'!$C:$C,0))),"",INDEX('Policy Characteristics'!L:L,MATCH($C558,'Policy Characteristics'!$C:$C,0)))</f>
        <v>industry-elec-and-hydrogen.html</v>
      </c>
    </row>
    <row r="559" spans="1:18" ht="16">
      <c r="A559" s="276" t="str">
        <f>IF(ISBLANK(INDEX('Policy Characteristics'!A:A,MATCH($C559,'Policy Characteristics'!$C:$C,0))),"",INDEX('Policy Characteristics'!A:A,MATCH($C559,'Policy Characteristics'!$C:$C,0)))</f>
        <v>Industry</v>
      </c>
      <c r="B559" s="285" t="str">
        <f>IF(ISBLANK(INDEX('Policy Characteristics'!B:B,MATCH($C559,'Policy Characteristics'!$C:$C,0))),"",INDEX('Policy Characteristics'!B:B,MATCH($C559,'Policy Characteristics'!$C:$C,0)))</f>
        <v>Electrification</v>
      </c>
      <c r="C559" s="276" t="str">
        <f t="shared" si="30"/>
        <v>Fraction of Eligible Industrial Energy Use Shifted to Electricity</v>
      </c>
      <c r="D559" s="6" t="s">
        <v>3105</v>
      </c>
      <c r="E559" s="1" t="s">
        <v>3627</v>
      </c>
      <c r="F559" t="s">
        <v>3069</v>
      </c>
      <c r="G559" s="47" t="s">
        <v>3634</v>
      </c>
      <c r="H559" s="44">
        <v>1860</v>
      </c>
      <c r="I559" s="347" t="s">
        <v>45</v>
      </c>
      <c r="J559" s="277" t="str">
        <f>IF(ISBLANK(INDEX('Policy Characteristics'!D:D,MATCH($C559,'Policy Characteristics'!$C:$C,0))),"",INDEX('Policy Characteristics'!D:D,MATCH($C559,'Policy Characteristics'!$C:$C,0)))</f>
        <v>Electrification</v>
      </c>
      <c r="K559" s="276" t="str">
        <f>IF(ISBLANK(INDEX('Policy Characteristics'!E:E,MATCH($C559,'Policy Characteristics'!$C:$C,0))),"",INDEX('Policy Characteristics'!E:E,MATCH($C559,'Policy Characteristics'!$C:$C,0)))</f>
        <v>indst shift to electricity</v>
      </c>
      <c r="L559" s="284">
        <f>IF(ISBLANK(INDEX('Policy Characteristics'!F:F,MATCH($C559,'Policy Characteristics'!$C:$C,0))),"",INDEX('Policy Characteristics'!F:F,MATCH($C559,'Policy Characteristics'!$C:$C,0)))</f>
        <v>0</v>
      </c>
      <c r="M559" s="284">
        <f>IF(ISBLANK(INDEX('Policy Characteristics'!G:G,MATCH($C559,'Policy Characteristics'!$C:$C,0))),"",INDEX('Policy Characteristics'!G:G,MATCH($C559,'Policy Characteristics'!$C:$C,0)))</f>
        <v>1</v>
      </c>
      <c r="N559" s="284">
        <f>IF(ISBLANK(INDEX('Policy Characteristics'!H:H,MATCH($C559,'Policy Characteristics'!$C:$C,0))),"",INDEX('Policy Characteristics'!H:H,MATCH($C559,'Policy Characteristics'!$C:$C,0)))</f>
        <v>0.01</v>
      </c>
      <c r="O559" s="276" t="str">
        <f>IF(ISBLANK(INDEX('Policy Characteristics'!I:I,MATCH($C559,'Policy Characteristics'!$C:$C,0))),"",INDEX('Policy Characteristics'!I:I,MATCH($C559,'Policy Characteristics'!$C:$C,0)))</f>
        <v>% of fuel shifted</v>
      </c>
      <c r="P559" s="276" t="str">
        <f>IF(ISBLANK(INDEX('Policy Characteristics'!J:J,MATCH($C559,'Policy Characteristics'!$C:$C,0))),"",INDEX('Policy Characteristics'!J:J,MATCH($C559,'Policy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59" s="276" t="str">
        <f>IF(ISBLANK(INDEX('Policy Characteristics'!K:K,MATCH($C559,'Policy Characteristics'!$C:$C,0))),"",INDEX('Policy Characteristics'!K:K,MATCH($C559,'Policy Characteristics'!$C:$C,0)))</f>
        <v>industry-ag-main.html#fuel-switching</v>
      </c>
      <c r="R559" s="276" t="str">
        <f>IF(ISBLANK(INDEX('Policy Characteristics'!L:L,MATCH($C559,'Policy Characteristics'!$C:$C,0))),"",INDEX('Policy Characteristics'!L:L,MATCH($C559,'Policy Characteristics'!$C:$C,0)))</f>
        <v>industry-elec-and-hydrogen.html</v>
      </c>
    </row>
    <row r="560" spans="1:18" ht="16">
      <c r="A560" s="276" t="str">
        <f>IF(ISBLANK(INDEX('Policy Characteristics'!A:A,MATCH($C560,'Policy Characteristics'!$C:$C,0))),"",INDEX('Policy Characteristics'!A:A,MATCH($C560,'Policy Characteristics'!$C:$C,0)))</f>
        <v>Industry</v>
      </c>
      <c r="B560" s="285" t="str">
        <f>IF(ISBLANK(INDEX('Policy Characteristics'!B:B,MATCH($C560,'Policy Characteristics'!$C:$C,0))),"",INDEX('Policy Characteristics'!B:B,MATCH($C560,'Policy Characteristics'!$C:$C,0)))</f>
        <v>Electrification</v>
      </c>
      <c r="C560" s="276" t="str">
        <f t="shared" ref="C560:C561" si="31">C$533</f>
        <v>Fraction of Eligible Industrial Energy Use Shifted to Electricity</v>
      </c>
      <c r="D560" s="6" t="s">
        <v>3105</v>
      </c>
      <c r="E560" s="1" t="s">
        <v>3628</v>
      </c>
      <c r="F560" t="s">
        <v>3069</v>
      </c>
      <c r="G560" s="47" t="s">
        <v>3635</v>
      </c>
      <c r="H560" s="44">
        <v>1861</v>
      </c>
      <c r="I560" s="347" t="s">
        <v>45</v>
      </c>
      <c r="J560" s="277" t="str">
        <f>IF(ISBLANK(INDEX('Policy Characteristics'!D:D,MATCH($C560,'Policy Characteristics'!$C:$C,0))),"",INDEX('Policy Characteristics'!D:D,MATCH($C560,'Policy Characteristics'!$C:$C,0)))</f>
        <v>Electrification</v>
      </c>
      <c r="K560" s="276" t="str">
        <f>IF(ISBLANK(INDEX('Policy Characteristics'!E:E,MATCH($C560,'Policy Characteristics'!$C:$C,0))),"",INDEX('Policy Characteristics'!E:E,MATCH($C560,'Policy Characteristics'!$C:$C,0)))</f>
        <v>indst shift to electricity</v>
      </c>
      <c r="L560" s="284">
        <f>IF(ISBLANK(INDEX('Policy Characteristics'!F:F,MATCH($C560,'Policy Characteristics'!$C:$C,0))),"",INDEX('Policy Characteristics'!F:F,MATCH($C560,'Policy Characteristics'!$C:$C,0)))</f>
        <v>0</v>
      </c>
      <c r="M560" s="284">
        <f>IF(ISBLANK(INDEX('Policy Characteristics'!G:G,MATCH($C560,'Policy Characteristics'!$C:$C,0))),"",INDEX('Policy Characteristics'!G:G,MATCH($C560,'Policy Characteristics'!$C:$C,0)))</f>
        <v>1</v>
      </c>
      <c r="N560" s="284">
        <f>IF(ISBLANK(INDEX('Policy Characteristics'!H:H,MATCH($C560,'Policy Characteristics'!$C:$C,0))),"",INDEX('Policy Characteristics'!H:H,MATCH($C560,'Policy Characteristics'!$C:$C,0)))</f>
        <v>0.01</v>
      </c>
      <c r="O560" s="276" t="str">
        <f>IF(ISBLANK(INDEX('Policy Characteristics'!I:I,MATCH($C560,'Policy Characteristics'!$C:$C,0))),"",INDEX('Policy Characteristics'!I:I,MATCH($C560,'Policy Characteristics'!$C:$C,0)))</f>
        <v>% of fuel shifted</v>
      </c>
      <c r="P560" s="276" t="str">
        <f>IF(ISBLANK(INDEX('Policy Characteristics'!J:J,MATCH($C560,'Policy Characteristics'!$C:$C,0))),"",INDEX('Policy Characteristics'!J:J,MATCH($C560,'Policy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60" s="276" t="str">
        <f>IF(ISBLANK(INDEX('Policy Characteristics'!K:K,MATCH($C560,'Policy Characteristics'!$C:$C,0))),"",INDEX('Policy Characteristics'!K:K,MATCH($C560,'Policy Characteristics'!$C:$C,0)))</f>
        <v>industry-ag-main.html#fuel-switching</v>
      </c>
      <c r="R560" s="276" t="str">
        <f>IF(ISBLANK(INDEX('Policy Characteristics'!L:L,MATCH($C560,'Policy Characteristics'!$C:$C,0))),"",INDEX('Policy Characteristics'!L:L,MATCH($C560,'Policy Characteristics'!$C:$C,0)))</f>
        <v>industry-elec-and-hydrogen.html</v>
      </c>
    </row>
    <row r="561" spans="1:18" ht="16">
      <c r="A561" s="276" t="str">
        <f>IF(ISBLANK(INDEX('Policy Characteristics'!A:A,MATCH($C561,'Policy Characteristics'!$C:$C,0))),"",INDEX('Policy Characteristics'!A:A,MATCH($C561,'Policy Characteristics'!$C:$C,0)))</f>
        <v>Industry</v>
      </c>
      <c r="B561" s="285" t="str">
        <f>IF(ISBLANK(INDEX('Policy Characteristics'!B:B,MATCH($C561,'Policy Characteristics'!$C:$C,0))),"",INDEX('Policy Characteristics'!B:B,MATCH($C561,'Policy Characteristics'!$C:$C,0)))</f>
        <v>Electrification</v>
      </c>
      <c r="C561" s="276" t="str">
        <f t="shared" si="31"/>
        <v>Fraction of Eligible Industrial Energy Use Shifted to Electricity</v>
      </c>
      <c r="D561" s="6" t="s">
        <v>3105</v>
      </c>
      <c r="E561" s="1" t="s">
        <v>3629</v>
      </c>
      <c r="F561" t="s">
        <v>3069</v>
      </c>
      <c r="G561" s="47" t="s">
        <v>3636</v>
      </c>
      <c r="H561" s="44">
        <v>1862</v>
      </c>
      <c r="I561" s="347" t="s">
        <v>45</v>
      </c>
      <c r="J561" s="277" t="str">
        <f>IF(ISBLANK(INDEX('Policy Characteristics'!D:D,MATCH($C561,'Policy Characteristics'!$C:$C,0))),"",INDEX('Policy Characteristics'!D:D,MATCH($C561,'Policy Characteristics'!$C:$C,0)))</f>
        <v>Electrification</v>
      </c>
      <c r="K561" s="276" t="str">
        <f>IF(ISBLANK(INDEX('Policy Characteristics'!E:E,MATCH($C561,'Policy Characteristics'!$C:$C,0))),"",INDEX('Policy Characteristics'!E:E,MATCH($C561,'Policy Characteristics'!$C:$C,0)))</f>
        <v>indst shift to electricity</v>
      </c>
      <c r="L561" s="284">
        <f>IF(ISBLANK(INDEX('Policy Characteristics'!F:F,MATCH($C561,'Policy Characteristics'!$C:$C,0))),"",INDEX('Policy Characteristics'!F:F,MATCH($C561,'Policy Characteristics'!$C:$C,0)))</f>
        <v>0</v>
      </c>
      <c r="M561" s="284">
        <f>IF(ISBLANK(INDEX('Policy Characteristics'!G:G,MATCH($C561,'Policy Characteristics'!$C:$C,0))),"",INDEX('Policy Characteristics'!G:G,MATCH($C561,'Policy Characteristics'!$C:$C,0)))</f>
        <v>1</v>
      </c>
      <c r="N561" s="284">
        <f>IF(ISBLANK(INDEX('Policy Characteristics'!H:H,MATCH($C561,'Policy Characteristics'!$C:$C,0))),"",INDEX('Policy Characteristics'!H:H,MATCH($C561,'Policy Characteristics'!$C:$C,0)))</f>
        <v>0.01</v>
      </c>
      <c r="O561" s="276" t="str">
        <f>IF(ISBLANK(INDEX('Policy Characteristics'!I:I,MATCH($C561,'Policy Characteristics'!$C:$C,0))),"",INDEX('Policy Characteristics'!I:I,MATCH($C561,'Policy Characteristics'!$C:$C,0)))</f>
        <v>% of fuel shifted</v>
      </c>
      <c r="P561" s="276" t="str">
        <f>IF(ISBLANK(INDEX('Policy Characteristics'!J:J,MATCH($C561,'Policy Characteristics'!$C:$C,0))),"",INDEX('Policy Characteristics'!J:J,MATCH($C561,'Policy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61" s="276" t="str">
        <f>IF(ISBLANK(INDEX('Policy Characteristics'!K:K,MATCH($C561,'Policy Characteristics'!$C:$C,0))),"",INDEX('Policy Characteristics'!K:K,MATCH($C561,'Policy Characteristics'!$C:$C,0)))</f>
        <v>industry-ag-main.html#fuel-switching</v>
      </c>
      <c r="R561" s="276" t="str">
        <f>IF(ISBLANK(INDEX('Policy Characteristics'!L:L,MATCH($C561,'Policy Characteristics'!$C:$C,0))),"",INDEX('Policy Characteristics'!L:L,MATCH($C561,'Policy Characteristics'!$C:$C,0)))</f>
        <v>industry-elec-and-hydrogen.html</v>
      </c>
    </row>
    <row r="562" spans="1:18" ht="16">
      <c r="A562" s="276" t="str">
        <f>IF(ISBLANK(INDEX('Policy Characteristics'!A:A,MATCH($C562,'Policy Characteristics'!$C:$C,0))),"",INDEX('Policy Characteristics'!A:A,MATCH($C562,'Policy Characteristics'!$C:$C,0)))</f>
        <v>Industry</v>
      </c>
      <c r="B562" s="285" t="str">
        <f>IF(ISBLANK(INDEX('Policy Characteristics'!B:B,MATCH($C562,'Policy Characteristics'!$C:$C,0))),"",INDEX('Policy Characteristics'!B:B,MATCH($C562,'Policy Characteristics'!$C:$C,0)))</f>
        <v>Electrification</v>
      </c>
      <c r="C562" s="276" t="str">
        <f t="shared" ref="C562:C597" si="32">C$533</f>
        <v>Fraction of Eligible Industrial Energy Use Shifted to Electricity</v>
      </c>
      <c r="D562" s="6" t="s">
        <v>3105</v>
      </c>
      <c r="E562" s="1" t="s">
        <v>3630</v>
      </c>
      <c r="F562" t="s">
        <v>3069</v>
      </c>
      <c r="G562" s="47" t="s">
        <v>3637</v>
      </c>
      <c r="H562" s="44">
        <v>1863</v>
      </c>
      <c r="I562" s="347" t="s">
        <v>45</v>
      </c>
      <c r="J562" s="277" t="str">
        <f>IF(ISBLANK(INDEX('Policy Characteristics'!D:D,MATCH($C562,'Policy Characteristics'!$C:$C,0))),"",INDEX('Policy Characteristics'!D:D,MATCH($C562,'Policy Characteristics'!$C:$C,0)))</f>
        <v>Electrification</v>
      </c>
      <c r="K562" s="276" t="str">
        <f>IF(ISBLANK(INDEX('Policy Characteristics'!E:E,MATCH($C562,'Policy Characteristics'!$C:$C,0))),"",INDEX('Policy Characteristics'!E:E,MATCH($C562,'Policy Characteristics'!$C:$C,0)))</f>
        <v>indst shift to electricity</v>
      </c>
      <c r="L562" s="284">
        <f>IF(ISBLANK(INDEX('Policy Characteristics'!F:F,MATCH($C562,'Policy Characteristics'!$C:$C,0))),"",INDEX('Policy Characteristics'!F:F,MATCH($C562,'Policy Characteristics'!$C:$C,0)))</f>
        <v>0</v>
      </c>
      <c r="M562" s="284">
        <f>IF(ISBLANK(INDEX('Policy Characteristics'!G:G,MATCH($C562,'Policy Characteristics'!$C:$C,0))),"",INDEX('Policy Characteristics'!G:G,MATCH($C562,'Policy Characteristics'!$C:$C,0)))</f>
        <v>1</v>
      </c>
      <c r="N562" s="284">
        <f>IF(ISBLANK(INDEX('Policy Characteristics'!H:H,MATCH($C562,'Policy Characteristics'!$C:$C,0))),"",INDEX('Policy Characteristics'!H:H,MATCH($C562,'Policy Characteristics'!$C:$C,0)))</f>
        <v>0.01</v>
      </c>
      <c r="O562" s="276" t="str">
        <f>IF(ISBLANK(INDEX('Policy Characteristics'!I:I,MATCH($C562,'Policy Characteristics'!$C:$C,0))),"",INDEX('Policy Characteristics'!I:I,MATCH($C562,'Policy Characteristics'!$C:$C,0)))</f>
        <v>% of fuel shifted</v>
      </c>
      <c r="P562" s="276" t="str">
        <f>IF(ISBLANK(INDEX('Policy Characteristics'!J:J,MATCH($C562,'Policy Characteristics'!$C:$C,0))),"",INDEX('Policy Characteristics'!J:J,MATCH($C562,'Policy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62" s="276" t="str">
        <f>IF(ISBLANK(INDEX('Policy Characteristics'!K:K,MATCH($C562,'Policy Characteristics'!$C:$C,0))),"",INDEX('Policy Characteristics'!K:K,MATCH($C562,'Policy Characteristics'!$C:$C,0)))</f>
        <v>industry-ag-main.html#fuel-switching</v>
      </c>
      <c r="R562" s="276" t="str">
        <f>IF(ISBLANK(INDEX('Policy Characteristics'!L:L,MATCH($C562,'Policy Characteristics'!$C:$C,0))),"",INDEX('Policy Characteristics'!L:L,MATCH($C562,'Policy Characteristics'!$C:$C,0)))</f>
        <v>industry-elec-and-hydrogen.html</v>
      </c>
    </row>
    <row r="563" spans="1:18" ht="16">
      <c r="A563" s="276" t="str">
        <f>IF(ISBLANK(INDEX('Policy Characteristics'!A:A,MATCH($C563,'Policy Characteristics'!$C:$C,0))),"",INDEX('Policy Characteristics'!A:A,MATCH($C563,'Policy Characteristics'!$C:$C,0)))</f>
        <v>Industry</v>
      </c>
      <c r="B563" s="285" t="str">
        <f>IF(ISBLANK(INDEX('Policy Characteristics'!B:B,MATCH($C563,'Policy Characteristics'!$C:$C,0))),"",INDEX('Policy Characteristics'!B:B,MATCH($C563,'Policy Characteristics'!$C:$C,0)))</f>
        <v>Electrification</v>
      </c>
      <c r="C563" s="276" t="str">
        <f t="shared" si="32"/>
        <v>Fraction of Eligible Industrial Energy Use Shifted to Electricity</v>
      </c>
      <c r="D563" s="6" t="s">
        <v>3105</v>
      </c>
      <c r="E563" s="1" t="s">
        <v>3631</v>
      </c>
      <c r="F563" t="s">
        <v>3069</v>
      </c>
      <c r="G563" s="47" t="s">
        <v>3638</v>
      </c>
      <c r="H563" s="44">
        <v>1864</v>
      </c>
      <c r="I563" s="347" t="s">
        <v>45</v>
      </c>
      <c r="J563" s="277" t="str">
        <f>IF(ISBLANK(INDEX('Policy Characteristics'!D:D,MATCH($C563,'Policy Characteristics'!$C:$C,0))),"",INDEX('Policy Characteristics'!D:D,MATCH($C563,'Policy Characteristics'!$C:$C,0)))</f>
        <v>Electrification</v>
      </c>
      <c r="K563" s="276" t="str">
        <f>IF(ISBLANK(INDEX('Policy Characteristics'!E:E,MATCH($C563,'Policy Characteristics'!$C:$C,0))),"",INDEX('Policy Characteristics'!E:E,MATCH($C563,'Policy Characteristics'!$C:$C,0)))</f>
        <v>indst shift to electricity</v>
      </c>
      <c r="L563" s="284">
        <f>IF(ISBLANK(INDEX('Policy Characteristics'!F:F,MATCH($C563,'Policy Characteristics'!$C:$C,0))),"",INDEX('Policy Characteristics'!F:F,MATCH($C563,'Policy Characteristics'!$C:$C,0)))</f>
        <v>0</v>
      </c>
      <c r="M563" s="284">
        <f>IF(ISBLANK(INDEX('Policy Characteristics'!G:G,MATCH($C563,'Policy Characteristics'!$C:$C,0))),"",INDEX('Policy Characteristics'!G:G,MATCH($C563,'Policy Characteristics'!$C:$C,0)))</f>
        <v>1</v>
      </c>
      <c r="N563" s="284">
        <f>IF(ISBLANK(INDEX('Policy Characteristics'!H:H,MATCH($C563,'Policy Characteristics'!$C:$C,0))),"",INDEX('Policy Characteristics'!H:H,MATCH($C563,'Policy Characteristics'!$C:$C,0)))</f>
        <v>0.01</v>
      </c>
      <c r="O563" s="276" t="str">
        <f>IF(ISBLANK(INDEX('Policy Characteristics'!I:I,MATCH($C563,'Policy Characteristics'!$C:$C,0))),"",INDEX('Policy Characteristics'!I:I,MATCH($C563,'Policy Characteristics'!$C:$C,0)))</f>
        <v>% of fuel shifted</v>
      </c>
      <c r="P563" s="276" t="str">
        <f>IF(ISBLANK(INDEX('Policy Characteristics'!J:J,MATCH($C563,'Policy Characteristics'!$C:$C,0))),"",INDEX('Policy Characteristics'!J:J,MATCH($C563,'Policy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63" s="276" t="str">
        <f>IF(ISBLANK(INDEX('Policy Characteristics'!K:K,MATCH($C563,'Policy Characteristics'!$C:$C,0))),"",INDEX('Policy Characteristics'!K:K,MATCH($C563,'Policy Characteristics'!$C:$C,0)))</f>
        <v>industry-ag-main.html#fuel-switching</v>
      </c>
      <c r="R563" s="276" t="str">
        <f>IF(ISBLANK(INDEX('Policy Characteristics'!L:L,MATCH($C563,'Policy Characteristics'!$C:$C,0))),"",INDEX('Policy Characteristics'!L:L,MATCH($C563,'Policy Characteristics'!$C:$C,0)))</f>
        <v>industry-elec-and-hydrogen.html</v>
      </c>
    </row>
    <row r="564" spans="1:18" ht="16">
      <c r="A564" s="276" t="str">
        <f>IF(ISBLANK(INDEX('Policy Characteristics'!A:A,MATCH($C564,'Policy Characteristics'!$C:$C,0))),"",INDEX('Policy Characteristics'!A:A,MATCH($C564,'Policy Characteristics'!$C:$C,0)))</f>
        <v>Industry</v>
      </c>
      <c r="B564" s="285" t="str">
        <f>IF(ISBLANK(INDEX('Policy Characteristics'!B:B,MATCH($C564,'Policy Characteristics'!$C:$C,0))),"",INDEX('Policy Characteristics'!B:B,MATCH($C564,'Policy Characteristics'!$C:$C,0)))</f>
        <v>Electrification</v>
      </c>
      <c r="C564" s="276" t="str">
        <f t="shared" si="32"/>
        <v>Fraction of Eligible Industrial Energy Use Shifted to Electricity</v>
      </c>
      <c r="D564" s="6" t="s">
        <v>3105</v>
      </c>
      <c r="E564" s="1" t="s">
        <v>3625</v>
      </c>
      <c r="F564" t="s">
        <v>3069</v>
      </c>
      <c r="G564" s="47" t="s">
        <v>3639</v>
      </c>
      <c r="H564" s="44">
        <v>1865</v>
      </c>
      <c r="I564" s="347" t="s">
        <v>45</v>
      </c>
      <c r="J564" s="277" t="str">
        <f>IF(ISBLANK(INDEX('Policy Characteristics'!D:D,MATCH($C564,'Policy Characteristics'!$C:$C,0))),"",INDEX('Policy Characteristics'!D:D,MATCH($C564,'Policy Characteristics'!$C:$C,0)))</f>
        <v>Electrification</v>
      </c>
      <c r="K564" s="276" t="str">
        <f>IF(ISBLANK(INDEX('Policy Characteristics'!E:E,MATCH($C564,'Policy Characteristics'!$C:$C,0))),"",INDEX('Policy Characteristics'!E:E,MATCH($C564,'Policy Characteristics'!$C:$C,0)))</f>
        <v>indst shift to electricity</v>
      </c>
      <c r="L564" s="284">
        <f>IF(ISBLANK(INDEX('Policy Characteristics'!F:F,MATCH($C564,'Policy Characteristics'!$C:$C,0))),"",INDEX('Policy Characteristics'!F:F,MATCH($C564,'Policy Characteristics'!$C:$C,0)))</f>
        <v>0</v>
      </c>
      <c r="M564" s="284">
        <f>IF(ISBLANK(INDEX('Policy Characteristics'!G:G,MATCH($C564,'Policy Characteristics'!$C:$C,0))),"",INDEX('Policy Characteristics'!G:G,MATCH($C564,'Policy Characteristics'!$C:$C,0)))</f>
        <v>1</v>
      </c>
      <c r="N564" s="284">
        <f>IF(ISBLANK(INDEX('Policy Characteristics'!H:H,MATCH($C564,'Policy Characteristics'!$C:$C,0))),"",INDEX('Policy Characteristics'!H:H,MATCH($C564,'Policy Characteristics'!$C:$C,0)))</f>
        <v>0.01</v>
      </c>
      <c r="O564" s="276" t="str">
        <f>IF(ISBLANK(INDEX('Policy Characteristics'!I:I,MATCH($C564,'Policy Characteristics'!$C:$C,0))),"",INDEX('Policy Characteristics'!I:I,MATCH($C564,'Policy Characteristics'!$C:$C,0)))</f>
        <v>% of fuel shifted</v>
      </c>
      <c r="P564" s="276" t="str">
        <f>IF(ISBLANK(INDEX('Policy Characteristics'!J:J,MATCH($C564,'Policy Characteristics'!$C:$C,0))),"",INDEX('Policy Characteristics'!J:J,MATCH($C564,'Policy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64" s="276" t="str">
        <f>IF(ISBLANK(INDEX('Policy Characteristics'!K:K,MATCH($C564,'Policy Characteristics'!$C:$C,0))),"",INDEX('Policy Characteristics'!K:K,MATCH($C564,'Policy Characteristics'!$C:$C,0)))</f>
        <v>industry-ag-main.html#fuel-switching</v>
      </c>
      <c r="R564" s="276" t="str">
        <f>IF(ISBLANK(INDEX('Policy Characteristics'!L:L,MATCH($C564,'Policy Characteristics'!$C:$C,0))),"",INDEX('Policy Characteristics'!L:L,MATCH($C564,'Policy Characteristics'!$C:$C,0)))</f>
        <v>industry-elec-and-hydrogen.html</v>
      </c>
    </row>
    <row r="565" spans="1:18" ht="16">
      <c r="A565" s="276" t="str">
        <f>IF(ISBLANK(INDEX('Policy Characteristics'!A:A,MATCH($C565,'Policy Characteristics'!$C:$C,0))),"",INDEX('Policy Characteristics'!A:A,MATCH($C565,'Policy Characteristics'!$C:$C,0)))</f>
        <v>Industry</v>
      </c>
      <c r="B565" s="285" t="str">
        <f>IF(ISBLANK(INDEX('Policy Characteristics'!B:B,MATCH($C565,'Policy Characteristics'!$C:$C,0))),"",INDEX('Policy Characteristics'!B:B,MATCH($C565,'Policy Characteristics'!$C:$C,0)))</f>
        <v>Electrification</v>
      </c>
      <c r="C565" s="276" t="str">
        <f t="shared" si="32"/>
        <v>Fraction of Eligible Industrial Energy Use Shifted to Electricity</v>
      </c>
      <c r="D565" s="6" t="s">
        <v>3106</v>
      </c>
      <c r="E565" s="1" t="s">
        <v>3624</v>
      </c>
      <c r="F565" t="s">
        <v>3070</v>
      </c>
      <c r="G565" s="47" t="s">
        <v>3632</v>
      </c>
      <c r="H565" s="44">
        <v>1866</v>
      </c>
      <c r="I565" s="347" t="s">
        <v>44</v>
      </c>
      <c r="J565" s="277" t="str">
        <f>IF(ISBLANK(INDEX('Policy Characteristics'!D:D,MATCH($C565,'Policy Characteristics'!$C:$C,0))),"",INDEX('Policy Characteristics'!D:D,MATCH($C565,'Policy Characteristics'!$C:$C,0)))</f>
        <v>Electrification</v>
      </c>
      <c r="K565" s="276" t="str">
        <f>IF(ISBLANK(INDEX('Policy Characteristics'!E:E,MATCH($C565,'Policy Characteristics'!$C:$C,0))),"",INDEX('Policy Characteristics'!E:E,MATCH($C565,'Policy Characteristics'!$C:$C,0)))</f>
        <v>indst shift to electricity</v>
      </c>
      <c r="L565" s="284">
        <f>IF(ISBLANK(INDEX('Policy Characteristics'!F:F,MATCH($C565,'Policy Characteristics'!$C:$C,0))),"",INDEX('Policy Characteristics'!F:F,MATCH($C565,'Policy Characteristics'!$C:$C,0)))</f>
        <v>0</v>
      </c>
      <c r="M565" s="284">
        <f>IF(ISBLANK(INDEX('Policy Characteristics'!G:G,MATCH($C565,'Policy Characteristics'!$C:$C,0))),"",INDEX('Policy Characteristics'!G:G,MATCH($C565,'Policy Characteristics'!$C:$C,0)))</f>
        <v>1</v>
      </c>
      <c r="N565" s="284">
        <f>IF(ISBLANK(INDEX('Policy Characteristics'!H:H,MATCH($C565,'Policy Characteristics'!$C:$C,0))),"",INDEX('Policy Characteristics'!H:H,MATCH($C565,'Policy Characteristics'!$C:$C,0)))</f>
        <v>0.01</v>
      </c>
      <c r="O565" s="276" t="str">
        <f>IF(ISBLANK(INDEX('Policy Characteristics'!I:I,MATCH($C565,'Policy Characteristics'!$C:$C,0))),"",INDEX('Policy Characteristics'!I:I,MATCH($C565,'Policy Characteristics'!$C:$C,0)))</f>
        <v>% of fuel shifted</v>
      </c>
      <c r="P565" s="276" t="str">
        <f>IF(ISBLANK(INDEX('Policy Characteristics'!J:J,MATCH($C565,'Policy Characteristics'!$C:$C,0))),"",INDEX('Policy Characteristics'!J:J,MATCH($C565,'Policy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65" s="276" t="str">
        <f>IF(ISBLANK(INDEX('Policy Characteristics'!K:K,MATCH($C565,'Policy Characteristics'!$C:$C,0))),"",INDEX('Policy Characteristics'!K:K,MATCH($C565,'Policy Characteristics'!$C:$C,0)))</f>
        <v>industry-ag-main.html#fuel-switching</v>
      </c>
      <c r="R565" s="276" t="str">
        <f>IF(ISBLANK(INDEX('Policy Characteristics'!L:L,MATCH($C565,'Policy Characteristics'!$C:$C,0))),"",INDEX('Policy Characteristics'!L:L,MATCH($C565,'Policy Characteristics'!$C:$C,0)))</f>
        <v>industry-elec-and-hydrogen.html</v>
      </c>
    </row>
    <row r="566" spans="1:18" ht="16">
      <c r="A566" s="276" t="str">
        <f>IF(ISBLANK(INDEX('Policy Characteristics'!A:A,MATCH($C566,'Policy Characteristics'!$C:$C,0))),"",INDEX('Policy Characteristics'!A:A,MATCH($C566,'Policy Characteristics'!$C:$C,0)))</f>
        <v>Industry</v>
      </c>
      <c r="B566" s="285" t="str">
        <f>IF(ISBLANK(INDEX('Policy Characteristics'!B:B,MATCH($C566,'Policy Characteristics'!$C:$C,0))),"",INDEX('Policy Characteristics'!B:B,MATCH($C566,'Policy Characteristics'!$C:$C,0)))</f>
        <v>Electrification</v>
      </c>
      <c r="C566" s="276" t="str">
        <f t="shared" si="32"/>
        <v>Fraction of Eligible Industrial Energy Use Shifted to Electricity</v>
      </c>
      <c r="D566" s="6" t="s">
        <v>3106</v>
      </c>
      <c r="E566" s="1" t="s">
        <v>3626</v>
      </c>
      <c r="F566" t="s">
        <v>3070</v>
      </c>
      <c r="G566" s="47" t="s">
        <v>3633</v>
      </c>
      <c r="H566" s="44">
        <v>1867</v>
      </c>
      <c r="I566" s="347" t="s">
        <v>44</v>
      </c>
      <c r="J566" s="277" t="str">
        <f>IF(ISBLANK(INDEX('Policy Characteristics'!D:D,MATCH($C566,'Policy Characteristics'!$C:$C,0))),"",INDEX('Policy Characteristics'!D:D,MATCH($C566,'Policy Characteristics'!$C:$C,0)))</f>
        <v>Electrification</v>
      </c>
      <c r="K566" s="276" t="str">
        <f>IF(ISBLANK(INDEX('Policy Characteristics'!E:E,MATCH($C566,'Policy Characteristics'!$C:$C,0))),"",INDEX('Policy Characteristics'!E:E,MATCH($C566,'Policy Characteristics'!$C:$C,0)))</f>
        <v>indst shift to electricity</v>
      </c>
      <c r="L566" s="284">
        <f>IF(ISBLANK(INDEX('Policy Characteristics'!F:F,MATCH($C566,'Policy Characteristics'!$C:$C,0))),"",INDEX('Policy Characteristics'!F:F,MATCH($C566,'Policy Characteristics'!$C:$C,0)))</f>
        <v>0</v>
      </c>
      <c r="M566" s="284">
        <f>IF(ISBLANK(INDEX('Policy Characteristics'!G:G,MATCH($C566,'Policy Characteristics'!$C:$C,0))),"",INDEX('Policy Characteristics'!G:G,MATCH($C566,'Policy Characteristics'!$C:$C,0)))</f>
        <v>1</v>
      </c>
      <c r="N566" s="284">
        <f>IF(ISBLANK(INDEX('Policy Characteristics'!H:H,MATCH($C566,'Policy Characteristics'!$C:$C,0))),"",INDEX('Policy Characteristics'!H:H,MATCH($C566,'Policy Characteristics'!$C:$C,0)))</f>
        <v>0.01</v>
      </c>
      <c r="O566" s="276" t="str">
        <f>IF(ISBLANK(INDEX('Policy Characteristics'!I:I,MATCH($C566,'Policy Characteristics'!$C:$C,0))),"",INDEX('Policy Characteristics'!I:I,MATCH($C566,'Policy Characteristics'!$C:$C,0)))</f>
        <v>% of fuel shifted</v>
      </c>
      <c r="P566" s="276" t="str">
        <f>IF(ISBLANK(INDEX('Policy Characteristics'!J:J,MATCH($C566,'Policy Characteristics'!$C:$C,0))),"",INDEX('Policy Characteristics'!J:J,MATCH($C566,'Policy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66" s="276" t="str">
        <f>IF(ISBLANK(INDEX('Policy Characteristics'!K:K,MATCH($C566,'Policy Characteristics'!$C:$C,0))),"",INDEX('Policy Characteristics'!K:K,MATCH($C566,'Policy Characteristics'!$C:$C,0)))</f>
        <v>industry-ag-main.html#fuel-switching</v>
      </c>
      <c r="R566" s="276" t="str">
        <f>IF(ISBLANK(INDEX('Policy Characteristics'!L:L,MATCH($C566,'Policy Characteristics'!$C:$C,0))),"",INDEX('Policy Characteristics'!L:L,MATCH($C566,'Policy Characteristics'!$C:$C,0)))</f>
        <v>industry-elec-and-hydrogen.html</v>
      </c>
    </row>
    <row r="567" spans="1:18" ht="16">
      <c r="A567" s="276" t="str">
        <f>IF(ISBLANK(INDEX('Policy Characteristics'!A:A,MATCH($C567,'Policy Characteristics'!$C:$C,0))),"",INDEX('Policy Characteristics'!A:A,MATCH($C567,'Policy Characteristics'!$C:$C,0)))</f>
        <v>Industry</v>
      </c>
      <c r="B567" s="285" t="str">
        <f>IF(ISBLANK(INDEX('Policy Characteristics'!B:B,MATCH($C567,'Policy Characteristics'!$C:$C,0))),"",INDEX('Policy Characteristics'!B:B,MATCH($C567,'Policy Characteristics'!$C:$C,0)))</f>
        <v>Electrification</v>
      </c>
      <c r="C567" s="276" t="str">
        <f t="shared" si="32"/>
        <v>Fraction of Eligible Industrial Energy Use Shifted to Electricity</v>
      </c>
      <c r="D567" s="6" t="s">
        <v>3106</v>
      </c>
      <c r="E567" s="1" t="s">
        <v>3627</v>
      </c>
      <c r="F567" t="s">
        <v>3070</v>
      </c>
      <c r="G567" s="47" t="s">
        <v>3634</v>
      </c>
      <c r="H567" s="44">
        <v>1868</v>
      </c>
      <c r="I567" s="347" t="s">
        <v>44</v>
      </c>
      <c r="J567" s="277" t="str">
        <f>IF(ISBLANK(INDEX('Policy Characteristics'!D:D,MATCH($C567,'Policy Characteristics'!$C:$C,0))),"",INDEX('Policy Characteristics'!D:D,MATCH($C567,'Policy Characteristics'!$C:$C,0)))</f>
        <v>Electrification</v>
      </c>
      <c r="K567" s="276" t="str">
        <f>IF(ISBLANK(INDEX('Policy Characteristics'!E:E,MATCH($C567,'Policy Characteristics'!$C:$C,0))),"",INDEX('Policy Characteristics'!E:E,MATCH($C567,'Policy Characteristics'!$C:$C,0)))</f>
        <v>indst shift to electricity</v>
      </c>
      <c r="L567" s="284">
        <f>IF(ISBLANK(INDEX('Policy Characteristics'!F:F,MATCH($C567,'Policy Characteristics'!$C:$C,0))),"",INDEX('Policy Characteristics'!F:F,MATCH($C567,'Policy Characteristics'!$C:$C,0)))</f>
        <v>0</v>
      </c>
      <c r="M567" s="284">
        <f>IF(ISBLANK(INDEX('Policy Characteristics'!G:G,MATCH($C567,'Policy Characteristics'!$C:$C,0))),"",INDEX('Policy Characteristics'!G:G,MATCH($C567,'Policy Characteristics'!$C:$C,0)))</f>
        <v>1</v>
      </c>
      <c r="N567" s="284">
        <f>IF(ISBLANK(INDEX('Policy Characteristics'!H:H,MATCH($C567,'Policy Characteristics'!$C:$C,0))),"",INDEX('Policy Characteristics'!H:H,MATCH($C567,'Policy Characteristics'!$C:$C,0)))</f>
        <v>0.01</v>
      </c>
      <c r="O567" s="276" t="str">
        <f>IF(ISBLANK(INDEX('Policy Characteristics'!I:I,MATCH($C567,'Policy Characteristics'!$C:$C,0))),"",INDEX('Policy Characteristics'!I:I,MATCH($C567,'Policy Characteristics'!$C:$C,0)))</f>
        <v>% of fuel shifted</v>
      </c>
      <c r="P567" s="276" t="str">
        <f>IF(ISBLANK(INDEX('Policy Characteristics'!J:J,MATCH($C567,'Policy Characteristics'!$C:$C,0))),"",INDEX('Policy Characteristics'!J:J,MATCH($C567,'Policy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67" s="276" t="str">
        <f>IF(ISBLANK(INDEX('Policy Characteristics'!K:K,MATCH($C567,'Policy Characteristics'!$C:$C,0))),"",INDEX('Policy Characteristics'!K:K,MATCH($C567,'Policy Characteristics'!$C:$C,0)))</f>
        <v>industry-ag-main.html#fuel-switching</v>
      </c>
      <c r="R567" s="276" t="str">
        <f>IF(ISBLANK(INDEX('Policy Characteristics'!L:L,MATCH($C567,'Policy Characteristics'!$C:$C,0))),"",INDEX('Policy Characteristics'!L:L,MATCH($C567,'Policy Characteristics'!$C:$C,0)))</f>
        <v>industry-elec-and-hydrogen.html</v>
      </c>
    </row>
    <row r="568" spans="1:18" ht="16">
      <c r="A568" s="276" t="str">
        <f>IF(ISBLANK(INDEX('Policy Characteristics'!A:A,MATCH($C568,'Policy Characteristics'!$C:$C,0))),"",INDEX('Policy Characteristics'!A:A,MATCH($C568,'Policy Characteristics'!$C:$C,0)))</f>
        <v>Industry</v>
      </c>
      <c r="B568" s="285" t="str">
        <f>IF(ISBLANK(INDEX('Policy Characteristics'!B:B,MATCH($C568,'Policy Characteristics'!$C:$C,0))),"",INDEX('Policy Characteristics'!B:B,MATCH($C568,'Policy Characteristics'!$C:$C,0)))</f>
        <v>Electrification</v>
      </c>
      <c r="C568" s="276" t="str">
        <f t="shared" si="32"/>
        <v>Fraction of Eligible Industrial Energy Use Shifted to Electricity</v>
      </c>
      <c r="D568" s="6" t="s">
        <v>3106</v>
      </c>
      <c r="E568" s="1" t="s">
        <v>3628</v>
      </c>
      <c r="F568" t="s">
        <v>3070</v>
      </c>
      <c r="G568" s="47" t="s">
        <v>3635</v>
      </c>
      <c r="H568" s="44">
        <v>1869</v>
      </c>
      <c r="I568" s="347" t="s">
        <v>45</v>
      </c>
      <c r="J568" s="277" t="str">
        <f>IF(ISBLANK(INDEX('Policy Characteristics'!D:D,MATCH($C568,'Policy Characteristics'!$C:$C,0))),"",INDEX('Policy Characteristics'!D:D,MATCH($C568,'Policy Characteristics'!$C:$C,0)))</f>
        <v>Electrification</v>
      </c>
      <c r="K568" s="276" t="str">
        <f>IF(ISBLANK(INDEX('Policy Characteristics'!E:E,MATCH($C568,'Policy Characteristics'!$C:$C,0))),"",INDEX('Policy Characteristics'!E:E,MATCH($C568,'Policy Characteristics'!$C:$C,0)))</f>
        <v>indst shift to electricity</v>
      </c>
      <c r="L568" s="284">
        <f>IF(ISBLANK(INDEX('Policy Characteristics'!F:F,MATCH($C568,'Policy Characteristics'!$C:$C,0))),"",INDEX('Policy Characteristics'!F:F,MATCH($C568,'Policy Characteristics'!$C:$C,0)))</f>
        <v>0</v>
      </c>
      <c r="M568" s="284">
        <f>IF(ISBLANK(INDEX('Policy Characteristics'!G:G,MATCH($C568,'Policy Characteristics'!$C:$C,0))),"",INDEX('Policy Characteristics'!G:G,MATCH($C568,'Policy Characteristics'!$C:$C,0)))</f>
        <v>1</v>
      </c>
      <c r="N568" s="284">
        <f>IF(ISBLANK(INDEX('Policy Characteristics'!H:H,MATCH($C568,'Policy Characteristics'!$C:$C,0))),"",INDEX('Policy Characteristics'!H:H,MATCH($C568,'Policy Characteristics'!$C:$C,0)))</f>
        <v>0.01</v>
      </c>
      <c r="O568" s="276" t="str">
        <f>IF(ISBLANK(INDEX('Policy Characteristics'!I:I,MATCH($C568,'Policy Characteristics'!$C:$C,0))),"",INDEX('Policy Characteristics'!I:I,MATCH($C568,'Policy Characteristics'!$C:$C,0)))</f>
        <v>% of fuel shifted</v>
      </c>
      <c r="P568" s="276" t="str">
        <f>IF(ISBLANK(INDEX('Policy Characteristics'!J:J,MATCH($C568,'Policy Characteristics'!$C:$C,0))),"",INDEX('Policy Characteristics'!J:J,MATCH($C568,'Policy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68" s="276" t="str">
        <f>IF(ISBLANK(INDEX('Policy Characteristics'!K:K,MATCH($C568,'Policy Characteristics'!$C:$C,0))),"",INDEX('Policy Characteristics'!K:K,MATCH($C568,'Policy Characteristics'!$C:$C,0)))</f>
        <v>industry-ag-main.html#fuel-switching</v>
      </c>
      <c r="R568" s="276" t="str">
        <f>IF(ISBLANK(INDEX('Policy Characteristics'!L:L,MATCH($C568,'Policy Characteristics'!$C:$C,0))),"",INDEX('Policy Characteristics'!L:L,MATCH($C568,'Policy Characteristics'!$C:$C,0)))</f>
        <v>industry-elec-and-hydrogen.html</v>
      </c>
    </row>
    <row r="569" spans="1:18" ht="16">
      <c r="A569" s="276" t="str">
        <f>IF(ISBLANK(INDEX('Policy Characteristics'!A:A,MATCH($C569,'Policy Characteristics'!$C:$C,0))),"",INDEX('Policy Characteristics'!A:A,MATCH($C569,'Policy Characteristics'!$C:$C,0)))</f>
        <v>Industry</v>
      </c>
      <c r="B569" s="285" t="str">
        <f>IF(ISBLANK(INDEX('Policy Characteristics'!B:B,MATCH($C569,'Policy Characteristics'!$C:$C,0))),"",INDEX('Policy Characteristics'!B:B,MATCH($C569,'Policy Characteristics'!$C:$C,0)))</f>
        <v>Electrification</v>
      </c>
      <c r="C569" s="276" t="str">
        <f t="shared" si="32"/>
        <v>Fraction of Eligible Industrial Energy Use Shifted to Electricity</v>
      </c>
      <c r="D569" s="6" t="s">
        <v>3106</v>
      </c>
      <c r="E569" s="1" t="s">
        <v>3629</v>
      </c>
      <c r="F569" t="s">
        <v>3070</v>
      </c>
      <c r="G569" s="47" t="s">
        <v>3636</v>
      </c>
      <c r="H569" s="44">
        <v>1870</v>
      </c>
      <c r="I569" s="347" t="s">
        <v>44</v>
      </c>
      <c r="J569" s="277" t="str">
        <f>IF(ISBLANK(INDEX('Policy Characteristics'!D:D,MATCH($C569,'Policy Characteristics'!$C:$C,0))),"",INDEX('Policy Characteristics'!D:D,MATCH($C569,'Policy Characteristics'!$C:$C,0)))</f>
        <v>Electrification</v>
      </c>
      <c r="K569" s="276" t="str">
        <f>IF(ISBLANK(INDEX('Policy Characteristics'!E:E,MATCH($C569,'Policy Characteristics'!$C:$C,0))),"",INDEX('Policy Characteristics'!E:E,MATCH($C569,'Policy Characteristics'!$C:$C,0)))</f>
        <v>indst shift to electricity</v>
      </c>
      <c r="L569" s="284">
        <f>IF(ISBLANK(INDEX('Policy Characteristics'!F:F,MATCH($C569,'Policy Characteristics'!$C:$C,0))),"",INDEX('Policy Characteristics'!F:F,MATCH($C569,'Policy Characteristics'!$C:$C,0)))</f>
        <v>0</v>
      </c>
      <c r="M569" s="284">
        <f>IF(ISBLANK(INDEX('Policy Characteristics'!G:G,MATCH($C569,'Policy Characteristics'!$C:$C,0))),"",INDEX('Policy Characteristics'!G:G,MATCH($C569,'Policy Characteristics'!$C:$C,0)))</f>
        <v>1</v>
      </c>
      <c r="N569" s="284">
        <f>IF(ISBLANK(INDEX('Policy Characteristics'!H:H,MATCH($C569,'Policy Characteristics'!$C:$C,0))),"",INDEX('Policy Characteristics'!H:H,MATCH($C569,'Policy Characteristics'!$C:$C,0)))</f>
        <v>0.01</v>
      </c>
      <c r="O569" s="276" t="str">
        <f>IF(ISBLANK(INDEX('Policy Characteristics'!I:I,MATCH($C569,'Policy Characteristics'!$C:$C,0))),"",INDEX('Policy Characteristics'!I:I,MATCH($C569,'Policy Characteristics'!$C:$C,0)))</f>
        <v>% of fuel shifted</v>
      </c>
      <c r="P569" s="276" t="str">
        <f>IF(ISBLANK(INDEX('Policy Characteristics'!J:J,MATCH($C569,'Policy Characteristics'!$C:$C,0))),"",INDEX('Policy Characteristics'!J:J,MATCH($C569,'Policy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69" s="276" t="str">
        <f>IF(ISBLANK(INDEX('Policy Characteristics'!K:K,MATCH($C569,'Policy Characteristics'!$C:$C,0))),"",INDEX('Policy Characteristics'!K:K,MATCH($C569,'Policy Characteristics'!$C:$C,0)))</f>
        <v>industry-ag-main.html#fuel-switching</v>
      </c>
      <c r="R569" s="276" t="str">
        <f>IF(ISBLANK(INDEX('Policy Characteristics'!L:L,MATCH($C569,'Policy Characteristics'!$C:$C,0))),"",INDEX('Policy Characteristics'!L:L,MATCH($C569,'Policy Characteristics'!$C:$C,0)))</f>
        <v>industry-elec-and-hydrogen.html</v>
      </c>
    </row>
    <row r="570" spans="1:18" ht="16">
      <c r="A570" s="276" t="str">
        <f>IF(ISBLANK(INDEX('Policy Characteristics'!A:A,MATCH($C570,'Policy Characteristics'!$C:$C,0))),"",INDEX('Policy Characteristics'!A:A,MATCH($C570,'Policy Characteristics'!$C:$C,0)))</f>
        <v>Industry</v>
      </c>
      <c r="B570" s="285" t="str">
        <f>IF(ISBLANK(INDEX('Policy Characteristics'!B:B,MATCH($C570,'Policy Characteristics'!$C:$C,0))),"",INDEX('Policy Characteristics'!B:B,MATCH($C570,'Policy Characteristics'!$C:$C,0)))</f>
        <v>Electrification</v>
      </c>
      <c r="C570" s="276" t="str">
        <f t="shared" si="32"/>
        <v>Fraction of Eligible Industrial Energy Use Shifted to Electricity</v>
      </c>
      <c r="D570" s="6" t="s">
        <v>3106</v>
      </c>
      <c r="E570" s="1" t="s">
        <v>3630</v>
      </c>
      <c r="F570" t="s">
        <v>3070</v>
      </c>
      <c r="G570" s="47" t="s">
        <v>3637</v>
      </c>
      <c r="H570" s="44">
        <v>1871</v>
      </c>
      <c r="I570" s="347" t="s">
        <v>44</v>
      </c>
      <c r="J570" s="277" t="str">
        <f>IF(ISBLANK(INDEX('Policy Characteristics'!D:D,MATCH($C570,'Policy Characteristics'!$C:$C,0))),"",INDEX('Policy Characteristics'!D:D,MATCH($C570,'Policy Characteristics'!$C:$C,0)))</f>
        <v>Electrification</v>
      </c>
      <c r="K570" s="276" t="str">
        <f>IF(ISBLANK(INDEX('Policy Characteristics'!E:E,MATCH($C570,'Policy Characteristics'!$C:$C,0))),"",INDEX('Policy Characteristics'!E:E,MATCH($C570,'Policy Characteristics'!$C:$C,0)))</f>
        <v>indst shift to electricity</v>
      </c>
      <c r="L570" s="284">
        <f>IF(ISBLANK(INDEX('Policy Characteristics'!F:F,MATCH($C570,'Policy Characteristics'!$C:$C,0))),"",INDEX('Policy Characteristics'!F:F,MATCH($C570,'Policy Characteristics'!$C:$C,0)))</f>
        <v>0</v>
      </c>
      <c r="M570" s="284">
        <f>IF(ISBLANK(INDEX('Policy Characteristics'!G:G,MATCH($C570,'Policy Characteristics'!$C:$C,0))),"",INDEX('Policy Characteristics'!G:G,MATCH($C570,'Policy Characteristics'!$C:$C,0)))</f>
        <v>1</v>
      </c>
      <c r="N570" s="284">
        <f>IF(ISBLANK(INDEX('Policy Characteristics'!H:H,MATCH($C570,'Policy Characteristics'!$C:$C,0))),"",INDEX('Policy Characteristics'!H:H,MATCH($C570,'Policy Characteristics'!$C:$C,0)))</f>
        <v>0.01</v>
      </c>
      <c r="O570" s="276" t="str">
        <f>IF(ISBLANK(INDEX('Policy Characteristics'!I:I,MATCH($C570,'Policy Characteristics'!$C:$C,0))),"",INDEX('Policy Characteristics'!I:I,MATCH($C570,'Policy Characteristics'!$C:$C,0)))</f>
        <v>% of fuel shifted</v>
      </c>
      <c r="P570" s="276" t="str">
        <f>IF(ISBLANK(INDEX('Policy Characteristics'!J:J,MATCH($C570,'Policy Characteristics'!$C:$C,0))),"",INDEX('Policy Characteristics'!J:J,MATCH($C570,'Policy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0" s="276" t="str">
        <f>IF(ISBLANK(INDEX('Policy Characteristics'!K:K,MATCH($C570,'Policy Characteristics'!$C:$C,0))),"",INDEX('Policy Characteristics'!K:K,MATCH($C570,'Policy Characteristics'!$C:$C,0)))</f>
        <v>industry-ag-main.html#fuel-switching</v>
      </c>
      <c r="R570" s="276" t="str">
        <f>IF(ISBLANK(INDEX('Policy Characteristics'!L:L,MATCH($C570,'Policy Characteristics'!$C:$C,0))),"",INDEX('Policy Characteristics'!L:L,MATCH($C570,'Policy Characteristics'!$C:$C,0)))</f>
        <v>industry-elec-and-hydrogen.html</v>
      </c>
    </row>
    <row r="571" spans="1:18" ht="16">
      <c r="A571" s="276" t="str">
        <f>IF(ISBLANK(INDEX('Policy Characteristics'!A:A,MATCH($C571,'Policy Characteristics'!$C:$C,0))),"",INDEX('Policy Characteristics'!A:A,MATCH($C571,'Policy Characteristics'!$C:$C,0)))</f>
        <v>Industry</v>
      </c>
      <c r="B571" s="285" t="str">
        <f>IF(ISBLANK(INDEX('Policy Characteristics'!B:B,MATCH($C571,'Policy Characteristics'!$C:$C,0))),"",INDEX('Policy Characteristics'!B:B,MATCH($C571,'Policy Characteristics'!$C:$C,0)))</f>
        <v>Electrification</v>
      </c>
      <c r="C571" s="276" t="str">
        <f t="shared" si="32"/>
        <v>Fraction of Eligible Industrial Energy Use Shifted to Electricity</v>
      </c>
      <c r="D571" s="6" t="s">
        <v>3106</v>
      </c>
      <c r="E571" s="1" t="s">
        <v>3631</v>
      </c>
      <c r="F571" t="s">
        <v>3070</v>
      </c>
      <c r="G571" s="47" t="s">
        <v>3638</v>
      </c>
      <c r="H571" s="44">
        <v>1872</v>
      </c>
      <c r="I571" s="347" t="s">
        <v>45</v>
      </c>
      <c r="J571" s="277" t="str">
        <f>IF(ISBLANK(INDEX('Policy Characteristics'!D:D,MATCH($C571,'Policy Characteristics'!$C:$C,0))),"",INDEX('Policy Characteristics'!D:D,MATCH($C571,'Policy Characteristics'!$C:$C,0)))</f>
        <v>Electrification</v>
      </c>
      <c r="K571" s="276" t="str">
        <f>IF(ISBLANK(INDEX('Policy Characteristics'!E:E,MATCH($C571,'Policy Characteristics'!$C:$C,0))),"",INDEX('Policy Characteristics'!E:E,MATCH($C571,'Policy Characteristics'!$C:$C,0)))</f>
        <v>indst shift to electricity</v>
      </c>
      <c r="L571" s="284">
        <f>IF(ISBLANK(INDEX('Policy Characteristics'!F:F,MATCH($C571,'Policy Characteristics'!$C:$C,0))),"",INDEX('Policy Characteristics'!F:F,MATCH($C571,'Policy Characteristics'!$C:$C,0)))</f>
        <v>0</v>
      </c>
      <c r="M571" s="284">
        <f>IF(ISBLANK(INDEX('Policy Characteristics'!G:G,MATCH($C571,'Policy Characteristics'!$C:$C,0))),"",INDEX('Policy Characteristics'!G:G,MATCH($C571,'Policy Characteristics'!$C:$C,0)))</f>
        <v>1</v>
      </c>
      <c r="N571" s="284">
        <f>IF(ISBLANK(INDEX('Policy Characteristics'!H:H,MATCH($C571,'Policy Characteristics'!$C:$C,0))),"",INDEX('Policy Characteristics'!H:H,MATCH($C571,'Policy Characteristics'!$C:$C,0)))</f>
        <v>0.01</v>
      </c>
      <c r="O571" s="276" t="str">
        <f>IF(ISBLANK(INDEX('Policy Characteristics'!I:I,MATCH($C571,'Policy Characteristics'!$C:$C,0))),"",INDEX('Policy Characteristics'!I:I,MATCH($C571,'Policy Characteristics'!$C:$C,0)))</f>
        <v>% of fuel shifted</v>
      </c>
      <c r="P571" s="276" t="str">
        <f>IF(ISBLANK(INDEX('Policy Characteristics'!J:J,MATCH($C571,'Policy Characteristics'!$C:$C,0))),"",INDEX('Policy Characteristics'!J:J,MATCH($C571,'Policy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1" s="276" t="str">
        <f>IF(ISBLANK(INDEX('Policy Characteristics'!K:K,MATCH($C571,'Policy Characteristics'!$C:$C,0))),"",INDEX('Policy Characteristics'!K:K,MATCH($C571,'Policy Characteristics'!$C:$C,0)))</f>
        <v>industry-ag-main.html#fuel-switching</v>
      </c>
      <c r="R571" s="276" t="str">
        <f>IF(ISBLANK(INDEX('Policy Characteristics'!L:L,MATCH($C571,'Policy Characteristics'!$C:$C,0))),"",INDEX('Policy Characteristics'!L:L,MATCH($C571,'Policy Characteristics'!$C:$C,0)))</f>
        <v>industry-elec-and-hydrogen.html</v>
      </c>
    </row>
    <row r="572" spans="1:18" ht="16">
      <c r="A572" s="276" t="str">
        <f>IF(ISBLANK(INDEX('Policy Characteristics'!A:A,MATCH($C572,'Policy Characteristics'!$C:$C,0))),"",INDEX('Policy Characteristics'!A:A,MATCH($C572,'Policy Characteristics'!$C:$C,0)))</f>
        <v>Industry</v>
      </c>
      <c r="B572" s="285" t="str">
        <f>IF(ISBLANK(INDEX('Policy Characteristics'!B:B,MATCH($C572,'Policy Characteristics'!$C:$C,0))),"",INDEX('Policy Characteristics'!B:B,MATCH($C572,'Policy Characteristics'!$C:$C,0)))</f>
        <v>Electrification</v>
      </c>
      <c r="C572" s="276" t="str">
        <f t="shared" si="32"/>
        <v>Fraction of Eligible Industrial Energy Use Shifted to Electricity</v>
      </c>
      <c r="D572" s="6" t="s">
        <v>3106</v>
      </c>
      <c r="E572" s="1" t="s">
        <v>3625</v>
      </c>
      <c r="F572" t="s">
        <v>3070</v>
      </c>
      <c r="G572" s="47" t="s">
        <v>3639</v>
      </c>
      <c r="H572" s="44">
        <v>1873</v>
      </c>
      <c r="I572" s="347" t="s">
        <v>44</v>
      </c>
      <c r="J572" s="277" t="str">
        <f>IF(ISBLANK(INDEX('Policy Characteristics'!D:D,MATCH($C572,'Policy Characteristics'!$C:$C,0))),"",INDEX('Policy Characteristics'!D:D,MATCH($C572,'Policy Characteristics'!$C:$C,0)))</f>
        <v>Electrification</v>
      </c>
      <c r="K572" s="276" t="str">
        <f>IF(ISBLANK(INDEX('Policy Characteristics'!E:E,MATCH($C572,'Policy Characteristics'!$C:$C,0))),"",INDEX('Policy Characteristics'!E:E,MATCH($C572,'Policy Characteristics'!$C:$C,0)))</f>
        <v>indst shift to electricity</v>
      </c>
      <c r="L572" s="284">
        <f>IF(ISBLANK(INDEX('Policy Characteristics'!F:F,MATCH($C572,'Policy Characteristics'!$C:$C,0))),"",INDEX('Policy Characteristics'!F:F,MATCH($C572,'Policy Characteristics'!$C:$C,0)))</f>
        <v>0</v>
      </c>
      <c r="M572" s="284">
        <f>IF(ISBLANK(INDEX('Policy Characteristics'!G:G,MATCH($C572,'Policy Characteristics'!$C:$C,0))),"",INDEX('Policy Characteristics'!G:G,MATCH($C572,'Policy Characteristics'!$C:$C,0)))</f>
        <v>1</v>
      </c>
      <c r="N572" s="284">
        <f>IF(ISBLANK(INDEX('Policy Characteristics'!H:H,MATCH($C572,'Policy Characteristics'!$C:$C,0))),"",INDEX('Policy Characteristics'!H:H,MATCH($C572,'Policy Characteristics'!$C:$C,0)))</f>
        <v>0.01</v>
      </c>
      <c r="O572" s="276" t="str">
        <f>IF(ISBLANK(INDEX('Policy Characteristics'!I:I,MATCH($C572,'Policy Characteristics'!$C:$C,0))),"",INDEX('Policy Characteristics'!I:I,MATCH($C572,'Policy Characteristics'!$C:$C,0)))</f>
        <v>% of fuel shifted</v>
      </c>
      <c r="P572" s="276" t="str">
        <f>IF(ISBLANK(INDEX('Policy Characteristics'!J:J,MATCH($C572,'Policy Characteristics'!$C:$C,0))),"",INDEX('Policy Characteristics'!J:J,MATCH($C572,'Policy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2" s="276" t="str">
        <f>IF(ISBLANK(INDEX('Policy Characteristics'!K:K,MATCH($C572,'Policy Characteristics'!$C:$C,0))),"",INDEX('Policy Characteristics'!K:K,MATCH($C572,'Policy Characteristics'!$C:$C,0)))</f>
        <v>industry-ag-main.html#fuel-switching</v>
      </c>
      <c r="R572" s="276" t="str">
        <f>IF(ISBLANK(INDEX('Policy Characteristics'!L:L,MATCH($C572,'Policy Characteristics'!$C:$C,0))),"",INDEX('Policy Characteristics'!L:L,MATCH($C572,'Policy Characteristics'!$C:$C,0)))</f>
        <v>industry-elec-and-hydrogen.html</v>
      </c>
    </row>
    <row r="573" spans="1:18" ht="16">
      <c r="A573" s="276" t="str">
        <f>IF(ISBLANK(INDEX('Policy Characteristics'!A:A,MATCH($C573,'Policy Characteristics'!$C:$C,0))),"",INDEX('Policy Characteristics'!A:A,MATCH($C573,'Policy Characteristics'!$C:$C,0)))</f>
        <v>Industry</v>
      </c>
      <c r="B573" s="285" t="str">
        <f>IF(ISBLANK(INDEX('Policy Characteristics'!B:B,MATCH($C573,'Policy Characteristics'!$C:$C,0))),"",INDEX('Policy Characteristics'!B:B,MATCH($C573,'Policy Characteristics'!$C:$C,0)))</f>
        <v>Electrification</v>
      </c>
      <c r="C573" s="276" t="str">
        <f t="shared" si="32"/>
        <v>Fraction of Eligible Industrial Energy Use Shifted to Electricity</v>
      </c>
      <c r="D573" s="6" t="s">
        <v>3107</v>
      </c>
      <c r="E573" s="1" t="s">
        <v>3624</v>
      </c>
      <c r="F573" t="s">
        <v>3071</v>
      </c>
      <c r="G573" s="47" t="s">
        <v>3632</v>
      </c>
      <c r="H573" s="44">
        <v>1874</v>
      </c>
      <c r="I573" s="347" t="s">
        <v>44</v>
      </c>
      <c r="J573" s="277" t="str">
        <f>IF(ISBLANK(INDEX('Policy Characteristics'!D:D,MATCH($C573,'Policy Characteristics'!$C:$C,0))),"",INDEX('Policy Characteristics'!D:D,MATCH($C573,'Policy Characteristics'!$C:$C,0)))</f>
        <v>Electrification</v>
      </c>
      <c r="K573" s="276" t="str">
        <f>IF(ISBLANK(INDEX('Policy Characteristics'!E:E,MATCH($C573,'Policy Characteristics'!$C:$C,0))),"",INDEX('Policy Characteristics'!E:E,MATCH($C573,'Policy Characteristics'!$C:$C,0)))</f>
        <v>indst shift to electricity</v>
      </c>
      <c r="L573" s="284">
        <f>IF(ISBLANK(INDEX('Policy Characteristics'!F:F,MATCH($C573,'Policy Characteristics'!$C:$C,0))),"",INDEX('Policy Characteristics'!F:F,MATCH($C573,'Policy Characteristics'!$C:$C,0)))</f>
        <v>0</v>
      </c>
      <c r="M573" s="284">
        <f>IF(ISBLANK(INDEX('Policy Characteristics'!G:G,MATCH($C573,'Policy Characteristics'!$C:$C,0))),"",INDEX('Policy Characteristics'!G:G,MATCH($C573,'Policy Characteristics'!$C:$C,0)))</f>
        <v>1</v>
      </c>
      <c r="N573" s="284">
        <f>IF(ISBLANK(INDEX('Policy Characteristics'!H:H,MATCH($C573,'Policy Characteristics'!$C:$C,0))),"",INDEX('Policy Characteristics'!H:H,MATCH($C573,'Policy Characteristics'!$C:$C,0)))</f>
        <v>0.01</v>
      </c>
      <c r="O573" s="276" t="str">
        <f>IF(ISBLANK(INDEX('Policy Characteristics'!I:I,MATCH($C573,'Policy Characteristics'!$C:$C,0))),"",INDEX('Policy Characteristics'!I:I,MATCH($C573,'Policy Characteristics'!$C:$C,0)))</f>
        <v>% of fuel shifted</v>
      </c>
      <c r="P573" s="276" t="str">
        <f>IF(ISBLANK(INDEX('Policy Characteristics'!J:J,MATCH($C573,'Policy Characteristics'!$C:$C,0))),"",INDEX('Policy Characteristics'!J:J,MATCH($C573,'Policy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3" s="276" t="str">
        <f>IF(ISBLANK(INDEX('Policy Characteristics'!K:K,MATCH($C573,'Policy Characteristics'!$C:$C,0))),"",INDEX('Policy Characteristics'!K:K,MATCH($C573,'Policy Characteristics'!$C:$C,0)))</f>
        <v>industry-ag-main.html#fuel-switching</v>
      </c>
      <c r="R573" s="276" t="str">
        <f>IF(ISBLANK(INDEX('Policy Characteristics'!L:L,MATCH($C573,'Policy Characteristics'!$C:$C,0))),"",INDEX('Policy Characteristics'!L:L,MATCH($C573,'Policy Characteristics'!$C:$C,0)))</f>
        <v>industry-elec-and-hydrogen.html</v>
      </c>
    </row>
    <row r="574" spans="1:18" ht="16">
      <c r="A574" s="276" t="str">
        <f>IF(ISBLANK(INDEX('Policy Characteristics'!A:A,MATCH($C574,'Policy Characteristics'!$C:$C,0))),"",INDEX('Policy Characteristics'!A:A,MATCH($C574,'Policy Characteristics'!$C:$C,0)))</f>
        <v>Industry</v>
      </c>
      <c r="B574" s="285" t="str">
        <f>IF(ISBLANK(INDEX('Policy Characteristics'!B:B,MATCH($C574,'Policy Characteristics'!$C:$C,0))),"",INDEX('Policy Characteristics'!B:B,MATCH($C574,'Policy Characteristics'!$C:$C,0)))</f>
        <v>Electrification</v>
      </c>
      <c r="C574" s="276" t="str">
        <f t="shared" si="32"/>
        <v>Fraction of Eligible Industrial Energy Use Shifted to Electricity</v>
      </c>
      <c r="D574" s="6" t="s">
        <v>3107</v>
      </c>
      <c r="E574" s="1" t="s">
        <v>3626</v>
      </c>
      <c r="F574" t="s">
        <v>3071</v>
      </c>
      <c r="G574" s="47" t="s">
        <v>3633</v>
      </c>
      <c r="H574" s="44">
        <v>1875</v>
      </c>
      <c r="I574" s="347" t="s">
        <v>44</v>
      </c>
      <c r="J574" s="277" t="str">
        <f>IF(ISBLANK(INDEX('Policy Characteristics'!D:D,MATCH($C574,'Policy Characteristics'!$C:$C,0))),"",INDEX('Policy Characteristics'!D:D,MATCH($C574,'Policy Characteristics'!$C:$C,0)))</f>
        <v>Electrification</v>
      </c>
      <c r="K574" s="276" t="str">
        <f>IF(ISBLANK(INDEX('Policy Characteristics'!E:E,MATCH($C574,'Policy Characteristics'!$C:$C,0))),"",INDEX('Policy Characteristics'!E:E,MATCH($C574,'Policy Characteristics'!$C:$C,0)))</f>
        <v>indst shift to electricity</v>
      </c>
      <c r="L574" s="284">
        <f>IF(ISBLANK(INDEX('Policy Characteristics'!F:F,MATCH($C574,'Policy Characteristics'!$C:$C,0))),"",INDEX('Policy Characteristics'!F:F,MATCH($C574,'Policy Characteristics'!$C:$C,0)))</f>
        <v>0</v>
      </c>
      <c r="M574" s="284">
        <f>IF(ISBLANK(INDEX('Policy Characteristics'!G:G,MATCH($C574,'Policy Characteristics'!$C:$C,0))),"",INDEX('Policy Characteristics'!G:G,MATCH($C574,'Policy Characteristics'!$C:$C,0)))</f>
        <v>1</v>
      </c>
      <c r="N574" s="284">
        <f>IF(ISBLANK(INDEX('Policy Characteristics'!H:H,MATCH($C574,'Policy Characteristics'!$C:$C,0))),"",INDEX('Policy Characteristics'!H:H,MATCH($C574,'Policy Characteristics'!$C:$C,0)))</f>
        <v>0.01</v>
      </c>
      <c r="O574" s="276" t="str">
        <f>IF(ISBLANK(INDEX('Policy Characteristics'!I:I,MATCH($C574,'Policy Characteristics'!$C:$C,0))),"",INDEX('Policy Characteristics'!I:I,MATCH($C574,'Policy Characteristics'!$C:$C,0)))</f>
        <v>% of fuel shifted</v>
      </c>
      <c r="P574" s="276" t="str">
        <f>IF(ISBLANK(INDEX('Policy Characteristics'!J:J,MATCH($C574,'Policy Characteristics'!$C:$C,0))),"",INDEX('Policy Characteristics'!J:J,MATCH($C574,'Policy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4" s="276" t="str">
        <f>IF(ISBLANK(INDEX('Policy Characteristics'!K:K,MATCH($C574,'Policy Characteristics'!$C:$C,0))),"",INDEX('Policy Characteristics'!K:K,MATCH($C574,'Policy Characteristics'!$C:$C,0)))</f>
        <v>industry-ag-main.html#fuel-switching</v>
      </c>
      <c r="R574" s="276" t="str">
        <f>IF(ISBLANK(INDEX('Policy Characteristics'!L:L,MATCH($C574,'Policy Characteristics'!$C:$C,0))),"",INDEX('Policy Characteristics'!L:L,MATCH($C574,'Policy Characteristics'!$C:$C,0)))</f>
        <v>industry-elec-and-hydrogen.html</v>
      </c>
    </row>
    <row r="575" spans="1:18" ht="16">
      <c r="A575" s="276" t="str">
        <f>IF(ISBLANK(INDEX('Policy Characteristics'!A:A,MATCH($C575,'Policy Characteristics'!$C:$C,0))),"",INDEX('Policy Characteristics'!A:A,MATCH($C575,'Policy Characteristics'!$C:$C,0)))</f>
        <v>Industry</v>
      </c>
      <c r="B575" s="285" t="str">
        <f>IF(ISBLANK(INDEX('Policy Characteristics'!B:B,MATCH($C575,'Policy Characteristics'!$C:$C,0))),"",INDEX('Policy Characteristics'!B:B,MATCH($C575,'Policy Characteristics'!$C:$C,0)))</f>
        <v>Electrification</v>
      </c>
      <c r="C575" s="276" t="str">
        <f t="shared" si="32"/>
        <v>Fraction of Eligible Industrial Energy Use Shifted to Electricity</v>
      </c>
      <c r="D575" s="6" t="s">
        <v>3107</v>
      </c>
      <c r="E575" s="1" t="s">
        <v>3627</v>
      </c>
      <c r="F575" t="s">
        <v>3071</v>
      </c>
      <c r="G575" s="47" t="s">
        <v>3634</v>
      </c>
      <c r="H575" s="44">
        <v>1876</v>
      </c>
      <c r="I575" s="347" t="s">
        <v>44</v>
      </c>
      <c r="J575" s="277" t="str">
        <f>IF(ISBLANK(INDEX('Policy Characteristics'!D:D,MATCH($C575,'Policy Characteristics'!$C:$C,0))),"",INDEX('Policy Characteristics'!D:D,MATCH($C575,'Policy Characteristics'!$C:$C,0)))</f>
        <v>Electrification</v>
      </c>
      <c r="K575" s="276" t="str">
        <f>IF(ISBLANK(INDEX('Policy Characteristics'!E:E,MATCH($C575,'Policy Characteristics'!$C:$C,0))),"",INDEX('Policy Characteristics'!E:E,MATCH($C575,'Policy Characteristics'!$C:$C,0)))</f>
        <v>indst shift to electricity</v>
      </c>
      <c r="L575" s="284">
        <f>IF(ISBLANK(INDEX('Policy Characteristics'!F:F,MATCH($C575,'Policy Characteristics'!$C:$C,0))),"",INDEX('Policy Characteristics'!F:F,MATCH($C575,'Policy Characteristics'!$C:$C,0)))</f>
        <v>0</v>
      </c>
      <c r="M575" s="284">
        <f>IF(ISBLANK(INDEX('Policy Characteristics'!G:G,MATCH($C575,'Policy Characteristics'!$C:$C,0))),"",INDEX('Policy Characteristics'!G:G,MATCH($C575,'Policy Characteristics'!$C:$C,0)))</f>
        <v>1</v>
      </c>
      <c r="N575" s="284">
        <f>IF(ISBLANK(INDEX('Policy Characteristics'!H:H,MATCH($C575,'Policy Characteristics'!$C:$C,0))),"",INDEX('Policy Characteristics'!H:H,MATCH($C575,'Policy Characteristics'!$C:$C,0)))</f>
        <v>0.01</v>
      </c>
      <c r="O575" s="276" t="str">
        <f>IF(ISBLANK(INDEX('Policy Characteristics'!I:I,MATCH($C575,'Policy Characteristics'!$C:$C,0))),"",INDEX('Policy Characteristics'!I:I,MATCH($C575,'Policy Characteristics'!$C:$C,0)))</f>
        <v>% of fuel shifted</v>
      </c>
      <c r="P575" s="276" t="str">
        <f>IF(ISBLANK(INDEX('Policy Characteristics'!J:J,MATCH($C575,'Policy Characteristics'!$C:$C,0))),"",INDEX('Policy Characteristics'!J:J,MATCH($C575,'Policy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5" s="276" t="str">
        <f>IF(ISBLANK(INDEX('Policy Characteristics'!K:K,MATCH($C575,'Policy Characteristics'!$C:$C,0))),"",INDEX('Policy Characteristics'!K:K,MATCH($C575,'Policy Characteristics'!$C:$C,0)))</f>
        <v>industry-ag-main.html#fuel-switching</v>
      </c>
      <c r="R575" s="276" t="str">
        <f>IF(ISBLANK(INDEX('Policy Characteristics'!L:L,MATCH($C575,'Policy Characteristics'!$C:$C,0))),"",INDEX('Policy Characteristics'!L:L,MATCH($C575,'Policy Characteristics'!$C:$C,0)))</f>
        <v>industry-elec-and-hydrogen.html</v>
      </c>
    </row>
    <row r="576" spans="1:18" ht="16">
      <c r="A576" s="276" t="str">
        <f>IF(ISBLANK(INDEX('Policy Characteristics'!A:A,MATCH($C576,'Policy Characteristics'!$C:$C,0))),"",INDEX('Policy Characteristics'!A:A,MATCH($C576,'Policy Characteristics'!$C:$C,0)))</f>
        <v>Industry</v>
      </c>
      <c r="B576" s="285" t="str">
        <f>IF(ISBLANK(INDEX('Policy Characteristics'!B:B,MATCH($C576,'Policy Characteristics'!$C:$C,0))),"",INDEX('Policy Characteristics'!B:B,MATCH($C576,'Policy Characteristics'!$C:$C,0)))</f>
        <v>Electrification</v>
      </c>
      <c r="C576" s="276" t="str">
        <f t="shared" si="32"/>
        <v>Fraction of Eligible Industrial Energy Use Shifted to Electricity</v>
      </c>
      <c r="D576" s="6" t="s">
        <v>3107</v>
      </c>
      <c r="E576" s="1" t="s">
        <v>3628</v>
      </c>
      <c r="F576" t="s">
        <v>3071</v>
      </c>
      <c r="G576" s="47" t="s">
        <v>3635</v>
      </c>
      <c r="H576" s="44">
        <v>1877</v>
      </c>
      <c r="I576" s="347" t="s">
        <v>45</v>
      </c>
      <c r="J576" s="277" t="str">
        <f>IF(ISBLANK(INDEX('Policy Characteristics'!D:D,MATCH($C576,'Policy Characteristics'!$C:$C,0))),"",INDEX('Policy Characteristics'!D:D,MATCH($C576,'Policy Characteristics'!$C:$C,0)))</f>
        <v>Electrification</v>
      </c>
      <c r="K576" s="276" t="str">
        <f>IF(ISBLANK(INDEX('Policy Characteristics'!E:E,MATCH($C576,'Policy Characteristics'!$C:$C,0))),"",INDEX('Policy Characteristics'!E:E,MATCH($C576,'Policy Characteristics'!$C:$C,0)))</f>
        <v>indst shift to electricity</v>
      </c>
      <c r="L576" s="284">
        <f>IF(ISBLANK(INDEX('Policy Characteristics'!F:F,MATCH($C576,'Policy Characteristics'!$C:$C,0))),"",INDEX('Policy Characteristics'!F:F,MATCH($C576,'Policy Characteristics'!$C:$C,0)))</f>
        <v>0</v>
      </c>
      <c r="M576" s="284">
        <f>IF(ISBLANK(INDEX('Policy Characteristics'!G:G,MATCH($C576,'Policy Characteristics'!$C:$C,0))),"",INDEX('Policy Characteristics'!G:G,MATCH($C576,'Policy Characteristics'!$C:$C,0)))</f>
        <v>1</v>
      </c>
      <c r="N576" s="284">
        <f>IF(ISBLANK(INDEX('Policy Characteristics'!H:H,MATCH($C576,'Policy Characteristics'!$C:$C,0))),"",INDEX('Policy Characteristics'!H:H,MATCH($C576,'Policy Characteristics'!$C:$C,0)))</f>
        <v>0.01</v>
      </c>
      <c r="O576" s="276" t="str">
        <f>IF(ISBLANK(INDEX('Policy Characteristics'!I:I,MATCH($C576,'Policy Characteristics'!$C:$C,0))),"",INDEX('Policy Characteristics'!I:I,MATCH($C576,'Policy Characteristics'!$C:$C,0)))</f>
        <v>% of fuel shifted</v>
      </c>
      <c r="P576" s="276" t="str">
        <f>IF(ISBLANK(INDEX('Policy Characteristics'!J:J,MATCH($C576,'Policy Characteristics'!$C:$C,0))),"",INDEX('Policy Characteristics'!J:J,MATCH($C576,'Policy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6" s="276" t="str">
        <f>IF(ISBLANK(INDEX('Policy Characteristics'!K:K,MATCH($C576,'Policy Characteristics'!$C:$C,0))),"",INDEX('Policy Characteristics'!K:K,MATCH($C576,'Policy Characteristics'!$C:$C,0)))</f>
        <v>industry-ag-main.html#fuel-switching</v>
      </c>
      <c r="R576" s="276" t="str">
        <f>IF(ISBLANK(INDEX('Policy Characteristics'!L:L,MATCH($C576,'Policy Characteristics'!$C:$C,0))),"",INDEX('Policy Characteristics'!L:L,MATCH($C576,'Policy Characteristics'!$C:$C,0)))</f>
        <v>industry-elec-and-hydrogen.html</v>
      </c>
    </row>
    <row r="577" spans="1:18" ht="16">
      <c r="A577" s="276" t="str">
        <f>IF(ISBLANK(INDEX('Policy Characteristics'!A:A,MATCH($C577,'Policy Characteristics'!$C:$C,0))),"",INDEX('Policy Characteristics'!A:A,MATCH($C577,'Policy Characteristics'!$C:$C,0)))</f>
        <v>Industry</v>
      </c>
      <c r="B577" s="285" t="str">
        <f>IF(ISBLANK(INDEX('Policy Characteristics'!B:B,MATCH($C577,'Policy Characteristics'!$C:$C,0))),"",INDEX('Policy Characteristics'!B:B,MATCH($C577,'Policy Characteristics'!$C:$C,0)))</f>
        <v>Electrification</v>
      </c>
      <c r="C577" s="276" t="str">
        <f t="shared" si="32"/>
        <v>Fraction of Eligible Industrial Energy Use Shifted to Electricity</v>
      </c>
      <c r="D577" s="6" t="s">
        <v>3107</v>
      </c>
      <c r="E577" s="1" t="s">
        <v>3629</v>
      </c>
      <c r="F577" t="s">
        <v>3071</v>
      </c>
      <c r="G577" s="47" t="s">
        <v>3636</v>
      </c>
      <c r="H577" s="44">
        <v>1878</v>
      </c>
      <c r="I577" s="347" t="s">
        <v>45</v>
      </c>
      <c r="J577" s="277" t="str">
        <f>IF(ISBLANK(INDEX('Policy Characteristics'!D:D,MATCH($C577,'Policy Characteristics'!$C:$C,0))),"",INDEX('Policy Characteristics'!D:D,MATCH($C577,'Policy Characteristics'!$C:$C,0)))</f>
        <v>Electrification</v>
      </c>
      <c r="K577" s="276" t="str">
        <f>IF(ISBLANK(INDEX('Policy Characteristics'!E:E,MATCH($C577,'Policy Characteristics'!$C:$C,0))),"",INDEX('Policy Characteristics'!E:E,MATCH($C577,'Policy Characteristics'!$C:$C,0)))</f>
        <v>indst shift to electricity</v>
      </c>
      <c r="L577" s="284">
        <f>IF(ISBLANK(INDEX('Policy Characteristics'!F:F,MATCH($C577,'Policy Characteristics'!$C:$C,0))),"",INDEX('Policy Characteristics'!F:F,MATCH($C577,'Policy Characteristics'!$C:$C,0)))</f>
        <v>0</v>
      </c>
      <c r="M577" s="284">
        <f>IF(ISBLANK(INDEX('Policy Characteristics'!G:G,MATCH($C577,'Policy Characteristics'!$C:$C,0))),"",INDEX('Policy Characteristics'!G:G,MATCH($C577,'Policy Characteristics'!$C:$C,0)))</f>
        <v>1</v>
      </c>
      <c r="N577" s="284">
        <f>IF(ISBLANK(INDEX('Policy Characteristics'!H:H,MATCH($C577,'Policy Characteristics'!$C:$C,0))),"",INDEX('Policy Characteristics'!H:H,MATCH($C577,'Policy Characteristics'!$C:$C,0)))</f>
        <v>0.01</v>
      </c>
      <c r="O577" s="276" t="str">
        <f>IF(ISBLANK(INDEX('Policy Characteristics'!I:I,MATCH($C577,'Policy Characteristics'!$C:$C,0))),"",INDEX('Policy Characteristics'!I:I,MATCH($C577,'Policy Characteristics'!$C:$C,0)))</f>
        <v>% of fuel shifted</v>
      </c>
      <c r="P577" s="276" t="str">
        <f>IF(ISBLANK(INDEX('Policy Characteristics'!J:J,MATCH($C577,'Policy Characteristics'!$C:$C,0))),"",INDEX('Policy Characteristics'!J:J,MATCH($C577,'Policy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7" s="276" t="str">
        <f>IF(ISBLANK(INDEX('Policy Characteristics'!K:K,MATCH($C577,'Policy Characteristics'!$C:$C,0))),"",INDEX('Policy Characteristics'!K:K,MATCH($C577,'Policy Characteristics'!$C:$C,0)))</f>
        <v>industry-ag-main.html#fuel-switching</v>
      </c>
      <c r="R577" s="276" t="str">
        <f>IF(ISBLANK(INDEX('Policy Characteristics'!L:L,MATCH($C577,'Policy Characteristics'!$C:$C,0))),"",INDEX('Policy Characteristics'!L:L,MATCH($C577,'Policy Characteristics'!$C:$C,0)))</f>
        <v>industry-elec-and-hydrogen.html</v>
      </c>
    </row>
    <row r="578" spans="1:18" ht="16">
      <c r="A578" s="276" t="str">
        <f>IF(ISBLANK(INDEX('Policy Characteristics'!A:A,MATCH($C578,'Policy Characteristics'!$C:$C,0))),"",INDEX('Policy Characteristics'!A:A,MATCH($C578,'Policy Characteristics'!$C:$C,0)))</f>
        <v>Industry</v>
      </c>
      <c r="B578" s="285" t="str">
        <f>IF(ISBLANK(INDEX('Policy Characteristics'!B:B,MATCH($C578,'Policy Characteristics'!$C:$C,0))),"",INDEX('Policy Characteristics'!B:B,MATCH($C578,'Policy Characteristics'!$C:$C,0)))</f>
        <v>Electrification</v>
      </c>
      <c r="C578" s="276" t="str">
        <f t="shared" si="32"/>
        <v>Fraction of Eligible Industrial Energy Use Shifted to Electricity</v>
      </c>
      <c r="D578" s="6" t="s">
        <v>3107</v>
      </c>
      <c r="E578" s="1" t="s">
        <v>3630</v>
      </c>
      <c r="F578" t="s">
        <v>3071</v>
      </c>
      <c r="G578" s="47" t="s">
        <v>3637</v>
      </c>
      <c r="H578" s="44">
        <v>1879</v>
      </c>
      <c r="I578" s="347" t="s">
        <v>44</v>
      </c>
      <c r="J578" s="277" t="str">
        <f>IF(ISBLANK(INDEX('Policy Characteristics'!D:D,MATCH($C578,'Policy Characteristics'!$C:$C,0))),"",INDEX('Policy Characteristics'!D:D,MATCH($C578,'Policy Characteristics'!$C:$C,0)))</f>
        <v>Electrification</v>
      </c>
      <c r="K578" s="276" t="str">
        <f>IF(ISBLANK(INDEX('Policy Characteristics'!E:E,MATCH($C578,'Policy Characteristics'!$C:$C,0))),"",INDEX('Policy Characteristics'!E:E,MATCH($C578,'Policy Characteristics'!$C:$C,0)))</f>
        <v>indst shift to electricity</v>
      </c>
      <c r="L578" s="284">
        <f>IF(ISBLANK(INDEX('Policy Characteristics'!F:F,MATCH($C578,'Policy Characteristics'!$C:$C,0))),"",INDEX('Policy Characteristics'!F:F,MATCH($C578,'Policy Characteristics'!$C:$C,0)))</f>
        <v>0</v>
      </c>
      <c r="M578" s="284">
        <f>IF(ISBLANK(INDEX('Policy Characteristics'!G:G,MATCH($C578,'Policy Characteristics'!$C:$C,0))),"",INDEX('Policy Characteristics'!G:G,MATCH($C578,'Policy Characteristics'!$C:$C,0)))</f>
        <v>1</v>
      </c>
      <c r="N578" s="284">
        <f>IF(ISBLANK(INDEX('Policy Characteristics'!H:H,MATCH($C578,'Policy Characteristics'!$C:$C,0))),"",INDEX('Policy Characteristics'!H:H,MATCH($C578,'Policy Characteristics'!$C:$C,0)))</f>
        <v>0.01</v>
      </c>
      <c r="O578" s="276" t="str">
        <f>IF(ISBLANK(INDEX('Policy Characteristics'!I:I,MATCH($C578,'Policy Characteristics'!$C:$C,0))),"",INDEX('Policy Characteristics'!I:I,MATCH($C578,'Policy Characteristics'!$C:$C,0)))</f>
        <v>% of fuel shifted</v>
      </c>
      <c r="P578" s="276" t="str">
        <f>IF(ISBLANK(INDEX('Policy Characteristics'!J:J,MATCH($C578,'Policy Characteristics'!$C:$C,0))),"",INDEX('Policy Characteristics'!J:J,MATCH($C578,'Policy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8" s="276" t="str">
        <f>IF(ISBLANK(INDEX('Policy Characteristics'!K:K,MATCH($C578,'Policy Characteristics'!$C:$C,0))),"",INDEX('Policy Characteristics'!K:K,MATCH($C578,'Policy Characteristics'!$C:$C,0)))</f>
        <v>industry-ag-main.html#fuel-switching</v>
      </c>
      <c r="R578" s="276" t="str">
        <f>IF(ISBLANK(INDEX('Policy Characteristics'!L:L,MATCH($C578,'Policy Characteristics'!$C:$C,0))),"",INDEX('Policy Characteristics'!L:L,MATCH($C578,'Policy Characteristics'!$C:$C,0)))</f>
        <v>industry-elec-and-hydrogen.html</v>
      </c>
    </row>
    <row r="579" spans="1:18" ht="16">
      <c r="A579" s="276" t="str">
        <f>IF(ISBLANK(INDEX('Policy Characteristics'!A:A,MATCH($C579,'Policy Characteristics'!$C:$C,0))),"",INDEX('Policy Characteristics'!A:A,MATCH($C579,'Policy Characteristics'!$C:$C,0)))</f>
        <v>Industry</v>
      </c>
      <c r="B579" s="285" t="str">
        <f>IF(ISBLANK(INDEX('Policy Characteristics'!B:B,MATCH($C579,'Policy Characteristics'!$C:$C,0))),"",INDEX('Policy Characteristics'!B:B,MATCH($C579,'Policy Characteristics'!$C:$C,0)))</f>
        <v>Electrification</v>
      </c>
      <c r="C579" s="276" t="str">
        <f t="shared" si="32"/>
        <v>Fraction of Eligible Industrial Energy Use Shifted to Electricity</v>
      </c>
      <c r="D579" s="6" t="s">
        <v>3107</v>
      </c>
      <c r="E579" s="1" t="s">
        <v>3631</v>
      </c>
      <c r="F579" t="s">
        <v>3071</v>
      </c>
      <c r="G579" s="47" t="s">
        <v>3638</v>
      </c>
      <c r="H579" s="44">
        <v>1880</v>
      </c>
      <c r="I579" s="347" t="s">
        <v>45</v>
      </c>
      <c r="J579" s="277" t="str">
        <f>IF(ISBLANK(INDEX('Policy Characteristics'!D:D,MATCH($C579,'Policy Characteristics'!$C:$C,0))),"",INDEX('Policy Characteristics'!D:D,MATCH($C579,'Policy Characteristics'!$C:$C,0)))</f>
        <v>Electrification</v>
      </c>
      <c r="K579" s="276" t="str">
        <f>IF(ISBLANK(INDEX('Policy Characteristics'!E:E,MATCH($C579,'Policy Characteristics'!$C:$C,0))),"",INDEX('Policy Characteristics'!E:E,MATCH($C579,'Policy Characteristics'!$C:$C,0)))</f>
        <v>indst shift to electricity</v>
      </c>
      <c r="L579" s="284">
        <f>IF(ISBLANK(INDEX('Policy Characteristics'!F:F,MATCH($C579,'Policy Characteristics'!$C:$C,0))),"",INDEX('Policy Characteristics'!F:F,MATCH($C579,'Policy Characteristics'!$C:$C,0)))</f>
        <v>0</v>
      </c>
      <c r="M579" s="284">
        <f>IF(ISBLANK(INDEX('Policy Characteristics'!G:G,MATCH($C579,'Policy Characteristics'!$C:$C,0))),"",INDEX('Policy Characteristics'!G:G,MATCH($C579,'Policy Characteristics'!$C:$C,0)))</f>
        <v>1</v>
      </c>
      <c r="N579" s="284">
        <f>IF(ISBLANK(INDEX('Policy Characteristics'!H:H,MATCH($C579,'Policy Characteristics'!$C:$C,0))),"",INDEX('Policy Characteristics'!H:H,MATCH($C579,'Policy Characteristics'!$C:$C,0)))</f>
        <v>0.01</v>
      </c>
      <c r="O579" s="276" t="str">
        <f>IF(ISBLANK(INDEX('Policy Characteristics'!I:I,MATCH($C579,'Policy Characteristics'!$C:$C,0))),"",INDEX('Policy Characteristics'!I:I,MATCH($C579,'Policy Characteristics'!$C:$C,0)))</f>
        <v>% of fuel shifted</v>
      </c>
      <c r="P579" s="276" t="str">
        <f>IF(ISBLANK(INDEX('Policy Characteristics'!J:J,MATCH($C579,'Policy Characteristics'!$C:$C,0))),"",INDEX('Policy Characteristics'!J:J,MATCH($C579,'Policy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9" s="276" t="str">
        <f>IF(ISBLANK(INDEX('Policy Characteristics'!K:K,MATCH($C579,'Policy Characteristics'!$C:$C,0))),"",INDEX('Policy Characteristics'!K:K,MATCH($C579,'Policy Characteristics'!$C:$C,0)))</f>
        <v>industry-ag-main.html#fuel-switching</v>
      </c>
      <c r="R579" s="276" t="str">
        <f>IF(ISBLANK(INDEX('Policy Characteristics'!L:L,MATCH($C579,'Policy Characteristics'!$C:$C,0))),"",INDEX('Policy Characteristics'!L:L,MATCH($C579,'Policy Characteristics'!$C:$C,0)))</f>
        <v>industry-elec-and-hydrogen.html</v>
      </c>
    </row>
    <row r="580" spans="1:18" ht="16">
      <c r="A580" s="276" t="str">
        <f>IF(ISBLANK(INDEX('Policy Characteristics'!A:A,MATCH($C580,'Policy Characteristics'!$C:$C,0))),"",INDEX('Policy Characteristics'!A:A,MATCH($C580,'Policy Characteristics'!$C:$C,0)))</f>
        <v>Industry</v>
      </c>
      <c r="B580" s="285" t="str">
        <f>IF(ISBLANK(INDEX('Policy Characteristics'!B:B,MATCH($C580,'Policy Characteristics'!$C:$C,0))),"",INDEX('Policy Characteristics'!B:B,MATCH($C580,'Policy Characteristics'!$C:$C,0)))</f>
        <v>Electrification</v>
      </c>
      <c r="C580" s="276" t="str">
        <f t="shared" si="32"/>
        <v>Fraction of Eligible Industrial Energy Use Shifted to Electricity</v>
      </c>
      <c r="D580" s="6" t="s">
        <v>3107</v>
      </c>
      <c r="E580" s="1" t="s">
        <v>3625</v>
      </c>
      <c r="F580" t="s">
        <v>3071</v>
      </c>
      <c r="G580" s="47" t="s">
        <v>3639</v>
      </c>
      <c r="H580" s="44">
        <v>1881</v>
      </c>
      <c r="I580" s="347" t="s">
        <v>45</v>
      </c>
      <c r="J580" s="277" t="str">
        <f>IF(ISBLANK(INDEX('Policy Characteristics'!D:D,MATCH($C580,'Policy Characteristics'!$C:$C,0))),"",INDEX('Policy Characteristics'!D:D,MATCH($C580,'Policy Characteristics'!$C:$C,0)))</f>
        <v>Electrification</v>
      </c>
      <c r="K580" s="276" t="str">
        <f>IF(ISBLANK(INDEX('Policy Characteristics'!E:E,MATCH($C580,'Policy Characteristics'!$C:$C,0))),"",INDEX('Policy Characteristics'!E:E,MATCH($C580,'Policy Characteristics'!$C:$C,0)))</f>
        <v>indst shift to electricity</v>
      </c>
      <c r="L580" s="284">
        <f>IF(ISBLANK(INDEX('Policy Characteristics'!F:F,MATCH($C580,'Policy Characteristics'!$C:$C,0))),"",INDEX('Policy Characteristics'!F:F,MATCH($C580,'Policy Characteristics'!$C:$C,0)))</f>
        <v>0</v>
      </c>
      <c r="M580" s="284">
        <f>IF(ISBLANK(INDEX('Policy Characteristics'!G:G,MATCH($C580,'Policy Characteristics'!$C:$C,0))),"",INDEX('Policy Characteristics'!G:G,MATCH($C580,'Policy Characteristics'!$C:$C,0)))</f>
        <v>1</v>
      </c>
      <c r="N580" s="284">
        <f>IF(ISBLANK(INDEX('Policy Characteristics'!H:H,MATCH($C580,'Policy Characteristics'!$C:$C,0))),"",INDEX('Policy Characteristics'!H:H,MATCH($C580,'Policy Characteristics'!$C:$C,0)))</f>
        <v>0.01</v>
      </c>
      <c r="O580" s="276" t="str">
        <f>IF(ISBLANK(INDEX('Policy Characteristics'!I:I,MATCH($C580,'Policy Characteristics'!$C:$C,0))),"",INDEX('Policy Characteristics'!I:I,MATCH($C580,'Policy Characteristics'!$C:$C,0)))</f>
        <v>% of fuel shifted</v>
      </c>
      <c r="P580" s="276" t="str">
        <f>IF(ISBLANK(INDEX('Policy Characteristics'!J:J,MATCH($C580,'Policy Characteristics'!$C:$C,0))),"",INDEX('Policy Characteristics'!J:J,MATCH($C580,'Policy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0" s="276" t="str">
        <f>IF(ISBLANK(INDEX('Policy Characteristics'!K:K,MATCH($C580,'Policy Characteristics'!$C:$C,0))),"",INDEX('Policy Characteristics'!K:K,MATCH($C580,'Policy Characteristics'!$C:$C,0)))</f>
        <v>industry-ag-main.html#fuel-switching</v>
      </c>
      <c r="R580" s="276" t="str">
        <f>IF(ISBLANK(INDEX('Policy Characteristics'!L:L,MATCH($C580,'Policy Characteristics'!$C:$C,0))),"",INDEX('Policy Characteristics'!L:L,MATCH($C580,'Policy Characteristics'!$C:$C,0)))</f>
        <v>industry-elec-and-hydrogen.html</v>
      </c>
    </row>
    <row r="581" spans="1:18" ht="16">
      <c r="A581" s="276" t="str">
        <f>IF(ISBLANK(INDEX('Policy Characteristics'!A:A,MATCH($C581,'Policy Characteristics'!$C:$C,0))),"",INDEX('Policy Characteristics'!A:A,MATCH($C581,'Policy Characteristics'!$C:$C,0)))</f>
        <v>Industry</v>
      </c>
      <c r="B581" s="285" t="str">
        <f>IF(ISBLANK(INDEX('Policy Characteristics'!B:B,MATCH($C581,'Policy Characteristics'!$C:$C,0))),"",INDEX('Policy Characteristics'!B:B,MATCH($C581,'Policy Characteristics'!$C:$C,0)))</f>
        <v>Electrification</v>
      </c>
      <c r="C581" s="276" t="str">
        <f t="shared" si="32"/>
        <v>Fraction of Eligible Industrial Energy Use Shifted to Electricity</v>
      </c>
      <c r="D581" s="6" t="s">
        <v>3108</v>
      </c>
      <c r="E581" s="1" t="s">
        <v>3624</v>
      </c>
      <c r="F581" t="s">
        <v>3072</v>
      </c>
      <c r="G581" s="47" t="s">
        <v>3632</v>
      </c>
      <c r="H581" s="44">
        <v>1882</v>
      </c>
      <c r="I581" s="347" t="s">
        <v>44</v>
      </c>
      <c r="J581" s="277" t="str">
        <f>IF(ISBLANK(INDEX('Policy Characteristics'!D:D,MATCH($C581,'Policy Characteristics'!$C:$C,0))),"",INDEX('Policy Characteristics'!D:D,MATCH($C581,'Policy Characteristics'!$C:$C,0)))</f>
        <v>Electrification</v>
      </c>
      <c r="K581" s="276" t="str">
        <f>IF(ISBLANK(INDEX('Policy Characteristics'!E:E,MATCH($C581,'Policy Characteristics'!$C:$C,0))),"",INDEX('Policy Characteristics'!E:E,MATCH($C581,'Policy Characteristics'!$C:$C,0)))</f>
        <v>indst shift to electricity</v>
      </c>
      <c r="L581" s="284">
        <f>IF(ISBLANK(INDEX('Policy Characteristics'!F:F,MATCH($C581,'Policy Characteristics'!$C:$C,0))),"",INDEX('Policy Characteristics'!F:F,MATCH($C581,'Policy Characteristics'!$C:$C,0)))</f>
        <v>0</v>
      </c>
      <c r="M581" s="284">
        <f>IF(ISBLANK(INDEX('Policy Characteristics'!G:G,MATCH($C581,'Policy Characteristics'!$C:$C,0))),"",INDEX('Policy Characteristics'!G:G,MATCH($C581,'Policy Characteristics'!$C:$C,0)))</f>
        <v>1</v>
      </c>
      <c r="N581" s="284">
        <f>IF(ISBLANK(INDEX('Policy Characteristics'!H:H,MATCH($C581,'Policy Characteristics'!$C:$C,0))),"",INDEX('Policy Characteristics'!H:H,MATCH($C581,'Policy Characteristics'!$C:$C,0)))</f>
        <v>0.01</v>
      </c>
      <c r="O581" s="276" t="str">
        <f>IF(ISBLANK(INDEX('Policy Characteristics'!I:I,MATCH($C581,'Policy Characteristics'!$C:$C,0))),"",INDEX('Policy Characteristics'!I:I,MATCH($C581,'Policy Characteristics'!$C:$C,0)))</f>
        <v>% of fuel shifted</v>
      </c>
      <c r="P581" s="276" t="str">
        <f>IF(ISBLANK(INDEX('Policy Characteristics'!J:J,MATCH($C581,'Policy Characteristics'!$C:$C,0))),"",INDEX('Policy Characteristics'!J:J,MATCH($C581,'Policy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1" s="276" t="str">
        <f>IF(ISBLANK(INDEX('Policy Characteristics'!K:K,MATCH($C581,'Policy Characteristics'!$C:$C,0))),"",INDEX('Policy Characteristics'!K:K,MATCH($C581,'Policy Characteristics'!$C:$C,0)))</f>
        <v>industry-ag-main.html#fuel-switching</v>
      </c>
      <c r="R581" s="276" t="str">
        <f>IF(ISBLANK(INDEX('Policy Characteristics'!L:L,MATCH($C581,'Policy Characteristics'!$C:$C,0))),"",INDEX('Policy Characteristics'!L:L,MATCH($C581,'Policy Characteristics'!$C:$C,0)))</f>
        <v>industry-elec-and-hydrogen.html</v>
      </c>
    </row>
    <row r="582" spans="1:18" ht="16">
      <c r="A582" s="276" t="str">
        <f>IF(ISBLANK(INDEX('Policy Characteristics'!A:A,MATCH($C582,'Policy Characteristics'!$C:$C,0))),"",INDEX('Policy Characteristics'!A:A,MATCH($C582,'Policy Characteristics'!$C:$C,0)))</f>
        <v>Industry</v>
      </c>
      <c r="B582" s="285" t="str">
        <f>IF(ISBLANK(INDEX('Policy Characteristics'!B:B,MATCH($C582,'Policy Characteristics'!$C:$C,0))),"",INDEX('Policy Characteristics'!B:B,MATCH($C582,'Policy Characteristics'!$C:$C,0)))</f>
        <v>Electrification</v>
      </c>
      <c r="C582" s="276" t="str">
        <f t="shared" si="32"/>
        <v>Fraction of Eligible Industrial Energy Use Shifted to Electricity</v>
      </c>
      <c r="D582" s="6" t="s">
        <v>3108</v>
      </c>
      <c r="E582" s="1" t="s">
        <v>3626</v>
      </c>
      <c r="F582" t="s">
        <v>3072</v>
      </c>
      <c r="G582" s="47" t="s">
        <v>3633</v>
      </c>
      <c r="H582" s="44">
        <v>1883</v>
      </c>
      <c r="I582" s="347" t="s">
        <v>44</v>
      </c>
      <c r="J582" s="277" t="str">
        <f>IF(ISBLANK(INDEX('Policy Characteristics'!D:D,MATCH($C582,'Policy Characteristics'!$C:$C,0))),"",INDEX('Policy Characteristics'!D:D,MATCH($C582,'Policy Characteristics'!$C:$C,0)))</f>
        <v>Electrification</v>
      </c>
      <c r="K582" s="276" t="str">
        <f>IF(ISBLANK(INDEX('Policy Characteristics'!E:E,MATCH($C582,'Policy Characteristics'!$C:$C,0))),"",INDEX('Policy Characteristics'!E:E,MATCH($C582,'Policy Characteristics'!$C:$C,0)))</f>
        <v>indst shift to electricity</v>
      </c>
      <c r="L582" s="284">
        <f>IF(ISBLANK(INDEX('Policy Characteristics'!F:F,MATCH($C582,'Policy Characteristics'!$C:$C,0))),"",INDEX('Policy Characteristics'!F:F,MATCH($C582,'Policy Characteristics'!$C:$C,0)))</f>
        <v>0</v>
      </c>
      <c r="M582" s="284">
        <f>IF(ISBLANK(INDEX('Policy Characteristics'!G:G,MATCH($C582,'Policy Characteristics'!$C:$C,0))),"",INDEX('Policy Characteristics'!G:G,MATCH($C582,'Policy Characteristics'!$C:$C,0)))</f>
        <v>1</v>
      </c>
      <c r="N582" s="284">
        <f>IF(ISBLANK(INDEX('Policy Characteristics'!H:H,MATCH($C582,'Policy Characteristics'!$C:$C,0))),"",INDEX('Policy Characteristics'!H:H,MATCH($C582,'Policy Characteristics'!$C:$C,0)))</f>
        <v>0.01</v>
      </c>
      <c r="O582" s="276" t="str">
        <f>IF(ISBLANK(INDEX('Policy Characteristics'!I:I,MATCH($C582,'Policy Characteristics'!$C:$C,0))),"",INDEX('Policy Characteristics'!I:I,MATCH($C582,'Policy Characteristics'!$C:$C,0)))</f>
        <v>% of fuel shifted</v>
      </c>
      <c r="P582" s="276" t="str">
        <f>IF(ISBLANK(INDEX('Policy Characteristics'!J:J,MATCH($C582,'Policy Characteristics'!$C:$C,0))),"",INDEX('Policy Characteristics'!J:J,MATCH($C582,'Policy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2" s="276" t="str">
        <f>IF(ISBLANK(INDEX('Policy Characteristics'!K:K,MATCH($C582,'Policy Characteristics'!$C:$C,0))),"",INDEX('Policy Characteristics'!K:K,MATCH($C582,'Policy Characteristics'!$C:$C,0)))</f>
        <v>industry-ag-main.html#fuel-switching</v>
      </c>
      <c r="R582" s="276" t="str">
        <f>IF(ISBLANK(INDEX('Policy Characteristics'!L:L,MATCH($C582,'Policy Characteristics'!$C:$C,0))),"",INDEX('Policy Characteristics'!L:L,MATCH($C582,'Policy Characteristics'!$C:$C,0)))</f>
        <v>industry-elec-and-hydrogen.html</v>
      </c>
    </row>
    <row r="583" spans="1:18" ht="16">
      <c r="A583" s="276" t="str">
        <f>IF(ISBLANK(INDEX('Policy Characteristics'!A:A,MATCH($C583,'Policy Characteristics'!$C:$C,0))),"",INDEX('Policy Characteristics'!A:A,MATCH($C583,'Policy Characteristics'!$C:$C,0)))</f>
        <v>Industry</v>
      </c>
      <c r="B583" s="285" t="str">
        <f>IF(ISBLANK(INDEX('Policy Characteristics'!B:B,MATCH($C583,'Policy Characteristics'!$C:$C,0))),"",INDEX('Policy Characteristics'!B:B,MATCH($C583,'Policy Characteristics'!$C:$C,0)))</f>
        <v>Electrification</v>
      </c>
      <c r="C583" s="276" t="str">
        <f t="shared" si="32"/>
        <v>Fraction of Eligible Industrial Energy Use Shifted to Electricity</v>
      </c>
      <c r="D583" s="6" t="s">
        <v>3108</v>
      </c>
      <c r="E583" s="1" t="s">
        <v>3627</v>
      </c>
      <c r="F583" t="s">
        <v>3072</v>
      </c>
      <c r="G583" s="47" t="s">
        <v>3634</v>
      </c>
      <c r="H583" s="44">
        <v>1884</v>
      </c>
      <c r="I583" s="347" t="s">
        <v>44</v>
      </c>
      <c r="J583" s="277" t="str">
        <f>IF(ISBLANK(INDEX('Policy Characteristics'!D:D,MATCH($C583,'Policy Characteristics'!$C:$C,0))),"",INDEX('Policy Characteristics'!D:D,MATCH($C583,'Policy Characteristics'!$C:$C,0)))</f>
        <v>Electrification</v>
      </c>
      <c r="K583" s="276" t="str">
        <f>IF(ISBLANK(INDEX('Policy Characteristics'!E:E,MATCH($C583,'Policy Characteristics'!$C:$C,0))),"",INDEX('Policy Characteristics'!E:E,MATCH($C583,'Policy Characteristics'!$C:$C,0)))</f>
        <v>indst shift to electricity</v>
      </c>
      <c r="L583" s="284">
        <f>IF(ISBLANK(INDEX('Policy Characteristics'!F:F,MATCH($C583,'Policy Characteristics'!$C:$C,0))),"",INDEX('Policy Characteristics'!F:F,MATCH($C583,'Policy Characteristics'!$C:$C,0)))</f>
        <v>0</v>
      </c>
      <c r="M583" s="284">
        <f>IF(ISBLANK(INDEX('Policy Characteristics'!G:G,MATCH($C583,'Policy Characteristics'!$C:$C,0))),"",INDEX('Policy Characteristics'!G:G,MATCH($C583,'Policy Characteristics'!$C:$C,0)))</f>
        <v>1</v>
      </c>
      <c r="N583" s="284">
        <f>IF(ISBLANK(INDEX('Policy Characteristics'!H:H,MATCH($C583,'Policy Characteristics'!$C:$C,0))),"",INDEX('Policy Characteristics'!H:H,MATCH($C583,'Policy Characteristics'!$C:$C,0)))</f>
        <v>0.01</v>
      </c>
      <c r="O583" s="276" t="str">
        <f>IF(ISBLANK(INDEX('Policy Characteristics'!I:I,MATCH($C583,'Policy Characteristics'!$C:$C,0))),"",INDEX('Policy Characteristics'!I:I,MATCH($C583,'Policy Characteristics'!$C:$C,0)))</f>
        <v>% of fuel shifted</v>
      </c>
      <c r="P583" s="276" t="str">
        <f>IF(ISBLANK(INDEX('Policy Characteristics'!J:J,MATCH($C583,'Policy Characteristics'!$C:$C,0))),"",INDEX('Policy Characteristics'!J:J,MATCH($C583,'Policy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3" s="276" t="str">
        <f>IF(ISBLANK(INDEX('Policy Characteristics'!K:K,MATCH($C583,'Policy Characteristics'!$C:$C,0))),"",INDEX('Policy Characteristics'!K:K,MATCH($C583,'Policy Characteristics'!$C:$C,0)))</f>
        <v>industry-ag-main.html#fuel-switching</v>
      </c>
      <c r="R583" s="276" t="str">
        <f>IF(ISBLANK(INDEX('Policy Characteristics'!L:L,MATCH($C583,'Policy Characteristics'!$C:$C,0))),"",INDEX('Policy Characteristics'!L:L,MATCH($C583,'Policy Characteristics'!$C:$C,0)))</f>
        <v>industry-elec-and-hydrogen.html</v>
      </c>
    </row>
    <row r="584" spans="1:18" ht="16">
      <c r="A584" s="276" t="str">
        <f>IF(ISBLANK(INDEX('Policy Characteristics'!A:A,MATCH($C584,'Policy Characteristics'!$C:$C,0))),"",INDEX('Policy Characteristics'!A:A,MATCH($C584,'Policy Characteristics'!$C:$C,0)))</f>
        <v>Industry</v>
      </c>
      <c r="B584" s="285" t="str">
        <f>IF(ISBLANK(INDEX('Policy Characteristics'!B:B,MATCH($C584,'Policy Characteristics'!$C:$C,0))),"",INDEX('Policy Characteristics'!B:B,MATCH($C584,'Policy Characteristics'!$C:$C,0)))</f>
        <v>Electrification</v>
      </c>
      <c r="C584" s="276" t="str">
        <f t="shared" si="32"/>
        <v>Fraction of Eligible Industrial Energy Use Shifted to Electricity</v>
      </c>
      <c r="D584" s="6" t="s">
        <v>3108</v>
      </c>
      <c r="E584" s="1" t="s">
        <v>3628</v>
      </c>
      <c r="F584" t="s">
        <v>3072</v>
      </c>
      <c r="G584" s="47" t="s">
        <v>3635</v>
      </c>
      <c r="H584" s="44">
        <v>1885</v>
      </c>
      <c r="I584" s="347" t="s">
        <v>45</v>
      </c>
      <c r="J584" s="277" t="str">
        <f>IF(ISBLANK(INDEX('Policy Characteristics'!D:D,MATCH($C584,'Policy Characteristics'!$C:$C,0))),"",INDEX('Policy Characteristics'!D:D,MATCH($C584,'Policy Characteristics'!$C:$C,0)))</f>
        <v>Electrification</v>
      </c>
      <c r="K584" s="276" t="str">
        <f>IF(ISBLANK(INDEX('Policy Characteristics'!E:E,MATCH($C584,'Policy Characteristics'!$C:$C,0))),"",INDEX('Policy Characteristics'!E:E,MATCH($C584,'Policy Characteristics'!$C:$C,0)))</f>
        <v>indst shift to electricity</v>
      </c>
      <c r="L584" s="284">
        <f>IF(ISBLANK(INDEX('Policy Characteristics'!F:F,MATCH($C584,'Policy Characteristics'!$C:$C,0))),"",INDEX('Policy Characteristics'!F:F,MATCH($C584,'Policy Characteristics'!$C:$C,0)))</f>
        <v>0</v>
      </c>
      <c r="M584" s="284">
        <f>IF(ISBLANK(INDEX('Policy Characteristics'!G:G,MATCH($C584,'Policy Characteristics'!$C:$C,0))),"",INDEX('Policy Characteristics'!G:G,MATCH($C584,'Policy Characteristics'!$C:$C,0)))</f>
        <v>1</v>
      </c>
      <c r="N584" s="284">
        <f>IF(ISBLANK(INDEX('Policy Characteristics'!H:H,MATCH($C584,'Policy Characteristics'!$C:$C,0))),"",INDEX('Policy Characteristics'!H:H,MATCH($C584,'Policy Characteristics'!$C:$C,0)))</f>
        <v>0.01</v>
      </c>
      <c r="O584" s="276" t="str">
        <f>IF(ISBLANK(INDEX('Policy Characteristics'!I:I,MATCH($C584,'Policy Characteristics'!$C:$C,0))),"",INDEX('Policy Characteristics'!I:I,MATCH($C584,'Policy Characteristics'!$C:$C,0)))</f>
        <v>% of fuel shifted</v>
      </c>
      <c r="P584" s="276" t="str">
        <f>IF(ISBLANK(INDEX('Policy Characteristics'!J:J,MATCH($C584,'Policy Characteristics'!$C:$C,0))),"",INDEX('Policy Characteristics'!J:J,MATCH($C584,'Policy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4" s="276" t="str">
        <f>IF(ISBLANK(INDEX('Policy Characteristics'!K:K,MATCH($C584,'Policy Characteristics'!$C:$C,0))),"",INDEX('Policy Characteristics'!K:K,MATCH($C584,'Policy Characteristics'!$C:$C,0)))</f>
        <v>industry-ag-main.html#fuel-switching</v>
      </c>
      <c r="R584" s="276" t="str">
        <f>IF(ISBLANK(INDEX('Policy Characteristics'!L:L,MATCH($C584,'Policy Characteristics'!$C:$C,0))),"",INDEX('Policy Characteristics'!L:L,MATCH($C584,'Policy Characteristics'!$C:$C,0)))</f>
        <v>industry-elec-and-hydrogen.html</v>
      </c>
    </row>
    <row r="585" spans="1:18" ht="16">
      <c r="A585" s="276" t="str">
        <f>IF(ISBLANK(INDEX('Policy Characteristics'!A:A,MATCH($C585,'Policy Characteristics'!$C:$C,0))),"",INDEX('Policy Characteristics'!A:A,MATCH($C585,'Policy Characteristics'!$C:$C,0)))</f>
        <v>Industry</v>
      </c>
      <c r="B585" s="285" t="str">
        <f>IF(ISBLANK(INDEX('Policy Characteristics'!B:B,MATCH($C585,'Policy Characteristics'!$C:$C,0))),"",INDEX('Policy Characteristics'!B:B,MATCH($C585,'Policy Characteristics'!$C:$C,0)))</f>
        <v>Electrification</v>
      </c>
      <c r="C585" s="276" t="str">
        <f t="shared" si="32"/>
        <v>Fraction of Eligible Industrial Energy Use Shifted to Electricity</v>
      </c>
      <c r="D585" s="6" t="s">
        <v>3108</v>
      </c>
      <c r="E585" s="1" t="s">
        <v>3629</v>
      </c>
      <c r="F585" t="s">
        <v>3072</v>
      </c>
      <c r="G585" s="47" t="s">
        <v>3636</v>
      </c>
      <c r="H585" s="44">
        <v>1886</v>
      </c>
      <c r="I585" s="347" t="s">
        <v>45</v>
      </c>
      <c r="J585" s="277" t="str">
        <f>IF(ISBLANK(INDEX('Policy Characteristics'!D:D,MATCH($C585,'Policy Characteristics'!$C:$C,0))),"",INDEX('Policy Characteristics'!D:D,MATCH($C585,'Policy Characteristics'!$C:$C,0)))</f>
        <v>Electrification</v>
      </c>
      <c r="K585" s="276" t="str">
        <f>IF(ISBLANK(INDEX('Policy Characteristics'!E:E,MATCH($C585,'Policy Characteristics'!$C:$C,0))),"",INDEX('Policy Characteristics'!E:E,MATCH($C585,'Policy Characteristics'!$C:$C,0)))</f>
        <v>indst shift to electricity</v>
      </c>
      <c r="L585" s="284">
        <f>IF(ISBLANK(INDEX('Policy Characteristics'!F:F,MATCH($C585,'Policy Characteristics'!$C:$C,0))),"",INDEX('Policy Characteristics'!F:F,MATCH($C585,'Policy Characteristics'!$C:$C,0)))</f>
        <v>0</v>
      </c>
      <c r="M585" s="284">
        <f>IF(ISBLANK(INDEX('Policy Characteristics'!G:G,MATCH($C585,'Policy Characteristics'!$C:$C,0))),"",INDEX('Policy Characteristics'!G:G,MATCH($C585,'Policy Characteristics'!$C:$C,0)))</f>
        <v>1</v>
      </c>
      <c r="N585" s="284">
        <f>IF(ISBLANK(INDEX('Policy Characteristics'!H:H,MATCH($C585,'Policy Characteristics'!$C:$C,0))),"",INDEX('Policy Characteristics'!H:H,MATCH($C585,'Policy Characteristics'!$C:$C,0)))</f>
        <v>0.01</v>
      </c>
      <c r="O585" s="276" t="str">
        <f>IF(ISBLANK(INDEX('Policy Characteristics'!I:I,MATCH($C585,'Policy Characteristics'!$C:$C,0))),"",INDEX('Policy Characteristics'!I:I,MATCH($C585,'Policy Characteristics'!$C:$C,0)))</f>
        <v>% of fuel shifted</v>
      </c>
      <c r="P585" s="276" t="str">
        <f>IF(ISBLANK(INDEX('Policy Characteristics'!J:J,MATCH($C585,'Policy Characteristics'!$C:$C,0))),"",INDEX('Policy Characteristics'!J:J,MATCH($C585,'Policy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5" s="276" t="str">
        <f>IF(ISBLANK(INDEX('Policy Characteristics'!K:K,MATCH($C585,'Policy Characteristics'!$C:$C,0))),"",INDEX('Policy Characteristics'!K:K,MATCH($C585,'Policy Characteristics'!$C:$C,0)))</f>
        <v>industry-ag-main.html#fuel-switching</v>
      </c>
      <c r="R585" s="276" t="str">
        <f>IF(ISBLANK(INDEX('Policy Characteristics'!L:L,MATCH($C585,'Policy Characteristics'!$C:$C,0))),"",INDEX('Policy Characteristics'!L:L,MATCH($C585,'Policy Characteristics'!$C:$C,0)))</f>
        <v>industry-elec-and-hydrogen.html</v>
      </c>
    </row>
    <row r="586" spans="1:18" ht="16">
      <c r="A586" s="276" t="str">
        <f>IF(ISBLANK(INDEX('Policy Characteristics'!A:A,MATCH($C586,'Policy Characteristics'!$C:$C,0))),"",INDEX('Policy Characteristics'!A:A,MATCH($C586,'Policy Characteristics'!$C:$C,0)))</f>
        <v>Industry</v>
      </c>
      <c r="B586" s="285" t="str">
        <f>IF(ISBLANK(INDEX('Policy Characteristics'!B:B,MATCH($C586,'Policy Characteristics'!$C:$C,0))),"",INDEX('Policy Characteristics'!B:B,MATCH($C586,'Policy Characteristics'!$C:$C,0)))</f>
        <v>Electrification</v>
      </c>
      <c r="C586" s="276" t="str">
        <f t="shared" si="32"/>
        <v>Fraction of Eligible Industrial Energy Use Shifted to Electricity</v>
      </c>
      <c r="D586" s="6" t="s">
        <v>3108</v>
      </c>
      <c r="E586" s="1" t="s">
        <v>3630</v>
      </c>
      <c r="F586" t="s">
        <v>3072</v>
      </c>
      <c r="G586" s="47" t="s">
        <v>3637</v>
      </c>
      <c r="H586" s="44">
        <v>1887</v>
      </c>
      <c r="I586" s="347" t="s">
        <v>44</v>
      </c>
      <c r="J586" s="277" t="str">
        <f>IF(ISBLANK(INDEX('Policy Characteristics'!D:D,MATCH($C586,'Policy Characteristics'!$C:$C,0))),"",INDEX('Policy Characteristics'!D:D,MATCH($C586,'Policy Characteristics'!$C:$C,0)))</f>
        <v>Electrification</v>
      </c>
      <c r="K586" s="276" t="str">
        <f>IF(ISBLANK(INDEX('Policy Characteristics'!E:E,MATCH($C586,'Policy Characteristics'!$C:$C,0))),"",INDEX('Policy Characteristics'!E:E,MATCH($C586,'Policy Characteristics'!$C:$C,0)))</f>
        <v>indst shift to electricity</v>
      </c>
      <c r="L586" s="284">
        <f>IF(ISBLANK(INDEX('Policy Characteristics'!F:F,MATCH($C586,'Policy Characteristics'!$C:$C,0))),"",INDEX('Policy Characteristics'!F:F,MATCH($C586,'Policy Characteristics'!$C:$C,0)))</f>
        <v>0</v>
      </c>
      <c r="M586" s="284">
        <f>IF(ISBLANK(INDEX('Policy Characteristics'!G:G,MATCH($C586,'Policy Characteristics'!$C:$C,0))),"",INDEX('Policy Characteristics'!G:G,MATCH($C586,'Policy Characteristics'!$C:$C,0)))</f>
        <v>1</v>
      </c>
      <c r="N586" s="284">
        <f>IF(ISBLANK(INDEX('Policy Characteristics'!H:H,MATCH($C586,'Policy Characteristics'!$C:$C,0))),"",INDEX('Policy Characteristics'!H:H,MATCH($C586,'Policy Characteristics'!$C:$C,0)))</f>
        <v>0.01</v>
      </c>
      <c r="O586" s="276" t="str">
        <f>IF(ISBLANK(INDEX('Policy Characteristics'!I:I,MATCH($C586,'Policy Characteristics'!$C:$C,0))),"",INDEX('Policy Characteristics'!I:I,MATCH($C586,'Policy Characteristics'!$C:$C,0)))</f>
        <v>% of fuel shifted</v>
      </c>
      <c r="P586" s="276" t="str">
        <f>IF(ISBLANK(INDEX('Policy Characteristics'!J:J,MATCH($C586,'Policy Characteristics'!$C:$C,0))),"",INDEX('Policy Characteristics'!J:J,MATCH($C586,'Policy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6" s="276" t="str">
        <f>IF(ISBLANK(INDEX('Policy Characteristics'!K:K,MATCH($C586,'Policy Characteristics'!$C:$C,0))),"",INDEX('Policy Characteristics'!K:K,MATCH($C586,'Policy Characteristics'!$C:$C,0)))</f>
        <v>industry-ag-main.html#fuel-switching</v>
      </c>
      <c r="R586" s="276" t="str">
        <f>IF(ISBLANK(INDEX('Policy Characteristics'!L:L,MATCH($C586,'Policy Characteristics'!$C:$C,0))),"",INDEX('Policy Characteristics'!L:L,MATCH($C586,'Policy Characteristics'!$C:$C,0)))</f>
        <v>industry-elec-and-hydrogen.html</v>
      </c>
    </row>
    <row r="587" spans="1:18" ht="16">
      <c r="A587" s="276" t="str">
        <f>IF(ISBLANK(INDEX('Policy Characteristics'!A:A,MATCH($C587,'Policy Characteristics'!$C:$C,0))),"",INDEX('Policy Characteristics'!A:A,MATCH($C587,'Policy Characteristics'!$C:$C,0)))</f>
        <v>Industry</v>
      </c>
      <c r="B587" s="285" t="str">
        <f>IF(ISBLANK(INDEX('Policy Characteristics'!B:B,MATCH($C587,'Policy Characteristics'!$C:$C,0))),"",INDEX('Policy Characteristics'!B:B,MATCH($C587,'Policy Characteristics'!$C:$C,0)))</f>
        <v>Electrification</v>
      </c>
      <c r="C587" s="276" t="str">
        <f t="shared" si="32"/>
        <v>Fraction of Eligible Industrial Energy Use Shifted to Electricity</v>
      </c>
      <c r="D587" s="6" t="s">
        <v>3108</v>
      </c>
      <c r="E587" s="1" t="s">
        <v>3631</v>
      </c>
      <c r="F587" t="s">
        <v>3072</v>
      </c>
      <c r="G587" s="47" t="s">
        <v>3638</v>
      </c>
      <c r="H587" s="44">
        <v>1888</v>
      </c>
      <c r="I587" s="347" t="s">
        <v>45</v>
      </c>
      <c r="J587" s="277" t="str">
        <f>IF(ISBLANK(INDEX('Policy Characteristics'!D:D,MATCH($C587,'Policy Characteristics'!$C:$C,0))),"",INDEX('Policy Characteristics'!D:D,MATCH($C587,'Policy Characteristics'!$C:$C,0)))</f>
        <v>Electrification</v>
      </c>
      <c r="K587" s="276" t="str">
        <f>IF(ISBLANK(INDEX('Policy Characteristics'!E:E,MATCH($C587,'Policy Characteristics'!$C:$C,0))),"",INDEX('Policy Characteristics'!E:E,MATCH($C587,'Policy Characteristics'!$C:$C,0)))</f>
        <v>indst shift to electricity</v>
      </c>
      <c r="L587" s="284">
        <f>IF(ISBLANK(INDEX('Policy Characteristics'!F:F,MATCH($C587,'Policy Characteristics'!$C:$C,0))),"",INDEX('Policy Characteristics'!F:F,MATCH($C587,'Policy Characteristics'!$C:$C,0)))</f>
        <v>0</v>
      </c>
      <c r="M587" s="284">
        <f>IF(ISBLANK(INDEX('Policy Characteristics'!G:G,MATCH($C587,'Policy Characteristics'!$C:$C,0))),"",INDEX('Policy Characteristics'!G:G,MATCH($C587,'Policy Characteristics'!$C:$C,0)))</f>
        <v>1</v>
      </c>
      <c r="N587" s="284">
        <f>IF(ISBLANK(INDEX('Policy Characteristics'!H:H,MATCH($C587,'Policy Characteristics'!$C:$C,0))),"",INDEX('Policy Characteristics'!H:H,MATCH($C587,'Policy Characteristics'!$C:$C,0)))</f>
        <v>0.01</v>
      </c>
      <c r="O587" s="276" t="str">
        <f>IF(ISBLANK(INDEX('Policy Characteristics'!I:I,MATCH($C587,'Policy Characteristics'!$C:$C,0))),"",INDEX('Policy Characteristics'!I:I,MATCH($C587,'Policy Characteristics'!$C:$C,0)))</f>
        <v>% of fuel shifted</v>
      </c>
      <c r="P587" s="276" t="str">
        <f>IF(ISBLANK(INDEX('Policy Characteristics'!J:J,MATCH($C587,'Policy Characteristics'!$C:$C,0))),"",INDEX('Policy Characteristics'!J:J,MATCH($C587,'Policy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7" s="276" t="str">
        <f>IF(ISBLANK(INDEX('Policy Characteristics'!K:K,MATCH($C587,'Policy Characteristics'!$C:$C,0))),"",INDEX('Policy Characteristics'!K:K,MATCH($C587,'Policy Characteristics'!$C:$C,0)))</f>
        <v>industry-ag-main.html#fuel-switching</v>
      </c>
      <c r="R587" s="276" t="str">
        <f>IF(ISBLANK(INDEX('Policy Characteristics'!L:L,MATCH($C587,'Policy Characteristics'!$C:$C,0))),"",INDEX('Policy Characteristics'!L:L,MATCH($C587,'Policy Characteristics'!$C:$C,0)))</f>
        <v>industry-elec-and-hydrogen.html</v>
      </c>
    </row>
    <row r="588" spans="1:18" ht="16">
      <c r="A588" s="276" t="str">
        <f>IF(ISBLANK(INDEX('Policy Characteristics'!A:A,MATCH($C588,'Policy Characteristics'!$C:$C,0))),"",INDEX('Policy Characteristics'!A:A,MATCH($C588,'Policy Characteristics'!$C:$C,0)))</f>
        <v>Industry</v>
      </c>
      <c r="B588" s="285" t="str">
        <f>IF(ISBLANK(INDEX('Policy Characteristics'!B:B,MATCH($C588,'Policy Characteristics'!$C:$C,0))),"",INDEX('Policy Characteristics'!B:B,MATCH($C588,'Policy Characteristics'!$C:$C,0)))</f>
        <v>Electrification</v>
      </c>
      <c r="C588" s="276" t="str">
        <f t="shared" si="32"/>
        <v>Fraction of Eligible Industrial Energy Use Shifted to Electricity</v>
      </c>
      <c r="D588" s="6" t="s">
        <v>3108</v>
      </c>
      <c r="E588" s="1" t="s">
        <v>3625</v>
      </c>
      <c r="F588" t="s">
        <v>3072</v>
      </c>
      <c r="G588" s="47" t="s">
        <v>3639</v>
      </c>
      <c r="H588" s="44">
        <v>1889</v>
      </c>
      <c r="I588" s="347" t="s">
        <v>44</v>
      </c>
      <c r="J588" s="277" t="str">
        <f>IF(ISBLANK(INDEX('Policy Characteristics'!D:D,MATCH($C588,'Policy Characteristics'!$C:$C,0))),"",INDEX('Policy Characteristics'!D:D,MATCH($C588,'Policy Characteristics'!$C:$C,0)))</f>
        <v>Electrification</v>
      </c>
      <c r="K588" s="276" t="str">
        <f>IF(ISBLANK(INDEX('Policy Characteristics'!E:E,MATCH($C588,'Policy Characteristics'!$C:$C,0))),"",INDEX('Policy Characteristics'!E:E,MATCH($C588,'Policy Characteristics'!$C:$C,0)))</f>
        <v>indst shift to electricity</v>
      </c>
      <c r="L588" s="284">
        <f>IF(ISBLANK(INDEX('Policy Characteristics'!F:F,MATCH($C588,'Policy Characteristics'!$C:$C,0))),"",INDEX('Policy Characteristics'!F:F,MATCH($C588,'Policy Characteristics'!$C:$C,0)))</f>
        <v>0</v>
      </c>
      <c r="M588" s="284">
        <f>IF(ISBLANK(INDEX('Policy Characteristics'!G:G,MATCH($C588,'Policy Characteristics'!$C:$C,0))),"",INDEX('Policy Characteristics'!G:G,MATCH($C588,'Policy Characteristics'!$C:$C,0)))</f>
        <v>1</v>
      </c>
      <c r="N588" s="284">
        <f>IF(ISBLANK(INDEX('Policy Characteristics'!H:H,MATCH($C588,'Policy Characteristics'!$C:$C,0))),"",INDEX('Policy Characteristics'!H:H,MATCH($C588,'Policy Characteristics'!$C:$C,0)))</f>
        <v>0.01</v>
      </c>
      <c r="O588" s="276" t="str">
        <f>IF(ISBLANK(INDEX('Policy Characteristics'!I:I,MATCH($C588,'Policy Characteristics'!$C:$C,0))),"",INDEX('Policy Characteristics'!I:I,MATCH($C588,'Policy Characteristics'!$C:$C,0)))</f>
        <v>% of fuel shifted</v>
      </c>
      <c r="P588" s="276" t="str">
        <f>IF(ISBLANK(INDEX('Policy Characteristics'!J:J,MATCH($C588,'Policy Characteristics'!$C:$C,0))),"",INDEX('Policy Characteristics'!J:J,MATCH($C588,'Policy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8" s="276" t="str">
        <f>IF(ISBLANK(INDEX('Policy Characteristics'!K:K,MATCH($C588,'Policy Characteristics'!$C:$C,0))),"",INDEX('Policy Characteristics'!K:K,MATCH($C588,'Policy Characteristics'!$C:$C,0)))</f>
        <v>industry-ag-main.html#fuel-switching</v>
      </c>
      <c r="R588" s="276" t="str">
        <f>IF(ISBLANK(INDEX('Policy Characteristics'!L:L,MATCH($C588,'Policy Characteristics'!$C:$C,0))),"",INDEX('Policy Characteristics'!L:L,MATCH($C588,'Policy Characteristics'!$C:$C,0)))</f>
        <v>industry-elec-and-hydrogen.html</v>
      </c>
    </row>
    <row r="589" spans="1:18" ht="16">
      <c r="A589" s="276" t="str">
        <f>IF(ISBLANK(INDEX('Policy Characteristics'!A:A,MATCH($C589,'Policy Characteristics'!$C:$C,0))),"",INDEX('Policy Characteristics'!A:A,MATCH($C589,'Policy Characteristics'!$C:$C,0)))</f>
        <v>Industry</v>
      </c>
      <c r="B589" s="285" t="str">
        <f>IF(ISBLANK(INDEX('Policy Characteristics'!B:B,MATCH($C589,'Policy Characteristics'!$C:$C,0))),"",INDEX('Policy Characteristics'!B:B,MATCH($C589,'Policy Characteristics'!$C:$C,0)))</f>
        <v>Electrification</v>
      </c>
      <c r="C589" s="276" t="str">
        <f t="shared" si="32"/>
        <v>Fraction of Eligible Industrial Energy Use Shifted to Electricity</v>
      </c>
      <c r="D589" s="6" t="s">
        <v>3109</v>
      </c>
      <c r="E589" s="1" t="s">
        <v>3624</v>
      </c>
      <c r="F589" t="s">
        <v>3073</v>
      </c>
      <c r="G589" s="47" t="s">
        <v>3632</v>
      </c>
      <c r="H589" s="44">
        <v>1890</v>
      </c>
      <c r="I589" s="347" t="s">
        <v>44</v>
      </c>
      <c r="J589" s="277" t="str">
        <f>IF(ISBLANK(INDEX('Policy Characteristics'!D:D,MATCH($C589,'Policy Characteristics'!$C:$C,0))),"",INDEX('Policy Characteristics'!D:D,MATCH($C589,'Policy Characteristics'!$C:$C,0)))</f>
        <v>Electrification</v>
      </c>
      <c r="K589" s="276" t="str">
        <f>IF(ISBLANK(INDEX('Policy Characteristics'!E:E,MATCH($C589,'Policy Characteristics'!$C:$C,0))),"",INDEX('Policy Characteristics'!E:E,MATCH($C589,'Policy Characteristics'!$C:$C,0)))</f>
        <v>indst shift to electricity</v>
      </c>
      <c r="L589" s="284">
        <f>IF(ISBLANK(INDEX('Policy Characteristics'!F:F,MATCH($C589,'Policy Characteristics'!$C:$C,0))),"",INDEX('Policy Characteristics'!F:F,MATCH($C589,'Policy Characteristics'!$C:$C,0)))</f>
        <v>0</v>
      </c>
      <c r="M589" s="284">
        <f>IF(ISBLANK(INDEX('Policy Characteristics'!G:G,MATCH($C589,'Policy Characteristics'!$C:$C,0))),"",INDEX('Policy Characteristics'!G:G,MATCH($C589,'Policy Characteristics'!$C:$C,0)))</f>
        <v>1</v>
      </c>
      <c r="N589" s="284">
        <f>IF(ISBLANK(INDEX('Policy Characteristics'!H:H,MATCH($C589,'Policy Characteristics'!$C:$C,0))),"",INDEX('Policy Characteristics'!H:H,MATCH($C589,'Policy Characteristics'!$C:$C,0)))</f>
        <v>0.01</v>
      </c>
      <c r="O589" s="276" t="str">
        <f>IF(ISBLANK(INDEX('Policy Characteristics'!I:I,MATCH($C589,'Policy Characteristics'!$C:$C,0))),"",INDEX('Policy Characteristics'!I:I,MATCH($C589,'Policy Characteristics'!$C:$C,0)))</f>
        <v>% of fuel shifted</v>
      </c>
      <c r="P589" s="276" t="str">
        <f>IF(ISBLANK(INDEX('Policy Characteristics'!J:J,MATCH($C589,'Policy Characteristics'!$C:$C,0))),"",INDEX('Policy Characteristics'!J:J,MATCH($C589,'Policy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9" s="276" t="str">
        <f>IF(ISBLANK(INDEX('Policy Characteristics'!K:K,MATCH($C589,'Policy Characteristics'!$C:$C,0))),"",INDEX('Policy Characteristics'!K:K,MATCH($C589,'Policy Characteristics'!$C:$C,0)))</f>
        <v>industry-ag-main.html#fuel-switching</v>
      </c>
      <c r="R589" s="276" t="str">
        <f>IF(ISBLANK(INDEX('Policy Characteristics'!L:L,MATCH($C589,'Policy Characteristics'!$C:$C,0))),"",INDEX('Policy Characteristics'!L:L,MATCH($C589,'Policy Characteristics'!$C:$C,0)))</f>
        <v>industry-elec-and-hydrogen.html</v>
      </c>
    </row>
    <row r="590" spans="1:18" ht="16">
      <c r="A590" s="276" t="str">
        <f>IF(ISBLANK(INDEX('Policy Characteristics'!A:A,MATCH($C590,'Policy Characteristics'!$C:$C,0))),"",INDEX('Policy Characteristics'!A:A,MATCH($C590,'Policy Characteristics'!$C:$C,0)))</f>
        <v>Industry</v>
      </c>
      <c r="B590" s="285" t="str">
        <f>IF(ISBLANK(INDEX('Policy Characteristics'!B:B,MATCH($C590,'Policy Characteristics'!$C:$C,0))),"",INDEX('Policy Characteristics'!B:B,MATCH($C590,'Policy Characteristics'!$C:$C,0)))</f>
        <v>Electrification</v>
      </c>
      <c r="C590" s="276" t="str">
        <f t="shared" si="32"/>
        <v>Fraction of Eligible Industrial Energy Use Shifted to Electricity</v>
      </c>
      <c r="D590" s="6" t="s">
        <v>3109</v>
      </c>
      <c r="E590" s="1" t="s">
        <v>3626</v>
      </c>
      <c r="F590" t="s">
        <v>3073</v>
      </c>
      <c r="G590" s="47" t="s">
        <v>3633</v>
      </c>
      <c r="H590" s="44">
        <v>1891</v>
      </c>
      <c r="I590" s="347" t="s">
        <v>44</v>
      </c>
      <c r="J590" s="277" t="str">
        <f>IF(ISBLANK(INDEX('Policy Characteristics'!D:D,MATCH($C590,'Policy Characteristics'!$C:$C,0))),"",INDEX('Policy Characteristics'!D:D,MATCH($C590,'Policy Characteristics'!$C:$C,0)))</f>
        <v>Electrification</v>
      </c>
      <c r="K590" s="276" t="str">
        <f>IF(ISBLANK(INDEX('Policy Characteristics'!E:E,MATCH($C590,'Policy Characteristics'!$C:$C,0))),"",INDEX('Policy Characteristics'!E:E,MATCH($C590,'Policy Characteristics'!$C:$C,0)))</f>
        <v>indst shift to electricity</v>
      </c>
      <c r="L590" s="284">
        <f>IF(ISBLANK(INDEX('Policy Characteristics'!F:F,MATCH($C590,'Policy Characteristics'!$C:$C,0))),"",INDEX('Policy Characteristics'!F:F,MATCH($C590,'Policy Characteristics'!$C:$C,0)))</f>
        <v>0</v>
      </c>
      <c r="M590" s="284">
        <f>IF(ISBLANK(INDEX('Policy Characteristics'!G:G,MATCH($C590,'Policy Characteristics'!$C:$C,0))),"",INDEX('Policy Characteristics'!G:G,MATCH($C590,'Policy Characteristics'!$C:$C,0)))</f>
        <v>1</v>
      </c>
      <c r="N590" s="284">
        <f>IF(ISBLANK(INDEX('Policy Characteristics'!H:H,MATCH($C590,'Policy Characteristics'!$C:$C,0))),"",INDEX('Policy Characteristics'!H:H,MATCH($C590,'Policy Characteristics'!$C:$C,0)))</f>
        <v>0.01</v>
      </c>
      <c r="O590" s="276" t="str">
        <f>IF(ISBLANK(INDEX('Policy Characteristics'!I:I,MATCH($C590,'Policy Characteristics'!$C:$C,0))),"",INDEX('Policy Characteristics'!I:I,MATCH($C590,'Policy Characteristics'!$C:$C,0)))</f>
        <v>% of fuel shifted</v>
      </c>
      <c r="P590" s="276" t="str">
        <f>IF(ISBLANK(INDEX('Policy Characteristics'!J:J,MATCH($C590,'Policy Characteristics'!$C:$C,0))),"",INDEX('Policy Characteristics'!J:J,MATCH($C590,'Policy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0" s="276" t="str">
        <f>IF(ISBLANK(INDEX('Policy Characteristics'!K:K,MATCH($C590,'Policy Characteristics'!$C:$C,0))),"",INDEX('Policy Characteristics'!K:K,MATCH($C590,'Policy Characteristics'!$C:$C,0)))</f>
        <v>industry-ag-main.html#fuel-switching</v>
      </c>
      <c r="R590" s="276" t="str">
        <f>IF(ISBLANK(INDEX('Policy Characteristics'!L:L,MATCH($C590,'Policy Characteristics'!$C:$C,0))),"",INDEX('Policy Characteristics'!L:L,MATCH($C590,'Policy Characteristics'!$C:$C,0)))</f>
        <v>industry-elec-and-hydrogen.html</v>
      </c>
    </row>
    <row r="591" spans="1:18" ht="16">
      <c r="A591" s="276" t="str">
        <f>IF(ISBLANK(INDEX('Policy Characteristics'!A:A,MATCH($C591,'Policy Characteristics'!$C:$C,0))),"",INDEX('Policy Characteristics'!A:A,MATCH($C591,'Policy Characteristics'!$C:$C,0)))</f>
        <v>Industry</v>
      </c>
      <c r="B591" s="285" t="str">
        <f>IF(ISBLANK(INDEX('Policy Characteristics'!B:B,MATCH($C591,'Policy Characteristics'!$C:$C,0))),"",INDEX('Policy Characteristics'!B:B,MATCH($C591,'Policy Characteristics'!$C:$C,0)))</f>
        <v>Electrification</v>
      </c>
      <c r="C591" s="276" t="str">
        <f t="shared" si="32"/>
        <v>Fraction of Eligible Industrial Energy Use Shifted to Electricity</v>
      </c>
      <c r="D591" s="6" t="s">
        <v>3109</v>
      </c>
      <c r="E591" s="1" t="s">
        <v>3627</v>
      </c>
      <c r="F591" t="s">
        <v>3073</v>
      </c>
      <c r="G591" s="47" t="s">
        <v>3634</v>
      </c>
      <c r="H591" s="44">
        <v>1892</v>
      </c>
      <c r="I591" s="347" t="s">
        <v>44</v>
      </c>
      <c r="J591" s="277" t="str">
        <f>IF(ISBLANK(INDEX('Policy Characteristics'!D:D,MATCH($C591,'Policy Characteristics'!$C:$C,0))),"",INDEX('Policy Characteristics'!D:D,MATCH($C591,'Policy Characteristics'!$C:$C,0)))</f>
        <v>Electrification</v>
      </c>
      <c r="K591" s="276" t="str">
        <f>IF(ISBLANK(INDEX('Policy Characteristics'!E:E,MATCH($C591,'Policy Characteristics'!$C:$C,0))),"",INDEX('Policy Characteristics'!E:E,MATCH($C591,'Policy Characteristics'!$C:$C,0)))</f>
        <v>indst shift to electricity</v>
      </c>
      <c r="L591" s="284">
        <f>IF(ISBLANK(INDEX('Policy Characteristics'!F:F,MATCH($C591,'Policy Characteristics'!$C:$C,0))),"",INDEX('Policy Characteristics'!F:F,MATCH($C591,'Policy Characteristics'!$C:$C,0)))</f>
        <v>0</v>
      </c>
      <c r="M591" s="284">
        <f>IF(ISBLANK(INDEX('Policy Characteristics'!G:G,MATCH($C591,'Policy Characteristics'!$C:$C,0))),"",INDEX('Policy Characteristics'!G:G,MATCH($C591,'Policy Characteristics'!$C:$C,0)))</f>
        <v>1</v>
      </c>
      <c r="N591" s="284">
        <f>IF(ISBLANK(INDEX('Policy Characteristics'!H:H,MATCH($C591,'Policy Characteristics'!$C:$C,0))),"",INDEX('Policy Characteristics'!H:H,MATCH($C591,'Policy Characteristics'!$C:$C,0)))</f>
        <v>0.01</v>
      </c>
      <c r="O591" s="276" t="str">
        <f>IF(ISBLANK(INDEX('Policy Characteristics'!I:I,MATCH($C591,'Policy Characteristics'!$C:$C,0))),"",INDEX('Policy Characteristics'!I:I,MATCH($C591,'Policy Characteristics'!$C:$C,0)))</f>
        <v>% of fuel shifted</v>
      </c>
      <c r="P591" s="276" t="str">
        <f>IF(ISBLANK(INDEX('Policy Characteristics'!J:J,MATCH($C591,'Policy Characteristics'!$C:$C,0))),"",INDEX('Policy Characteristics'!J:J,MATCH($C591,'Policy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1" s="276" t="str">
        <f>IF(ISBLANK(INDEX('Policy Characteristics'!K:K,MATCH($C591,'Policy Characteristics'!$C:$C,0))),"",INDEX('Policy Characteristics'!K:K,MATCH($C591,'Policy Characteristics'!$C:$C,0)))</f>
        <v>industry-ag-main.html#fuel-switching</v>
      </c>
      <c r="R591" s="276" t="str">
        <f>IF(ISBLANK(INDEX('Policy Characteristics'!L:L,MATCH($C591,'Policy Characteristics'!$C:$C,0))),"",INDEX('Policy Characteristics'!L:L,MATCH($C591,'Policy Characteristics'!$C:$C,0)))</f>
        <v>industry-elec-and-hydrogen.html</v>
      </c>
    </row>
    <row r="592" spans="1:18" ht="16">
      <c r="A592" s="276" t="str">
        <f>IF(ISBLANK(INDEX('Policy Characteristics'!A:A,MATCH($C592,'Policy Characteristics'!$C:$C,0))),"",INDEX('Policy Characteristics'!A:A,MATCH($C592,'Policy Characteristics'!$C:$C,0)))</f>
        <v>Industry</v>
      </c>
      <c r="B592" s="285" t="str">
        <f>IF(ISBLANK(INDEX('Policy Characteristics'!B:B,MATCH($C592,'Policy Characteristics'!$C:$C,0))),"",INDEX('Policy Characteristics'!B:B,MATCH($C592,'Policy Characteristics'!$C:$C,0)))</f>
        <v>Electrification</v>
      </c>
      <c r="C592" s="276" t="str">
        <f t="shared" si="32"/>
        <v>Fraction of Eligible Industrial Energy Use Shifted to Electricity</v>
      </c>
      <c r="D592" s="6" t="s">
        <v>3109</v>
      </c>
      <c r="E592" s="1" t="s">
        <v>3628</v>
      </c>
      <c r="F592" t="s">
        <v>3073</v>
      </c>
      <c r="G592" s="47" t="s">
        <v>3635</v>
      </c>
      <c r="H592" s="44">
        <v>1893</v>
      </c>
      <c r="I592" s="347" t="s">
        <v>44</v>
      </c>
      <c r="J592" s="277" t="str">
        <f>IF(ISBLANK(INDEX('Policy Characteristics'!D:D,MATCH($C592,'Policy Characteristics'!$C:$C,0))),"",INDEX('Policy Characteristics'!D:D,MATCH($C592,'Policy Characteristics'!$C:$C,0)))</f>
        <v>Electrification</v>
      </c>
      <c r="K592" s="276" t="str">
        <f>IF(ISBLANK(INDEX('Policy Characteristics'!E:E,MATCH($C592,'Policy Characteristics'!$C:$C,0))),"",INDEX('Policy Characteristics'!E:E,MATCH($C592,'Policy Characteristics'!$C:$C,0)))</f>
        <v>indst shift to electricity</v>
      </c>
      <c r="L592" s="284">
        <f>IF(ISBLANK(INDEX('Policy Characteristics'!F:F,MATCH($C592,'Policy Characteristics'!$C:$C,0))),"",INDEX('Policy Characteristics'!F:F,MATCH($C592,'Policy Characteristics'!$C:$C,0)))</f>
        <v>0</v>
      </c>
      <c r="M592" s="284">
        <f>IF(ISBLANK(INDEX('Policy Characteristics'!G:G,MATCH($C592,'Policy Characteristics'!$C:$C,0))),"",INDEX('Policy Characteristics'!G:G,MATCH($C592,'Policy Characteristics'!$C:$C,0)))</f>
        <v>1</v>
      </c>
      <c r="N592" s="284">
        <f>IF(ISBLANK(INDEX('Policy Characteristics'!H:H,MATCH($C592,'Policy Characteristics'!$C:$C,0))),"",INDEX('Policy Characteristics'!H:H,MATCH($C592,'Policy Characteristics'!$C:$C,0)))</f>
        <v>0.01</v>
      </c>
      <c r="O592" s="276" t="str">
        <f>IF(ISBLANK(INDEX('Policy Characteristics'!I:I,MATCH($C592,'Policy Characteristics'!$C:$C,0))),"",INDEX('Policy Characteristics'!I:I,MATCH($C592,'Policy Characteristics'!$C:$C,0)))</f>
        <v>% of fuel shifted</v>
      </c>
      <c r="P592" s="276" t="str">
        <f>IF(ISBLANK(INDEX('Policy Characteristics'!J:J,MATCH($C592,'Policy Characteristics'!$C:$C,0))),"",INDEX('Policy Characteristics'!J:J,MATCH($C592,'Policy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2" s="276" t="str">
        <f>IF(ISBLANK(INDEX('Policy Characteristics'!K:K,MATCH($C592,'Policy Characteristics'!$C:$C,0))),"",INDEX('Policy Characteristics'!K:K,MATCH($C592,'Policy Characteristics'!$C:$C,0)))</f>
        <v>industry-ag-main.html#fuel-switching</v>
      </c>
      <c r="R592" s="276" t="str">
        <f>IF(ISBLANK(INDEX('Policy Characteristics'!L:L,MATCH($C592,'Policy Characteristics'!$C:$C,0))),"",INDEX('Policy Characteristics'!L:L,MATCH($C592,'Policy Characteristics'!$C:$C,0)))</f>
        <v>industry-elec-and-hydrogen.html</v>
      </c>
    </row>
    <row r="593" spans="1:18" ht="16">
      <c r="A593" s="276" t="str">
        <f>IF(ISBLANK(INDEX('Policy Characteristics'!A:A,MATCH($C593,'Policy Characteristics'!$C:$C,0))),"",INDEX('Policy Characteristics'!A:A,MATCH($C593,'Policy Characteristics'!$C:$C,0)))</f>
        <v>Industry</v>
      </c>
      <c r="B593" s="285" t="str">
        <f>IF(ISBLANK(INDEX('Policy Characteristics'!B:B,MATCH($C593,'Policy Characteristics'!$C:$C,0))),"",INDEX('Policy Characteristics'!B:B,MATCH($C593,'Policy Characteristics'!$C:$C,0)))</f>
        <v>Electrification</v>
      </c>
      <c r="C593" s="276" t="str">
        <f t="shared" si="32"/>
        <v>Fraction of Eligible Industrial Energy Use Shifted to Electricity</v>
      </c>
      <c r="D593" s="6" t="s">
        <v>3109</v>
      </c>
      <c r="E593" s="1" t="s">
        <v>3629</v>
      </c>
      <c r="F593" t="s">
        <v>3073</v>
      </c>
      <c r="G593" s="47" t="s">
        <v>3636</v>
      </c>
      <c r="H593" s="44">
        <v>1894</v>
      </c>
      <c r="I593" s="347" t="s">
        <v>45</v>
      </c>
      <c r="J593" s="277" t="str">
        <f>IF(ISBLANK(INDEX('Policy Characteristics'!D:D,MATCH($C593,'Policy Characteristics'!$C:$C,0))),"",INDEX('Policy Characteristics'!D:D,MATCH($C593,'Policy Characteristics'!$C:$C,0)))</f>
        <v>Electrification</v>
      </c>
      <c r="K593" s="276" t="str">
        <f>IF(ISBLANK(INDEX('Policy Characteristics'!E:E,MATCH($C593,'Policy Characteristics'!$C:$C,0))),"",INDEX('Policy Characteristics'!E:E,MATCH($C593,'Policy Characteristics'!$C:$C,0)))</f>
        <v>indst shift to electricity</v>
      </c>
      <c r="L593" s="284">
        <f>IF(ISBLANK(INDEX('Policy Characteristics'!F:F,MATCH($C593,'Policy Characteristics'!$C:$C,0))),"",INDEX('Policy Characteristics'!F:F,MATCH($C593,'Policy Characteristics'!$C:$C,0)))</f>
        <v>0</v>
      </c>
      <c r="M593" s="284">
        <f>IF(ISBLANK(INDEX('Policy Characteristics'!G:G,MATCH($C593,'Policy Characteristics'!$C:$C,0))),"",INDEX('Policy Characteristics'!G:G,MATCH($C593,'Policy Characteristics'!$C:$C,0)))</f>
        <v>1</v>
      </c>
      <c r="N593" s="284">
        <f>IF(ISBLANK(INDEX('Policy Characteristics'!H:H,MATCH($C593,'Policy Characteristics'!$C:$C,0))),"",INDEX('Policy Characteristics'!H:H,MATCH($C593,'Policy Characteristics'!$C:$C,0)))</f>
        <v>0.01</v>
      </c>
      <c r="O593" s="276" t="str">
        <f>IF(ISBLANK(INDEX('Policy Characteristics'!I:I,MATCH($C593,'Policy Characteristics'!$C:$C,0))),"",INDEX('Policy Characteristics'!I:I,MATCH($C593,'Policy Characteristics'!$C:$C,0)))</f>
        <v>% of fuel shifted</v>
      </c>
      <c r="P593" s="276" t="str">
        <f>IF(ISBLANK(INDEX('Policy Characteristics'!J:J,MATCH($C593,'Policy Characteristics'!$C:$C,0))),"",INDEX('Policy Characteristics'!J:J,MATCH($C593,'Policy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3" s="276" t="str">
        <f>IF(ISBLANK(INDEX('Policy Characteristics'!K:K,MATCH($C593,'Policy Characteristics'!$C:$C,0))),"",INDEX('Policy Characteristics'!K:K,MATCH($C593,'Policy Characteristics'!$C:$C,0)))</f>
        <v>industry-ag-main.html#fuel-switching</v>
      </c>
      <c r="R593" s="276" t="str">
        <f>IF(ISBLANK(INDEX('Policy Characteristics'!L:L,MATCH($C593,'Policy Characteristics'!$C:$C,0))),"",INDEX('Policy Characteristics'!L:L,MATCH($C593,'Policy Characteristics'!$C:$C,0)))</f>
        <v>industry-elec-and-hydrogen.html</v>
      </c>
    </row>
    <row r="594" spans="1:18" ht="16">
      <c r="A594" s="276" t="str">
        <f>IF(ISBLANK(INDEX('Policy Characteristics'!A:A,MATCH($C594,'Policy Characteristics'!$C:$C,0))),"",INDEX('Policy Characteristics'!A:A,MATCH($C594,'Policy Characteristics'!$C:$C,0)))</f>
        <v>Industry</v>
      </c>
      <c r="B594" s="285" t="str">
        <f>IF(ISBLANK(INDEX('Policy Characteristics'!B:B,MATCH($C594,'Policy Characteristics'!$C:$C,0))),"",INDEX('Policy Characteristics'!B:B,MATCH($C594,'Policy Characteristics'!$C:$C,0)))</f>
        <v>Electrification</v>
      </c>
      <c r="C594" s="276" t="str">
        <f t="shared" si="32"/>
        <v>Fraction of Eligible Industrial Energy Use Shifted to Electricity</v>
      </c>
      <c r="D594" s="6" t="s">
        <v>3109</v>
      </c>
      <c r="E594" s="1" t="s">
        <v>3630</v>
      </c>
      <c r="F594" t="s">
        <v>3073</v>
      </c>
      <c r="G594" s="47" t="s">
        <v>3637</v>
      </c>
      <c r="H594" s="44">
        <v>1895</v>
      </c>
      <c r="I594" s="347" t="s">
        <v>44</v>
      </c>
      <c r="J594" s="277" t="str">
        <f>IF(ISBLANK(INDEX('Policy Characteristics'!D:D,MATCH($C594,'Policy Characteristics'!$C:$C,0))),"",INDEX('Policy Characteristics'!D:D,MATCH($C594,'Policy Characteristics'!$C:$C,0)))</f>
        <v>Electrification</v>
      </c>
      <c r="K594" s="276" t="str">
        <f>IF(ISBLANK(INDEX('Policy Characteristics'!E:E,MATCH($C594,'Policy Characteristics'!$C:$C,0))),"",INDEX('Policy Characteristics'!E:E,MATCH($C594,'Policy Characteristics'!$C:$C,0)))</f>
        <v>indst shift to electricity</v>
      </c>
      <c r="L594" s="284">
        <f>IF(ISBLANK(INDEX('Policy Characteristics'!F:F,MATCH($C594,'Policy Characteristics'!$C:$C,0))),"",INDEX('Policy Characteristics'!F:F,MATCH($C594,'Policy Characteristics'!$C:$C,0)))</f>
        <v>0</v>
      </c>
      <c r="M594" s="284">
        <f>IF(ISBLANK(INDEX('Policy Characteristics'!G:G,MATCH($C594,'Policy Characteristics'!$C:$C,0))),"",INDEX('Policy Characteristics'!G:G,MATCH($C594,'Policy Characteristics'!$C:$C,0)))</f>
        <v>1</v>
      </c>
      <c r="N594" s="284">
        <f>IF(ISBLANK(INDEX('Policy Characteristics'!H:H,MATCH($C594,'Policy Characteristics'!$C:$C,0))),"",INDEX('Policy Characteristics'!H:H,MATCH($C594,'Policy Characteristics'!$C:$C,0)))</f>
        <v>0.01</v>
      </c>
      <c r="O594" s="276" t="str">
        <f>IF(ISBLANK(INDEX('Policy Characteristics'!I:I,MATCH($C594,'Policy Characteristics'!$C:$C,0))),"",INDEX('Policy Characteristics'!I:I,MATCH($C594,'Policy Characteristics'!$C:$C,0)))</f>
        <v>% of fuel shifted</v>
      </c>
      <c r="P594" s="276" t="str">
        <f>IF(ISBLANK(INDEX('Policy Characteristics'!J:J,MATCH($C594,'Policy Characteristics'!$C:$C,0))),"",INDEX('Policy Characteristics'!J:J,MATCH($C594,'Policy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4" s="276" t="str">
        <f>IF(ISBLANK(INDEX('Policy Characteristics'!K:K,MATCH($C594,'Policy Characteristics'!$C:$C,0))),"",INDEX('Policy Characteristics'!K:K,MATCH($C594,'Policy Characteristics'!$C:$C,0)))</f>
        <v>industry-ag-main.html#fuel-switching</v>
      </c>
      <c r="R594" s="276" t="str">
        <f>IF(ISBLANK(INDEX('Policy Characteristics'!L:L,MATCH($C594,'Policy Characteristics'!$C:$C,0))),"",INDEX('Policy Characteristics'!L:L,MATCH($C594,'Policy Characteristics'!$C:$C,0)))</f>
        <v>industry-elec-and-hydrogen.html</v>
      </c>
    </row>
    <row r="595" spans="1:18" ht="16">
      <c r="A595" s="276" t="str">
        <f>IF(ISBLANK(INDEX('Policy Characteristics'!A:A,MATCH($C595,'Policy Characteristics'!$C:$C,0))),"",INDEX('Policy Characteristics'!A:A,MATCH($C595,'Policy Characteristics'!$C:$C,0)))</f>
        <v>Industry</v>
      </c>
      <c r="B595" s="285" t="str">
        <f>IF(ISBLANK(INDEX('Policy Characteristics'!B:B,MATCH($C595,'Policy Characteristics'!$C:$C,0))),"",INDEX('Policy Characteristics'!B:B,MATCH($C595,'Policy Characteristics'!$C:$C,0)))</f>
        <v>Electrification</v>
      </c>
      <c r="C595" s="276" t="str">
        <f t="shared" si="32"/>
        <v>Fraction of Eligible Industrial Energy Use Shifted to Electricity</v>
      </c>
      <c r="D595" s="6" t="s">
        <v>3109</v>
      </c>
      <c r="E595" s="1" t="s">
        <v>3631</v>
      </c>
      <c r="F595" t="s">
        <v>3073</v>
      </c>
      <c r="G595" s="47" t="s">
        <v>3638</v>
      </c>
      <c r="H595" s="44">
        <v>1896</v>
      </c>
      <c r="I595" s="347" t="s">
        <v>45</v>
      </c>
      <c r="J595" s="277" t="str">
        <f>IF(ISBLANK(INDEX('Policy Characteristics'!D:D,MATCH($C595,'Policy Characteristics'!$C:$C,0))),"",INDEX('Policy Characteristics'!D:D,MATCH($C595,'Policy Characteristics'!$C:$C,0)))</f>
        <v>Electrification</v>
      </c>
      <c r="K595" s="276" t="str">
        <f>IF(ISBLANK(INDEX('Policy Characteristics'!E:E,MATCH($C595,'Policy Characteristics'!$C:$C,0))),"",INDEX('Policy Characteristics'!E:E,MATCH($C595,'Policy Characteristics'!$C:$C,0)))</f>
        <v>indst shift to electricity</v>
      </c>
      <c r="L595" s="284">
        <f>IF(ISBLANK(INDEX('Policy Characteristics'!F:F,MATCH($C595,'Policy Characteristics'!$C:$C,0))),"",INDEX('Policy Characteristics'!F:F,MATCH($C595,'Policy Characteristics'!$C:$C,0)))</f>
        <v>0</v>
      </c>
      <c r="M595" s="284">
        <f>IF(ISBLANK(INDEX('Policy Characteristics'!G:G,MATCH($C595,'Policy Characteristics'!$C:$C,0))),"",INDEX('Policy Characteristics'!G:G,MATCH($C595,'Policy Characteristics'!$C:$C,0)))</f>
        <v>1</v>
      </c>
      <c r="N595" s="284">
        <f>IF(ISBLANK(INDEX('Policy Characteristics'!H:H,MATCH($C595,'Policy Characteristics'!$C:$C,0))),"",INDEX('Policy Characteristics'!H:H,MATCH($C595,'Policy Characteristics'!$C:$C,0)))</f>
        <v>0.01</v>
      </c>
      <c r="O595" s="276" t="str">
        <f>IF(ISBLANK(INDEX('Policy Characteristics'!I:I,MATCH($C595,'Policy Characteristics'!$C:$C,0))),"",INDEX('Policy Characteristics'!I:I,MATCH($C595,'Policy Characteristics'!$C:$C,0)))</f>
        <v>% of fuel shifted</v>
      </c>
      <c r="P595" s="276" t="str">
        <f>IF(ISBLANK(INDEX('Policy Characteristics'!J:J,MATCH($C595,'Policy Characteristics'!$C:$C,0))),"",INDEX('Policy Characteristics'!J:J,MATCH($C595,'Policy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5" s="276" t="str">
        <f>IF(ISBLANK(INDEX('Policy Characteristics'!K:K,MATCH($C595,'Policy Characteristics'!$C:$C,0))),"",INDEX('Policy Characteristics'!K:K,MATCH($C595,'Policy Characteristics'!$C:$C,0)))</f>
        <v>industry-ag-main.html#fuel-switching</v>
      </c>
      <c r="R595" s="276" t="str">
        <f>IF(ISBLANK(INDEX('Policy Characteristics'!L:L,MATCH($C595,'Policy Characteristics'!$C:$C,0))),"",INDEX('Policy Characteristics'!L:L,MATCH($C595,'Policy Characteristics'!$C:$C,0)))</f>
        <v>industry-elec-and-hydrogen.html</v>
      </c>
    </row>
    <row r="596" spans="1:18" ht="16">
      <c r="A596" s="276" t="str">
        <f>IF(ISBLANK(INDEX('Policy Characteristics'!A:A,MATCH($C596,'Policy Characteristics'!$C:$C,0))),"",INDEX('Policy Characteristics'!A:A,MATCH($C596,'Policy Characteristics'!$C:$C,0)))</f>
        <v>Industry</v>
      </c>
      <c r="B596" s="285" t="str">
        <f>IF(ISBLANK(INDEX('Policy Characteristics'!B:B,MATCH($C596,'Policy Characteristics'!$C:$C,0))),"",INDEX('Policy Characteristics'!B:B,MATCH($C596,'Policy Characteristics'!$C:$C,0)))</f>
        <v>Electrification</v>
      </c>
      <c r="C596" s="276" t="str">
        <f t="shared" si="32"/>
        <v>Fraction of Eligible Industrial Energy Use Shifted to Electricity</v>
      </c>
      <c r="D596" s="6" t="s">
        <v>3109</v>
      </c>
      <c r="E596" s="1" t="s">
        <v>3625</v>
      </c>
      <c r="F596" t="s">
        <v>3073</v>
      </c>
      <c r="G596" s="47" t="s">
        <v>3639</v>
      </c>
      <c r="H596" s="44">
        <v>1897</v>
      </c>
      <c r="I596" s="347" t="s">
        <v>44</v>
      </c>
      <c r="J596" s="277" t="str">
        <f>IF(ISBLANK(INDEX('Policy Characteristics'!D:D,MATCH($C596,'Policy Characteristics'!$C:$C,0))),"",INDEX('Policy Characteristics'!D:D,MATCH($C596,'Policy Characteristics'!$C:$C,0)))</f>
        <v>Electrification</v>
      </c>
      <c r="K596" s="276" t="str">
        <f>IF(ISBLANK(INDEX('Policy Characteristics'!E:E,MATCH($C596,'Policy Characteristics'!$C:$C,0))),"",INDEX('Policy Characteristics'!E:E,MATCH($C596,'Policy Characteristics'!$C:$C,0)))</f>
        <v>indst shift to electricity</v>
      </c>
      <c r="L596" s="284">
        <f>IF(ISBLANK(INDEX('Policy Characteristics'!F:F,MATCH($C596,'Policy Characteristics'!$C:$C,0))),"",INDEX('Policy Characteristics'!F:F,MATCH($C596,'Policy Characteristics'!$C:$C,0)))</f>
        <v>0</v>
      </c>
      <c r="M596" s="284">
        <f>IF(ISBLANK(INDEX('Policy Characteristics'!G:G,MATCH($C596,'Policy Characteristics'!$C:$C,0))),"",INDEX('Policy Characteristics'!G:G,MATCH($C596,'Policy Characteristics'!$C:$C,0)))</f>
        <v>1</v>
      </c>
      <c r="N596" s="284">
        <f>IF(ISBLANK(INDEX('Policy Characteristics'!H:H,MATCH($C596,'Policy Characteristics'!$C:$C,0))),"",INDEX('Policy Characteristics'!H:H,MATCH($C596,'Policy Characteristics'!$C:$C,0)))</f>
        <v>0.01</v>
      </c>
      <c r="O596" s="276" t="str">
        <f>IF(ISBLANK(INDEX('Policy Characteristics'!I:I,MATCH($C596,'Policy Characteristics'!$C:$C,0))),"",INDEX('Policy Characteristics'!I:I,MATCH($C596,'Policy Characteristics'!$C:$C,0)))</f>
        <v>% of fuel shifted</v>
      </c>
      <c r="P596" s="276" t="str">
        <f>IF(ISBLANK(INDEX('Policy Characteristics'!J:J,MATCH($C596,'Policy Characteristics'!$C:$C,0))),"",INDEX('Policy Characteristics'!J:J,MATCH($C596,'Policy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6" s="276" t="str">
        <f>IF(ISBLANK(INDEX('Policy Characteristics'!K:K,MATCH($C596,'Policy Characteristics'!$C:$C,0))),"",INDEX('Policy Characteristics'!K:K,MATCH($C596,'Policy Characteristics'!$C:$C,0)))</f>
        <v>industry-ag-main.html#fuel-switching</v>
      </c>
      <c r="R596" s="276" t="str">
        <f>IF(ISBLANK(INDEX('Policy Characteristics'!L:L,MATCH($C596,'Policy Characteristics'!$C:$C,0))),"",INDEX('Policy Characteristics'!L:L,MATCH($C596,'Policy Characteristics'!$C:$C,0)))</f>
        <v>industry-elec-and-hydrogen.html</v>
      </c>
    </row>
    <row r="597" spans="1:18" ht="16">
      <c r="A597" s="276" t="str">
        <f>IF(ISBLANK(INDEX('Policy Characteristics'!A:A,MATCH($C597,'Policy Characteristics'!$C:$C,0))),"",INDEX('Policy Characteristics'!A:A,MATCH($C597,'Policy Characteristics'!$C:$C,0)))</f>
        <v>Industry</v>
      </c>
      <c r="B597" s="285" t="str">
        <f>IF(ISBLANK(INDEX('Policy Characteristics'!B:B,MATCH($C597,'Policy Characteristics'!$C:$C,0))),"",INDEX('Policy Characteristics'!B:B,MATCH($C597,'Policy Characteristics'!$C:$C,0)))</f>
        <v>Electrification</v>
      </c>
      <c r="C597" s="276" t="str">
        <f t="shared" si="32"/>
        <v>Fraction of Eligible Industrial Energy Use Shifted to Electricity</v>
      </c>
      <c r="D597" s="6" t="s">
        <v>3110</v>
      </c>
      <c r="E597" s="1" t="s">
        <v>3624</v>
      </c>
      <c r="F597" t="s">
        <v>3074</v>
      </c>
      <c r="G597" s="47" t="s">
        <v>3632</v>
      </c>
      <c r="H597" s="44">
        <v>1898</v>
      </c>
      <c r="I597" s="347" t="s">
        <v>44</v>
      </c>
      <c r="J597" s="277" t="str">
        <f>IF(ISBLANK(INDEX('Policy Characteristics'!D:D,MATCH($C597,'Policy Characteristics'!$C:$C,0))),"",INDEX('Policy Characteristics'!D:D,MATCH($C597,'Policy Characteristics'!$C:$C,0)))</f>
        <v>Electrification</v>
      </c>
      <c r="K597" s="276" t="str">
        <f>IF(ISBLANK(INDEX('Policy Characteristics'!E:E,MATCH($C597,'Policy Characteristics'!$C:$C,0))),"",INDEX('Policy Characteristics'!E:E,MATCH($C597,'Policy Characteristics'!$C:$C,0)))</f>
        <v>indst shift to electricity</v>
      </c>
      <c r="L597" s="284">
        <f>IF(ISBLANK(INDEX('Policy Characteristics'!F:F,MATCH($C597,'Policy Characteristics'!$C:$C,0))),"",INDEX('Policy Characteristics'!F:F,MATCH($C597,'Policy Characteristics'!$C:$C,0)))</f>
        <v>0</v>
      </c>
      <c r="M597" s="284">
        <f>IF(ISBLANK(INDEX('Policy Characteristics'!G:G,MATCH($C597,'Policy Characteristics'!$C:$C,0))),"",INDEX('Policy Characteristics'!G:G,MATCH($C597,'Policy Characteristics'!$C:$C,0)))</f>
        <v>1</v>
      </c>
      <c r="N597" s="284">
        <f>IF(ISBLANK(INDEX('Policy Characteristics'!H:H,MATCH($C597,'Policy Characteristics'!$C:$C,0))),"",INDEX('Policy Characteristics'!H:H,MATCH($C597,'Policy Characteristics'!$C:$C,0)))</f>
        <v>0.01</v>
      </c>
      <c r="O597" s="276" t="str">
        <f>IF(ISBLANK(INDEX('Policy Characteristics'!I:I,MATCH($C597,'Policy Characteristics'!$C:$C,0))),"",INDEX('Policy Characteristics'!I:I,MATCH($C597,'Policy Characteristics'!$C:$C,0)))</f>
        <v>% of fuel shifted</v>
      </c>
      <c r="P597" s="276" t="str">
        <f>IF(ISBLANK(INDEX('Policy Characteristics'!J:J,MATCH($C597,'Policy Characteristics'!$C:$C,0))),"",INDEX('Policy Characteristics'!J:J,MATCH($C597,'Policy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7" s="276" t="str">
        <f>IF(ISBLANK(INDEX('Policy Characteristics'!K:K,MATCH($C597,'Policy Characteristics'!$C:$C,0))),"",INDEX('Policy Characteristics'!K:K,MATCH($C597,'Policy Characteristics'!$C:$C,0)))</f>
        <v>industry-ag-main.html#fuel-switching</v>
      </c>
      <c r="R597" s="276" t="str">
        <f>IF(ISBLANK(INDEX('Policy Characteristics'!L:L,MATCH($C597,'Policy Characteristics'!$C:$C,0))),"",INDEX('Policy Characteristics'!L:L,MATCH($C597,'Policy Characteristics'!$C:$C,0)))</f>
        <v>industry-elec-and-hydrogen.html</v>
      </c>
    </row>
    <row r="598" spans="1:18" ht="16">
      <c r="A598" s="276" t="str">
        <f>IF(ISBLANK(INDEX('Policy Characteristics'!A:A,MATCH($C598,'Policy Characteristics'!$C:$C,0))),"",INDEX('Policy Characteristics'!A:A,MATCH($C598,'Policy Characteristics'!$C:$C,0)))</f>
        <v>Industry</v>
      </c>
      <c r="B598" s="285" t="str">
        <f>IF(ISBLANK(INDEX('Policy Characteristics'!B:B,MATCH($C598,'Policy Characteristics'!$C:$C,0))),"",INDEX('Policy Characteristics'!B:B,MATCH($C598,'Policy Characteristics'!$C:$C,0)))</f>
        <v>Electrification</v>
      </c>
      <c r="C598" s="276" t="str">
        <f t="shared" ref="C598:C649" si="33">C$533</f>
        <v>Fraction of Eligible Industrial Energy Use Shifted to Electricity</v>
      </c>
      <c r="D598" s="6" t="s">
        <v>3110</v>
      </c>
      <c r="E598" s="1" t="s">
        <v>3626</v>
      </c>
      <c r="F598" t="s">
        <v>3074</v>
      </c>
      <c r="G598" s="47" t="s">
        <v>3633</v>
      </c>
      <c r="H598" s="44">
        <v>1899</v>
      </c>
      <c r="I598" s="347" t="s">
        <v>44</v>
      </c>
      <c r="J598" s="277" t="str">
        <f>IF(ISBLANK(INDEX('Policy Characteristics'!D:D,MATCH($C598,'Policy Characteristics'!$C:$C,0))),"",INDEX('Policy Characteristics'!D:D,MATCH($C598,'Policy Characteristics'!$C:$C,0)))</f>
        <v>Electrification</v>
      </c>
      <c r="K598" s="276" t="str">
        <f>IF(ISBLANK(INDEX('Policy Characteristics'!E:E,MATCH($C598,'Policy Characteristics'!$C:$C,0))),"",INDEX('Policy Characteristics'!E:E,MATCH($C598,'Policy Characteristics'!$C:$C,0)))</f>
        <v>indst shift to electricity</v>
      </c>
      <c r="L598" s="284">
        <f>IF(ISBLANK(INDEX('Policy Characteristics'!F:F,MATCH($C598,'Policy Characteristics'!$C:$C,0))),"",INDEX('Policy Characteristics'!F:F,MATCH($C598,'Policy Characteristics'!$C:$C,0)))</f>
        <v>0</v>
      </c>
      <c r="M598" s="284">
        <f>IF(ISBLANK(INDEX('Policy Characteristics'!G:G,MATCH($C598,'Policy Characteristics'!$C:$C,0))),"",INDEX('Policy Characteristics'!G:G,MATCH($C598,'Policy Characteristics'!$C:$C,0)))</f>
        <v>1</v>
      </c>
      <c r="N598" s="284">
        <f>IF(ISBLANK(INDEX('Policy Characteristics'!H:H,MATCH($C598,'Policy Characteristics'!$C:$C,0))),"",INDEX('Policy Characteristics'!H:H,MATCH($C598,'Policy Characteristics'!$C:$C,0)))</f>
        <v>0.01</v>
      </c>
      <c r="O598" s="276" t="str">
        <f>IF(ISBLANK(INDEX('Policy Characteristics'!I:I,MATCH($C598,'Policy Characteristics'!$C:$C,0))),"",INDEX('Policy Characteristics'!I:I,MATCH($C598,'Policy Characteristics'!$C:$C,0)))</f>
        <v>% of fuel shifted</v>
      </c>
      <c r="P598" s="276" t="str">
        <f>IF(ISBLANK(INDEX('Policy Characteristics'!J:J,MATCH($C598,'Policy Characteristics'!$C:$C,0))),"",INDEX('Policy Characteristics'!J:J,MATCH($C598,'Policy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8" s="276" t="str">
        <f>IF(ISBLANK(INDEX('Policy Characteristics'!K:K,MATCH($C598,'Policy Characteristics'!$C:$C,0))),"",INDEX('Policy Characteristics'!K:K,MATCH($C598,'Policy Characteristics'!$C:$C,0)))</f>
        <v>industry-ag-main.html#fuel-switching</v>
      </c>
      <c r="R598" s="276" t="str">
        <f>IF(ISBLANK(INDEX('Policy Characteristics'!L:L,MATCH($C598,'Policy Characteristics'!$C:$C,0))),"",INDEX('Policy Characteristics'!L:L,MATCH($C598,'Policy Characteristics'!$C:$C,0)))</f>
        <v>industry-elec-and-hydrogen.html</v>
      </c>
    </row>
    <row r="599" spans="1:18" ht="16">
      <c r="A599" s="276" t="str">
        <f>IF(ISBLANK(INDEX('Policy Characteristics'!A:A,MATCH($C599,'Policy Characteristics'!$C:$C,0))),"",INDEX('Policy Characteristics'!A:A,MATCH($C599,'Policy Characteristics'!$C:$C,0)))</f>
        <v>Industry</v>
      </c>
      <c r="B599" s="285" t="str">
        <f>IF(ISBLANK(INDEX('Policy Characteristics'!B:B,MATCH($C599,'Policy Characteristics'!$C:$C,0))),"",INDEX('Policy Characteristics'!B:B,MATCH($C599,'Policy Characteristics'!$C:$C,0)))</f>
        <v>Electrification</v>
      </c>
      <c r="C599" s="276" t="str">
        <f t="shared" si="33"/>
        <v>Fraction of Eligible Industrial Energy Use Shifted to Electricity</v>
      </c>
      <c r="D599" s="6" t="s">
        <v>3110</v>
      </c>
      <c r="E599" s="1" t="s">
        <v>3627</v>
      </c>
      <c r="F599" t="s">
        <v>3074</v>
      </c>
      <c r="G599" s="47" t="s">
        <v>3634</v>
      </c>
      <c r="H599" s="44">
        <v>1900</v>
      </c>
      <c r="I599" s="347" t="s">
        <v>44</v>
      </c>
      <c r="J599" s="277" t="str">
        <f>IF(ISBLANK(INDEX('Policy Characteristics'!D:D,MATCH($C599,'Policy Characteristics'!$C:$C,0))),"",INDEX('Policy Characteristics'!D:D,MATCH($C599,'Policy Characteristics'!$C:$C,0)))</f>
        <v>Electrification</v>
      </c>
      <c r="K599" s="276" t="str">
        <f>IF(ISBLANK(INDEX('Policy Characteristics'!E:E,MATCH($C599,'Policy Characteristics'!$C:$C,0))),"",INDEX('Policy Characteristics'!E:E,MATCH($C599,'Policy Characteristics'!$C:$C,0)))</f>
        <v>indst shift to electricity</v>
      </c>
      <c r="L599" s="284">
        <f>IF(ISBLANK(INDEX('Policy Characteristics'!F:F,MATCH($C599,'Policy Characteristics'!$C:$C,0))),"",INDEX('Policy Characteristics'!F:F,MATCH($C599,'Policy Characteristics'!$C:$C,0)))</f>
        <v>0</v>
      </c>
      <c r="M599" s="284">
        <f>IF(ISBLANK(INDEX('Policy Characteristics'!G:G,MATCH($C599,'Policy Characteristics'!$C:$C,0))),"",INDEX('Policy Characteristics'!G:G,MATCH($C599,'Policy Characteristics'!$C:$C,0)))</f>
        <v>1</v>
      </c>
      <c r="N599" s="284">
        <f>IF(ISBLANK(INDEX('Policy Characteristics'!H:H,MATCH($C599,'Policy Characteristics'!$C:$C,0))),"",INDEX('Policy Characteristics'!H:H,MATCH($C599,'Policy Characteristics'!$C:$C,0)))</f>
        <v>0.01</v>
      </c>
      <c r="O599" s="276" t="str">
        <f>IF(ISBLANK(INDEX('Policy Characteristics'!I:I,MATCH($C599,'Policy Characteristics'!$C:$C,0))),"",INDEX('Policy Characteristics'!I:I,MATCH($C599,'Policy Characteristics'!$C:$C,0)))</f>
        <v>% of fuel shifted</v>
      </c>
      <c r="P599" s="276" t="str">
        <f>IF(ISBLANK(INDEX('Policy Characteristics'!J:J,MATCH($C599,'Policy Characteristics'!$C:$C,0))),"",INDEX('Policy Characteristics'!J:J,MATCH($C599,'Policy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9" s="276" t="str">
        <f>IF(ISBLANK(INDEX('Policy Characteristics'!K:K,MATCH($C599,'Policy Characteristics'!$C:$C,0))),"",INDEX('Policy Characteristics'!K:K,MATCH($C599,'Policy Characteristics'!$C:$C,0)))</f>
        <v>industry-ag-main.html#fuel-switching</v>
      </c>
      <c r="R599" s="276" t="str">
        <f>IF(ISBLANK(INDEX('Policy Characteristics'!L:L,MATCH($C599,'Policy Characteristics'!$C:$C,0))),"",INDEX('Policy Characteristics'!L:L,MATCH($C599,'Policy Characteristics'!$C:$C,0)))</f>
        <v>industry-elec-and-hydrogen.html</v>
      </c>
    </row>
    <row r="600" spans="1:18" ht="16">
      <c r="A600" s="276" t="str">
        <f>IF(ISBLANK(INDEX('Policy Characteristics'!A:A,MATCH($C600,'Policy Characteristics'!$C:$C,0))),"",INDEX('Policy Characteristics'!A:A,MATCH($C600,'Policy Characteristics'!$C:$C,0)))</f>
        <v>Industry</v>
      </c>
      <c r="B600" s="285" t="str">
        <f>IF(ISBLANK(INDEX('Policy Characteristics'!B:B,MATCH($C600,'Policy Characteristics'!$C:$C,0))),"",INDEX('Policy Characteristics'!B:B,MATCH($C600,'Policy Characteristics'!$C:$C,0)))</f>
        <v>Electrification</v>
      </c>
      <c r="C600" s="276" t="str">
        <f t="shared" si="33"/>
        <v>Fraction of Eligible Industrial Energy Use Shifted to Electricity</v>
      </c>
      <c r="D600" s="6" t="s">
        <v>3110</v>
      </c>
      <c r="E600" s="1" t="s">
        <v>3628</v>
      </c>
      <c r="F600" t="s">
        <v>3074</v>
      </c>
      <c r="G600" s="47" t="s">
        <v>3635</v>
      </c>
      <c r="H600" s="44">
        <v>1901</v>
      </c>
      <c r="I600" s="347" t="s">
        <v>44</v>
      </c>
      <c r="J600" s="277" t="str">
        <f>IF(ISBLANK(INDEX('Policy Characteristics'!D:D,MATCH($C600,'Policy Characteristics'!$C:$C,0))),"",INDEX('Policy Characteristics'!D:D,MATCH($C600,'Policy Characteristics'!$C:$C,0)))</f>
        <v>Electrification</v>
      </c>
      <c r="K600" s="276" t="str">
        <f>IF(ISBLANK(INDEX('Policy Characteristics'!E:E,MATCH($C600,'Policy Characteristics'!$C:$C,0))),"",INDEX('Policy Characteristics'!E:E,MATCH($C600,'Policy Characteristics'!$C:$C,0)))</f>
        <v>indst shift to electricity</v>
      </c>
      <c r="L600" s="284">
        <f>IF(ISBLANK(INDEX('Policy Characteristics'!F:F,MATCH($C600,'Policy Characteristics'!$C:$C,0))),"",INDEX('Policy Characteristics'!F:F,MATCH($C600,'Policy Characteristics'!$C:$C,0)))</f>
        <v>0</v>
      </c>
      <c r="M600" s="284">
        <f>IF(ISBLANK(INDEX('Policy Characteristics'!G:G,MATCH($C600,'Policy Characteristics'!$C:$C,0))),"",INDEX('Policy Characteristics'!G:G,MATCH($C600,'Policy Characteristics'!$C:$C,0)))</f>
        <v>1</v>
      </c>
      <c r="N600" s="284">
        <f>IF(ISBLANK(INDEX('Policy Characteristics'!H:H,MATCH($C600,'Policy Characteristics'!$C:$C,0))),"",INDEX('Policy Characteristics'!H:H,MATCH($C600,'Policy Characteristics'!$C:$C,0)))</f>
        <v>0.01</v>
      </c>
      <c r="O600" s="276" t="str">
        <f>IF(ISBLANK(INDEX('Policy Characteristics'!I:I,MATCH($C600,'Policy Characteristics'!$C:$C,0))),"",INDEX('Policy Characteristics'!I:I,MATCH($C600,'Policy Characteristics'!$C:$C,0)))</f>
        <v>% of fuel shifted</v>
      </c>
      <c r="P600" s="276" t="str">
        <f>IF(ISBLANK(INDEX('Policy Characteristics'!J:J,MATCH($C600,'Policy Characteristics'!$C:$C,0))),"",INDEX('Policy Characteristics'!J:J,MATCH($C600,'Policy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0" s="276" t="str">
        <f>IF(ISBLANK(INDEX('Policy Characteristics'!K:K,MATCH($C600,'Policy Characteristics'!$C:$C,0))),"",INDEX('Policy Characteristics'!K:K,MATCH($C600,'Policy Characteristics'!$C:$C,0)))</f>
        <v>industry-ag-main.html#fuel-switching</v>
      </c>
      <c r="R600" s="276" t="str">
        <f>IF(ISBLANK(INDEX('Policy Characteristics'!L:L,MATCH($C600,'Policy Characteristics'!$C:$C,0))),"",INDEX('Policy Characteristics'!L:L,MATCH($C600,'Policy Characteristics'!$C:$C,0)))</f>
        <v>industry-elec-and-hydrogen.html</v>
      </c>
    </row>
    <row r="601" spans="1:18" ht="16">
      <c r="A601" s="276" t="str">
        <f>IF(ISBLANK(INDEX('Policy Characteristics'!A:A,MATCH($C601,'Policy Characteristics'!$C:$C,0))),"",INDEX('Policy Characteristics'!A:A,MATCH($C601,'Policy Characteristics'!$C:$C,0)))</f>
        <v>Industry</v>
      </c>
      <c r="B601" s="285" t="str">
        <f>IF(ISBLANK(INDEX('Policy Characteristics'!B:B,MATCH($C601,'Policy Characteristics'!$C:$C,0))),"",INDEX('Policy Characteristics'!B:B,MATCH($C601,'Policy Characteristics'!$C:$C,0)))</f>
        <v>Electrification</v>
      </c>
      <c r="C601" s="276" t="str">
        <f t="shared" si="33"/>
        <v>Fraction of Eligible Industrial Energy Use Shifted to Electricity</v>
      </c>
      <c r="D601" s="6" t="s">
        <v>3110</v>
      </c>
      <c r="E601" s="1" t="s">
        <v>3629</v>
      </c>
      <c r="F601" t="s">
        <v>3074</v>
      </c>
      <c r="G601" s="47" t="s">
        <v>3636</v>
      </c>
      <c r="H601" s="44">
        <v>1902</v>
      </c>
      <c r="I601" s="347" t="s">
        <v>44</v>
      </c>
      <c r="J601" s="277" t="str">
        <f>IF(ISBLANK(INDEX('Policy Characteristics'!D:D,MATCH($C601,'Policy Characteristics'!$C:$C,0))),"",INDEX('Policy Characteristics'!D:D,MATCH($C601,'Policy Characteristics'!$C:$C,0)))</f>
        <v>Electrification</v>
      </c>
      <c r="K601" s="276" t="str">
        <f>IF(ISBLANK(INDEX('Policy Characteristics'!E:E,MATCH($C601,'Policy Characteristics'!$C:$C,0))),"",INDEX('Policy Characteristics'!E:E,MATCH($C601,'Policy Characteristics'!$C:$C,0)))</f>
        <v>indst shift to electricity</v>
      </c>
      <c r="L601" s="284">
        <f>IF(ISBLANK(INDEX('Policy Characteristics'!F:F,MATCH($C601,'Policy Characteristics'!$C:$C,0))),"",INDEX('Policy Characteristics'!F:F,MATCH($C601,'Policy Characteristics'!$C:$C,0)))</f>
        <v>0</v>
      </c>
      <c r="M601" s="284">
        <f>IF(ISBLANK(INDEX('Policy Characteristics'!G:G,MATCH($C601,'Policy Characteristics'!$C:$C,0))),"",INDEX('Policy Characteristics'!G:G,MATCH($C601,'Policy Characteristics'!$C:$C,0)))</f>
        <v>1</v>
      </c>
      <c r="N601" s="284">
        <f>IF(ISBLANK(INDEX('Policy Characteristics'!H:H,MATCH($C601,'Policy Characteristics'!$C:$C,0))),"",INDEX('Policy Characteristics'!H:H,MATCH($C601,'Policy Characteristics'!$C:$C,0)))</f>
        <v>0.01</v>
      </c>
      <c r="O601" s="276" t="str">
        <f>IF(ISBLANK(INDEX('Policy Characteristics'!I:I,MATCH($C601,'Policy Characteristics'!$C:$C,0))),"",INDEX('Policy Characteristics'!I:I,MATCH($C601,'Policy Characteristics'!$C:$C,0)))</f>
        <v>% of fuel shifted</v>
      </c>
      <c r="P601" s="276" t="str">
        <f>IF(ISBLANK(INDEX('Policy Characteristics'!J:J,MATCH($C601,'Policy Characteristics'!$C:$C,0))),"",INDEX('Policy Characteristics'!J:J,MATCH($C601,'Policy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1" s="276" t="str">
        <f>IF(ISBLANK(INDEX('Policy Characteristics'!K:K,MATCH($C601,'Policy Characteristics'!$C:$C,0))),"",INDEX('Policy Characteristics'!K:K,MATCH($C601,'Policy Characteristics'!$C:$C,0)))</f>
        <v>industry-ag-main.html#fuel-switching</v>
      </c>
      <c r="R601" s="276" t="str">
        <f>IF(ISBLANK(INDEX('Policy Characteristics'!L:L,MATCH($C601,'Policy Characteristics'!$C:$C,0))),"",INDEX('Policy Characteristics'!L:L,MATCH($C601,'Policy Characteristics'!$C:$C,0)))</f>
        <v>industry-elec-and-hydrogen.html</v>
      </c>
    </row>
    <row r="602" spans="1:18" ht="16">
      <c r="A602" s="276" t="str">
        <f>IF(ISBLANK(INDEX('Policy Characteristics'!A:A,MATCH($C602,'Policy Characteristics'!$C:$C,0))),"",INDEX('Policy Characteristics'!A:A,MATCH($C602,'Policy Characteristics'!$C:$C,0)))</f>
        <v>Industry</v>
      </c>
      <c r="B602" s="285" t="str">
        <f>IF(ISBLANK(INDEX('Policy Characteristics'!B:B,MATCH($C602,'Policy Characteristics'!$C:$C,0))),"",INDEX('Policy Characteristics'!B:B,MATCH($C602,'Policy Characteristics'!$C:$C,0)))</f>
        <v>Electrification</v>
      </c>
      <c r="C602" s="276" t="str">
        <f t="shared" si="33"/>
        <v>Fraction of Eligible Industrial Energy Use Shifted to Electricity</v>
      </c>
      <c r="D602" s="6" t="s">
        <v>3110</v>
      </c>
      <c r="E602" s="1" t="s">
        <v>3630</v>
      </c>
      <c r="F602" t="s">
        <v>3074</v>
      </c>
      <c r="G602" s="47" t="s">
        <v>3637</v>
      </c>
      <c r="H602" s="44">
        <v>1903</v>
      </c>
      <c r="I602" s="347" t="s">
        <v>44</v>
      </c>
      <c r="J602" s="277" t="str">
        <f>IF(ISBLANK(INDEX('Policy Characteristics'!D:D,MATCH($C602,'Policy Characteristics'!$C:$C,0))),"",INDEX('Policy Characteristics'!D:D,MATCH($C602,'Policy Characteristics'!$C:$C,0)))</f>
        <v>Electrification</v>
      </c>
      <c r="K602" s="276" t="str">
        <f>IF(ISBLANK(INDEX('Policy Characteristics'!E:E,MATCH($C602,'Policy Characteristics'!$C:$C,0))),"",INDEX('Policy Characteristics'!E:E,MATCH($C602,'Policy Characteristics'!$C:$C,0)))</f>
        <v>indst shift to electricity</v>
      </c>
      <c r="L602" s="284">
        <f>IF(ISBLANK(INDEX('Policy Characteristics'!F:F,MATCH($C602,'Policy Characteristics'!$C:$C,0))),"",INDEX('Policy Characteristics'!F:F,MATCH($C602,'Policy Characteristics'!$C:$C,0)))</f>
        <v>0</v>
      </c>
      <c r="M602" s="284">
        <f>IF(ISBLANK(INDEX('Policy Characteristics'!G:G,MATCH($C602,'Policy Characteristics'!$C:$C,0))),"",INDEX('Policy Characteristics'!G:G,MATCH($C602,'Policy Characteristics'!$C:$C,0)))</f>
        <v>1</v>
      </c>
      <c r="N602" s="284">
        <f>IF(ISBLANK(INDEX('Policy Characteristics'!H:H,MATCH($C602,'Policy Characteristics'!$C:$C,0))),"",INDEX('Policy Characteristics'!H:H,MATCH($C602,'Policy Characteristics'!$C:$C,0)))</f>
        <v>0.01</v>
      </c>
      <c r="O602" s="276" t="str">
        <f>IF(ISBLANK(INDEX('Policy Characteristics'!I:I,MATCH($C602,'Policy Characteristics'!$C:$C,0))),"",INDEX('Policy Characteristics'!I:I,MATCH($C602,'Policy Characteristics'!$C:$C,0)))</f>
        <v>% of fuel shifted</v>
      </c>
      <c r="P602" s="276" t="str">
        <f>IF(ISBLANK(INDEX('Policy Characteristics'!J:J,MATCH($C602,'Policy Characteristics'!$C:$C,0))),"",INDEX('Policy Characteristics'!J:J,MATCH($C602,'Policy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2" s="276" t="str">
        <f>IF(ISBLANK(INDEX('Policy Characteristics'!K:K,MATCH($C602,'Policy Characteristics'!$C:$C,0))),"",INDEX('Policy Characteristics'!K:K,MATCH($C602,'Policy Characteristics'!$C:$C,0)))</f>
        <v>industry-ag-main.html#fuel-switching</v>
      </c>
      <c r="R602" s="276" t="str">
        <f>IF(ISBLANK(INDEX('Policy Characteristics'!L:L,MATCH($C602,'Policy Characteristics'!$C:$C,0))),"",INDEX('Policy Characteristics'!L:L,MATCH($C602,'Policy Characteristics'!$C:$C,0)))</f>
        <v>industry-elec-and-hydrogen.html</v>
      </c>
    </row>
    <row r="603" spans="1:18" ht="16">
      <c r="A603" s="276" t="str">
        <f>IF(ISBLANK(INDEX('Policy Characteristics'!A:A,MATCH($C603,'Policy Characteristics'!$C:$C,0))),"",INDEX('Policy Characteristics'!A:A,MATCH($C603,'Policy Characteristics'!$C:$C,0)))</f>
        <v>Industry</v>
      </c>
      <c r="B603" s="285" t="str">
        <f>IF(ISBLANK(INDEX('Policy Characteristics'!B:B,MATCH($C603,'Policy Characteristics'!$C:$C,0))),"",INDEX('Policy Characteristics'!B:B,MATCH($C603,'Policy Characteristics'!$C:$C,0)))</f>
        <v>Electrification</v>
      </c>
      <c r="C603" s="276" t="str">
        <f t="shared" si="33"/>
        <v>Fraction of Eligible Industrial Energy Use Shifted to Electricity</v>
      </c>
      <c r="D603" s="6" t="s">
        <v>3110</v>
      </c>
      <c r="E603" s="1" t="s">
        <v>3631</v>
      </c>
      <c r="F603" t="s">
        <v>3074</v>
      </c>
      <c r="G603" s="47" t="s">
        <v>3638</v>
      </c>
      <c r="H603" s="44">
        <v>1904</v>
      </c>
      <c r="I603" s="347" t="s">
        <v>45</v>
      </c>
      <c r="J603" s="277" t="str">
        <f>IF(ISBLANK(INDEX('Policy Characteristics'!D:D,MATCH($C603,'Policy Characteristics'!$C:$C,0))),"",INDEX('Policy Characteristics'!D:D,MATCH($C603,'Policy Characteristics'!$C:$C,0)))</f>
        <v>Electrification</v>
      </c>
      <c r="K603" s="276" t="str">
        <f>IF(ISBLANK(INDEX('Policy Characteristics'!E:E,MATCH($C603,'Policy Characteristics'!$C:$C,0))),"",INDEX('Policy Characteristics'!E:E,MATCH($C603,'Policy Characteristics'!$C:$C,0)))</f>
        <v>indst shift to electricity</v>
      </c>
      <c r="L603" s="284">
        <f>IF(ISBLANK(INDEX('Policy Characteristics'!F:F,MATCH($C603,'Policy Characteristics'!$C:$C,0))),"",INDEX('Policy Characteristics'!F:F,MATCH($C603,'Policy Characteristics'!$C:$C,0)))</f>
        <v>0</v>
      </c>
      <c r="M603" s="284">
        <f>IF(ISBLANK(INDEX('Policy Characteristics'!G:G,MATCH($C603,'Policy Characteristics'!$C:$C,0))),"",INDEX('Policy Characteristics'!G:G,MATCH($C603,'Policy Characteristics'!$C:$C,0)))</f>
        <v>1</v>
      </c>
      <c r="N603" s="284">
        <f>IF(ISBLANK(INDEX('Policy Characteristics'!H:H,MATCH($C603,'Policy Characteristics'!$C:$C,0))),"",INDEX('Policy Characteristics'!H:H,MATCH($C603,'Policy Characteristics'!$C:$C,0)))</f>
        <v>0.01</v>
      </c>
      <c r="O603" s="276" t="str">
        <f>IF(ISBLANK(INDEX('Policy Characteristics'!I:I,MATCH($C603,'Policy Characteristics'!$C:$C,0))),"",INDEX('Policy Characteristics'!I:I,MATCH($C603,'Policy Characteristics'!$C:$C,0)))</f>
        <v>% of fuel shifted</v>
      </c>
      <c r="P603" s="276" t="str">
        <f>IF(ISBLANK(INDEX('Policy Characteristics'!J:J,MATCH($C603,'Policy Characteristics'!$C:$C,0))),"",INDEX('Policy Characteristics'!J:J,MATCH($C603,'Policy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3" s="276" t="str">
        <f>IF(ISBLANK(INDEX('Policy Characteristics'!K:K,MATCH($C603,'Policy Characteristics'!$C:$C,0))),"",INDEX('Policy Characteristics'!K:K,MATCH($C603,'Policy Characteristics'!$C:$C,0)))</f>
        <v>industry-ag-main.html#fuel-switching</v>
      </c>
      <c r="R603" s="276" t="str">
        <f>IF(ISBLANK(INDEX('Policy Characteristics'!L:L,MATCH($C603,'Policy Characteristics'!$C:$C,0))),"",INDEX('Policy Characteristics'!L:L,MATCH($C603,'Policy Characteristics'!$C:$C,0)))</f>
        <v>industry-elec-and-hydrogen.html</v>
      </c>
    </row>
    <row r="604" spans="1:18" ht="16">
      <c r="A604" s="276" t="str">
        <f>IF(ISBLANK(INDEX('Policy Characteristics'!A:A,MATCH($C604,'Policy Characteristics'!$C:$C,0))),"",INDEX('Policy Characteristics'!A:A,MATCH($C604,'Policy Characteristics'!$C:$C,0)))</f>
        <v>Industry</v>
      </c>
      <c r="B604" s="285" t="str">
        <f>IF(ISBLANK(INDEX('Policy Characteristics'!B:B,MATCH($C604,'Policy Characteristics'!$C:$C,0))),"",INDEX('Policy Characteristics'!B:B,MATCH($C604,'Policy Characteristics'!$C:$C,0)))</f>
        <v>Electrification</v>
      </c>
      <c r="C604" s="276" t="str">
        <f t="shared" si="33"/>
        <v>Fraction of Eligible Industrial Energy Use Shifted to Electricity</v>
      </c>
      <c r="D604" s="6" t="s">
        <v>3110</v>
      </c>
      <c r="E604" s="1" t="s">
        <v>3625</v>
      </c>
      <c r="F604" t="s">
        <v>3074</v>
      </c>
      <c r="G604" s="47" t="s">
        <v>3639</v>
      </c>
      <c r="H604" s="44">
        <v>1905</v>
      </c>
      <c r="I604" s="347" t="s">
        <v>44</v>
      </c>
      <c r="J604" s="277" t="str">
        <f>IF(ISBLANK(INDEX('Policy Characteristics'!D:D,MATCH($C604,'Policy Characteristics'!$C:$C,0))),"",INDEX('Policy Characteristics'!D:D,MATCH($C604,'Policy Characteristics'!$C:$C,0)))</f>
        <v>Electrification</v>
      </c>
      <c r="K604" s="276" t="str">
        <f>IF(ISBLANK(INDEX('Policy Characteristics'!E:E,MATCH($C604,'Policy Characteristics'!$C:$C,0))),"",INDEX('Policy Characteristics'!E:E,MATCH($C604,'Policy Characteristics'!$C:$C,0)))</f>
        <v>indst shift to electricity</v>
      </c>
      <c r="L604" s="284">
        <f>IF(ISBLANK(INDEX('Policy Characteristics'!F:F,MATCH($C604,'Policy Characteristics'!$C:$C,0))),"",INDEX('Policy Characteristics'!F:F,MATCH($C604,'Policy Characteristics'!$C:$C,0)))</f>
        <v>0</v>
      </c>
      <c r="M604" s="284">
        <f>IF(ISBLANK(INDEX('Policy Characteristics'!G:G,MATCH($C604,'Policy Characteristics'!$C:$C,0))),"",INDEX('Policy Characteristics'!G:G,MATCH($C604,'Policy Characteristics'!$C:$C,0)))</f>
        <v>1</v>
      </c>
      <c r="N604" s="284">
        <f>IF(ISBLANK(INDEX('Policy Characteristics'!H:H,MATCH($C604,'Policy Characteristics'!$C:$C,0))),"",INDEX('Policy Characteristics'!H:H,MATCH($C604,'Policy Characteristics'!$C:$C,0)))</f>
        <v>0.01</v>
      </c>
      <c r="O604" s="276" t="str">
        <f>IF(ISBLANK(INDEX('Policy Characteristics'!I:I,MATCH($C604,'Policy Characteristics'!$C:$C,0))),"",INDEX('Policy Characteristics'!I:I,MATCH($C604,'Policy Characteristics'!$C:$C,0)))</f>
        <v>% of fuel shifted</v>
      </c>
      <c r="P604" s="276" t="str">
        <f>IF(ISBLANK(INDEX('Policy Characteristics'!J:J,MATCH($C604,'Policy Characteristics'!$C:$C,0))),"",INDEX('Policy Characteristics'!J:J,MATCH($C604,'Policy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4" s="276" t="str">
        <f>IF(ISBLANK(INDEX('Policy Characteristics'!K:K,MATCH($C604,'Policy Characteristics'!$C:$C,0))),"",INDEX('Policy Characteristics'!K:K,MATCH($C604,'Policy Characteristics'!$C:$C,0)))</f>
        <v>industry-ag-main.html#fuel-switching</v>
      </c>
      <c r="R604" s="276" t="str">
        <f>IF(ISBLANK(INDEX('Policy Characteristics'!L:L,MATCH($C604,'Policy Characteristics'!$C:$C,0))),"",INDEX('Policy Characteristics'!L:L,MATCH($C604,'Policy Characteristics'!$C:$C,0)))</f>
        <v>industry-elec-and-hydrogen.html</v>
      </c>
    </row>
    <row r="605" spans="1:18" ht="16">
      <c r="A605" s="276" t="str">
        <f>IF(ISBLANK(INDEX('Policy Characteristics'!A:A,MATCH($C605,'Policy Characteristics'!$C:$C,0))),"",INDEX('Policy Characteristics'!A:A,MATCH($C605,'Policy Characteristics'!$C:$C,0)))</f>
        <v>Industry</v>
      </c>
      <c r="B605" s="285" t="str">
        <f>IF(ISBLANK(INDEX('Policy Characteristics'!B:B,MATCH($C605,'Policy Characteristics'!$C:$C,0))),"",INDEX('Policy Characteristics'!B:B,MATCH($C605,'Policy Characteristics'!$C:$C,0)))</f>
        <v>Electrification</v>
      </c>
      <c r="C605" s="276" t="str">
        <f t="shared" si="33"/>
        <v>Fraction of Eligible Industrial Energy Use Shifted to Electricity</v>
      </c>
      <c r="D605" s="6" t="s">
        <v>3111</v>
      </c>
      <c r="E605" s="1" t="s">
        <v>3624</v>
      </c>
      <c r="F605" t="s">
        <v>2606</v>
      </c>
      <c r="G605" s="47" t="s">
        <v>3632</v>
      </c>
      <c r="H605" s="44">
        <v>1906</v>
      </c>
      <c r="I605" s="347" t="s">
        <v>44</v>
      </c>
      <c r="J605" s="277" t="str">
        <f>IF(ISBLANK(INDEX('Policy Characteristics'!D:D,MATCH($C605,'Policy Characteristics'!$C:$C,0))),"",INDEX('Policy Characteristics'!D:D,MATCH($C605,'Policy Characteristics'!$C:$C,0)))</f>
        <v>Electrification</v>
      </c>
      <c r="K605" s="276" t="str">
        <f>IF(ISBLANK(INDEX('Policy Characteristics'!E:E,MATCH($C605,'Policy Characteristics'!$C:$C,0))),"",INDEX('Policy Characteristics'!E:E,MATCH($C605,'Policy Characteristics'!$C:$C,0)))</f>
        <v>indst shift to electricity</v>
      </c>
      <c r="L605" s="284">
        <f>IF(ISBLANK(INDEX('Policy Characteristics'!F:F,MATCH($C605,'Policy Characteristics'!$C:$C,0))),"",INDEX('Policy Characteristics'!F:F,MATCH($C605,'Policy Characteristics'!$C:$C,0)))</f>
        <v>0</v>
      </c>
      <c r="M605" s="284">
        <f>IF(ISBLANK(INDEX('Policy Characteristics'!G:G,MATCH($C605,'Policy Characteristics'!$C:$C,0))),"",INDEX('Policy Characteristics'!G:G,MATCH($C605,'Policy Characteristics'!$C:$C,0)))</f>
        <v>1</v>
      </c>
      <c r="N605" s="284">
        <f>IF(ISBLANK(INDEX('Policy Characteristics'!H:H,MATCH($C605,'Policy Characteristics'!$C:$C,0))),"",INDEX('Policy Characteristics'!H:H,MATCH($C605,'Policy Characteristics'!$C:$C,0)))</f>
        <v>0.01</v>
      </c>
      <c r="O605" s="276" t="str">
        <f>IF(ISBLANK(INDEX('Policy Characteristics'!I:I,MATCH($C605,'Policy Characteristics'!$C:$C,0))),"",INDEX('Policy Characteristics'!I:I,MATCH($C605,'Policy Characteristics'!$C:$C,0)))</f>
        <v>% of fuel shifted</v>
      </c>
      <c r="P605" s="276" t="str">
        <f>IF(ISBLANK(INDEX('Policy Characteristics'!J:J,MATCH($C605,'Policy Characteristics'!$C:$C,0))),"",INDEX('Policy Characteristics'!J:J,MATCH($C605,'Policy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5" s="276" t="str">
        <f>IF(ISBLANK(INDEX('Policy Characteristics'!K:K,MATCH($C605,'Policy Characteristics'!$C:$C,0))),"",INDEX('Policy Characteristics'!K:K,MATCH($C605,'Policy Characteristics'!$C:$C,0)))</f>
        <v>industry-ag-main.html#fuel-switching</v>
      </c>
      <c r="R605" s="276" t="str">
        <f>IF(ISBLANK(INDEX('Policy Characteristics'!L:L,MATCH($C605,'Policy Characteristics'!$C:$C,0))),"",INDEX('Policy Characteristics'!L:L,MATCH($C605,'Policy Characteristics'!$C:$C,0)))</f>
        <v>industry-elec-and-hydrogen.html</v>
      </c>
    </row>
    <row r="606" spans="1:18" ht="16">
      <c r="A606" s="276" t="str">
        <f>IF(ISBLANK(INDEX('Policy Characteristics'!A:A,MATCH($C606,'Policy Characteristics'!$C:$C,0))),"",INDEX('Policy Characteristics'!A:A,MATCH($C606,'Policy Characteristics'!$C:$C,0)))</f>
        <v>Industry</v>
      </c>
      <c r="B606" s="285" t="str">
        <f>IF(ISBLANK(INDEX('Policy Characteristics'!B:B,MATCH($C606,'Policy Characteristics'!$C:$C,0))),"",INDEX('Policy Characteristics'!B:B,MATCH($C606,'Policy Characteristics'!$C:$C,0)))</f>
        <v>Electrification</v>
      </c>
      <c r="C606" s="276" t="str">
        <f t="shared" si="33"/>
        <v>Fraction of Eligible Industrial Energy Use Shifted to Electricity</v>
      </c>
      <c r="D606" s="6" t="s">
        <v>3111</v>
      </c>
      <c r="E606" s="1" t="s">
        <v>3626</v>
      </c>
      <c r="F606" t="s">
        <v>2606</v>
      </c>
      <c r="G606" s="47" t="s">
        <v>3633</v>
      </c>
      <c r="H606" s="44">
        <v>1907</v>
      </c>
      <c r="I606" s="347" t="s">
        <v>44</v>
      </c>
      <c r="J606" s="277" t="str">
        <f>IF(ISBLANK(INDEX('Policy Characteristics'!D:D,MATCH($C606,'Policy Characteristics'!$C:$C,0))),"",INDEX('Policy Characteristics'!D:D,MATCH($C606,'Policy Characteristics'!$C:$C,0)))</f>
        <v>Electrification</v>
      </c>
      <c r="K606" s="276" t="str">
        <f>IF(ISBLANK(INDEX('Policy Characteristics'!E:E,MATCH($C606,'Policy Characteristics'!$C:$C,0))),"",INDEX('Policy Characteristics'!E:E,MATCH($C606,'Policy Characteristics'!$C:$C,0)))</f>
        <v>indst shift to electricity</v>
      </c>
      <c r="L606" s="284">
        <f>IF(ISBLANK(INDEX('Policy Characteristics'!F:F,MATCH($C606,'Policy Characteristics'!$C:$C,0))),"",INDEX('Policy Characteristics'!F:F,MATCH($C606,'Policy Characteristics'!$C:$C,0)))</f>
        <v>0</v>
      </c>
      <c r="M606" s="284">
        <f>IF(ISBLANK(INDEX('Policy Characteristics'!G:G,MATCH($C606,'Policy Characteristics'!$C:$C,0))),"",INDEX('Policy Characteristics'!G:G,MATCH($C606,'Policy Characteristics'!$C:$C,0)))</f>
        <v>1</v>
      </c>
      <c r="N606" s="284">
        <f>IF(ISBLANK(INDEX('Policy Characteristics'!H:H,MATCH($C606,'Policy Characteristics'!$C:$C,0))),"",INDEX('Policy Characteristics'!H:H,MATCH($C606,'Policy Characteristics'!$C:$C,0)))</f>
        <v>0.01</v>
      </c>
      <c r="O606" s="276" t="str">
        <f>IF(ISBLANK(INDEX('Policy Characteristics'!I:I,MATCH($C606,'Policy Characteristics'!$C:$C,0))),"",INDEX('Policy Characteristics'!I:I,MATCH($C606,'Policy Characteristics'!$C:$C,0)))</f>
        <v>% of fuel shifted</v>
      </c>
      <c r="P606" s="276" t="str">
        <f>IF(ISBLANK(INDEX('Policy Characteristics'!J:J,MATCH($C606,'Policy Characteristics'!$C:$C,0))),"",INDEX('Policy Characteristics'!J:J,MATCH($C606,'Policy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6" s="276" t="str">
        <f>IF(ISBLANK(INDEX('Policy Characteristics'!K:K,MATCH($C606,'Policy Characteristics'!$C:$C,0))),"",INDEX('Policy Characteristics'!K:K,MATCH($C606,'Policy Characteristics'!$C:$C,0)))</f>
        <v>industry-ag-main.html#fuel-switching</v>
      </c>
      <c r="R606" s="276" t="str">
        <f>IF(ISBLANK(INDEX('Policy Characteristics'!L:L,MATCH($C606,'Policy Characteristics'!$C:$C,0))),"",INDEX('Policy Characteristics'!L:L,MATCH($C606,'Policy Characteristics'!$C:$C,0)))</f>
        <v>industry-elec-and-hydrogen.html</v>
      </c>
    </row>
    <row r="607" spans="1:18" ht="16">
      <c r="A607" s="276" t="str">
        <f>IF(ISBLANK(INDEX('Policy Characteristics'!A:A,MATCH($C607,'Policy Characteristics'!$C:$C,0))),"",INDEX('Policy Characteristics'!A:A,MATCH($C607,'Policy Characteristics'!$C:$C,0)))</f>
        <v>Industry</v>
      </c>
      <c r="B607" s="285" t="str">
        <f>IF(ISBLANK(INDEX('Policy Characteristics'!B:B,MATCH($C607,'Policy Characteristics'!$C:$C,0))),"",INDEX('Policy Characteristics'!B:B,MATCH($C607,'Policy Characteristics'!$C:$C,0)))</f>
        <v>Electrification</v>
      </c>
      <c r="C607" s="276" t="str">
        <f t="shared" si="33"/>
        <v>Fraction of Eligible Industrial Energy Use Shifted to Electricity</v>
      </c>
      <c r="D607" s="6" t="s">
        <v>3111</v>
      </c>
      <c r="E607" s="1" t="s">
        <v>3627</v>
      </c>
      <c r="F607" t="s">
        <v>2606</v>
      </c>
      <c r="G607" s="47" t="s">
        <v>3634</v>
      </c>
      <c r="H607" s="44">
        <v>1908</v>
      </c>
      <c r="I607" s="347" t="s">
        <v>44</v>
      </c>
      <c r="J607" s="277" t="str">
        <f>IF(ISBLANK(INDEX('Policy Characteristics'!D:D,MATCH($C607,'Policy Characteristics'!$C:$C,0))),"",INDEX('Policy Characteristics'!D:D,MATCH($C607,'Policy Characteristics'!$C:$C,0)))</f>
        <v>Electrification</v>
      </c>
      <c r="K607" s="276" t="str">
        <f>IF(ISBLANK(INDEX('Policy Characteristics'!E:E,MATCH($C607,'Policy Characteristics'!$C:$C,0))),"",INDEX('Policy Characteristics'!E:E,MATCH($C607,'Policy Characteristics'!$C:$C,0)))</f>
        <v>indst shift to electricity</v>
      </c>
      <c r="L607" s="284">
        <f>IF(ISBLANK(INDEX('Policy Characteristics'!F:F,MATCH($C607,'Policy Characteristics'!$C:$C,0))),"",INDEX('Policy Characteristics'!F:F,MATCH($C607,'Policy Characteristics'!$C:$C,0)))</f>
        <v>0</v>
      </c>
      <c r="M607" s="284">
        <f>IF(ISBLANK(INDEX('Policy Characteristics'!G:G,MATCH($C607,'Policy Characteristics'!$C:$C,0))),"",INDEX('Policy Characteristics'!G:G,MATCH($C607,'Policy Characteristics'!$C:$C,0)))</f>
        <v>1</v>
      </c>
      <c r="N607" s="284">
        <f>IF(ISBLANK(INDEX('Policy Characteristics'!H:H,MATCH($C607,'Policy Characteristics'!$C:$C,0))),"",INDEX('Policy Characteristics'!H:H,MATCH($C607,'Policy Characteristics'!$C:$C,0)))</f>
        <v>0.01</v>
      </c>
      <c r="O607" s="276" t="str">
        <f>IF(ISBLANK(INDEX('Policy Characteristics'!I:I,MATCH($C607,'Policy Characteristics'!$C:$C,0))),"",INDEX('Policy Characteristics'!I:I,MATCH($C607,'Policy Characteristics'!$C:$C,0)))</f>
        <v>% of fuel shifted</v>
      </c>
      <c r="P607" s="276" t="str">
        <f>IF(ISBLANK(INDEX('Policy Characteristics'!J:J,MATCH($C607,'Policy Characteristics'!$C:$C,0))),"",INDEX('Policy Characteristics'!J:J,MATCH($C607,'Policy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7" s="276" t="str">
        <f>IF(ISBLANK(INDEX('Policy Characteristics'!K:K,MATCH($C607,'Policy Characteristics'!$C:$C,0))),"",INDEX('Policy Characteristics'!K:K,MATCH($C607,'Policy Characteristics'!$C:$C,0)))</f>
        <v>industry-ag-main.html#fuel-switching</v>
      </c>
      <c r="R607" s="276" t="str">
        <f>IF(ISBLANK(INDEX('Policy Characteristics'!L:L,MATCH($C607,'Policy Characteristics'!$C:$C,0))),"",INDEX('Policy Characteristics'!L:L,MATCH($C607,'Policy Characteristics'!$C:$C,0)))</f>
        <v>industry-elec-and-hydrogen.html</v>
      </c>
    </row>
    <row r="608" spans="1:18" ht="16">
      <c r="A608" s="276" t="str">
        <f>IF(ISBLANK(INDEX('Policy Characteristics'!A:A,MATCH($C608,'Policy Characteristics'!$C:$C,0))),"",INDEX('Policy Characteristics'!A:A,MATCH($C608,'Policy Characteristics'!$C:$C,0)))</f>
        <v>Industry</v>
      </c>
      <c r="B608" s="285" t="str">
        <f>IF(ISBLANK(INDEX('Policy Characteristics'!B:B,MATCH($C608,'Policy Characteristics'!$C:$C,0))),"",INDEX('Policy Characteristics'!B:B,MATCH($C608,'Policy Characteristics'!$C:$C,0)))</f>
        <v>Electrification</v>
      </c>
      <c r="C608" s="276" t="str">
        <f t="shared" si="33"/>
        <v>Fraction of Eligible Industrial Energy Use Shifted to Electricity</v>
      </c>
      <c r="D608" s="6" t="s">
        <v>3111</v>
      </c>
      <c r="E608" s="1" t="s">
        <v>3628</v>
      </c>
      <c r="F608" t="s">
        <v>2606</v>
      </c>
      <c r="G608" s="47" t="s">
        <v>3635</v>
      </c>
      <c r="H608" s="44">
        <v>1909</v>
      </c>
      <c r="I608" s="347" t="s">
        <v>44</v>
      </c>
      <c r="J608" s="277" t="str">
        <f>IF(ISBLANK(INDEX('Policy Characteristics'!D:D,MATCH($C608,'Policy Characteristics'!$C:$C,0))),"",INDEX('Policy Characteristics'!D:D,MATCH($C608,'Policy Characteristics'!$C:$C,0)))</f>
        <v>Electrification</v>
      </c>
      <c r="K608" s="276" t="str">
        <f>IF(ISBLANK(INDEX('Policy Characteristics'!E:E,MATCH($C608,'Policy Characteristics'!$C:$C,0))),"",INDEX('Policy Characteristics'!E:E,MATCH($C608,'Policy Characteristics'!$C:$C,0)))</f>
        <v>indst shift to electricity</v>
      </c>
      <c r="L608" s="284">
        <f>IF(ISBLANK(INDEX('Policy Characteristics'!F:F,MATCH($C608,'Policy Characteristics'!$C:$C,0))),"",INDEX('Policy Characteristics'!F:F,MATCH($C608,'Policy Characteristics'!$C:$C,0)))</f>
        <v>0</v>
      </c>
      <c r="M608" s="284">
        <f>IF(ISBLANK(INDEX('Policy Characteristics'!G:G,MATCH($C608,'Policy Characteristics'!$C:$C,0))),"",INDEX('Policy Characteristics'!G:G,MATCH($C608,'Policy Characteristics'!$C:$C,0)))</f>
        <v>1</v>
      </c>
      <c r="N608" s="284">
        <f>IF(ISBLANK(INDEX('Policy Characteristics'!H:H,MATCH($C608,'Policy Characteristics'!$C:$C,0))),"",INDEX('Policy Characteristics'!H:H,MATCH($C608,'Policy Characteristics'!$C:$C,0)))</f>
        <v>0.01</v>
      </c>
      <c r="O608" s="276" t="str">
        <f>IF(ISBLANK(INDEX('Policy Characteristics'!I:I,MATCH($C608,'Policy Characteristics'!$C:$C,0))),"",INDEX('Policy Characteristics'!I:I,MATCH($C608,'Policy Characteristics'!$C:$C,0)))</f>
        <v>% of fuel shifted</v>
      </c>
      <c r="P608" s="276" t="str">
        <f>IF(ISBLANK(INDEX('Policy Characteristics'!J:J,MATCH($C608,'Policy Characteristics'!$C:$C,0))),"",INDEX('Policy Characteristics'!J:J,MATCH($C608,'Policy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8" s="276" t="str">
        <f>IF(ISBLANK(INDEX('Policy Characteristics'!K:K,MATCH($C608,'Policy Characteristics'!$C:$C,0))),"",INDEX('Policy Characteristics'!K:K,MATCH($C608,'Policy Characteristics'!$C:$C,0)))</f>
        <v>industry-ag-main.html#fuel-switching</v>
      </c>
      <c r="R608" s="276" t="str">
        <f>IF(ISBLANK(INDEX('Policy Characteristics'!L:L,MATCH($C608,'Policy Characteristics'!$C:$C,0))),"",INDEX('Policy Characteristics'!L:L,MATCH($C608,'Policy Characteristics'!$C:$C,0)))</f>
        <v>industry-elec-and-hydrogen.html</v>
      </c>
    </row>
    <row r="609" spans="1:18" ht="16">
      <c r="A609" s="276" t="str">
        <f>IF(ISBLANK(INDEX('Policy Characteristics'!A:A,MATCH($C609,'Policy Characteristics'!$C:$C,0))),"",INDEX('Policy Characteristics'!A:A,MATCH($C609,'Policy Characteristics'!$C:$C,0)))</f>
        <v>Industry</v>
      </c>
      <c r="B609" s="285" t="str">
        <f>IF(ISBLANK(INDEX('Policy Characteristics'!B:B,MATCH($C609,'Policy Characteristics'!$C:$C,0))),"",INDEX('Policy Characteristics'!B:B,MATCH($C609,'Policy Characteristics'!$C:$C,0)))</f>
        <v>Electrification</v>
      </c>
      <c r="C609" s="276" t="str">
        <f t="shared" si="33"/>
        <v>Fraction of Eligible Industrial Energy Use Shifted to Electricity</v>
      </c>
      <c r="D609" s="6" t="s">
        <v>3111</v>
      </c>
      <c r="E609" s="1" t="s">
        <v>3629</v>
      </c>
      <c r="F609" t="s">
        <v>2606</v>
      </c>
      <c r="G609" s="47" t="s">
        <v>3636</v>
      </c>
      <c r="H609" s="44">
        <v>1910</v>
      </c>
      <c r="I609" s="347" t="s">
        <v>44</v>
      </c>
      <c r="J609" s="277" t="str">
        <f>IF(ISBLANK(INDEX('Policy Characteristics'!D:D,MATCH($C609,'Policy Characteristics'!$C:$C,0))),"",INDEX('Policy Characteristics'!D:D,MATCH($C609,'Policy Characteristics'!$C:$C,0)))</f>
        <v>Electrification</v>
      </c>
      <c r="K609" s="276" t="str">
        <f>IF(ISBLANK(INDEX('Policy Characteristics'!E:E,MATCH($C609,'Policy Characteristics'!$C:$C,0))),"",INDEX('Policy Characteristics'!E:E,MATCH($C609,'Policy Characteristics'!$C:$C,0)))</f>
        <v>indst shift to electricity</v>
      </c>
      <c r="L609" s="284">
        <f>IF(ISBLANK(INDEX('Policy Characteristics'!F:F,MATCH($C609,'Policy Characteristics'!$C:$C,0))),"",INDEX('Policy Characteristics'!F:F,MATCH($C609,'Policy Characteristics'!$C:$C,0)))</f>
        <v>0</v>
      </c>
      <c r="M609" s="284">
        <f>IF(ISBLANK(INDEX('Policy Characteristics'!G:G,MATCH($C609,'Policy Characteristics'!$C:$C,0))),"",INDEX('Policy Characteristics'!G:G,MATCH($C609,'Policy Characteristics'!$C:$C,0)))</f>
        <v>1</v>
      </c>
      <c r="N609" s="284">
        <f>IF(ISBLANK(INDEX('Policy Characteristics'!H:H,MATCH($C609,'Policy Characteristics'!$C:$C,0))),"",INDEX('Policy Characteristics'!H:H,MATCH($C609,'Policy Characteristics'!$C:$C,0)))</f>
        <v>0.01</v>
      </c>
      <c r="O609" s="276" t="str">
        <f>IF(ISBLANK(INDEX('Policy Characteristics'!I:I,MATCH($C609,'Policy Characteristics'!$C:$C,0))),"",INDEX('Policy Characteristics'!I:I,MATCH($C609,'Policy Characteristics'!$C:$C,0)))</f>
        <v>% of fuel shifted</v>
      </c>
      <c r="P609" s="276" t="str">
        <f>IF(ISBLANK(INDEX('Policy Characteristics'!J:J,MATCH($C609,'Policy Characteristics'!$C:$C,0))),"",INDEX('Policy Characteristics'!J:J,MATCH($C609,'Policy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9" s="276" t="str">
        <f>IF(ISBLANK(INDEX('Policy Characteristics'!K:K,MATCH($C609,'Policy Characteristics'!$C:$C,0))),"",INDEX('Policy Characteristics'!K:K,MATCH($C609,'Policy Characteristics'!$C:$C,0)))</f>
        <v>industry-ag-main.html#fuel-switching</v>
      </c>
      <c r="R609" s="276" t="str">
        <f>IF(ISBLANK(INDEX('Policy Characteristics'!L:L,MATCH($C609,'Policy Characteristics'!$C:$C,0))),"",INDEX('Policy Characteristics'!L:L,MATCH($C609,'Policy Characteristics'!$C:$C,0)))</f>
        <v>industry-elec-and-hydrogen.html</v>
      </c>
    </row>
    <row r="610" spans="1:18" ht="16">
      <c r="A610" s="276" t="str">
        <f>IF(ISBLANK(INDEX('Policy Characteristics'!A:A,MATCH($C610,'Policy Characteristics'!$C:$C,0))),"",INDEX('Policy Characteristics'!A:A,MATCH($C610,'Policy Characteristics'!$C:$C,0)))</f>
        <v>Industry</v>
      </c>
      <c r="B610" s="285" t="str">
        <f>IF(ISBLANK(INDEX('Policy Characteristics'!B:B,MATCH($C610,'Policy Characteristics'!$C:$C,0))),"",INDEX('Policy Characteristics'!B:B,MATCH($C610,'Policy Characteristics'!$C:$C,0)))</f>
        <v>Electrification</v>
      </c>
      <c r="C610" s="276" t="str">
        <f t="shared" si="33"/>
        <v>Fraction of Eligible Industrial Energy Use Shifted to Electricity</v>
      </c>
      <c r="D610" s="6" t="s">
        <v>3111</v>
      </c>
      <c r="E610" s="1" t="s">
        <v>3630</v>
      </c>
      <c r="F610" t="s">
        <v>2606</v>
      </c>
      <c r="G610" s="47" t="s">
        <v>3637</v>
      </c>
      <c r="H610" s="44">
        <v>1911</v>
      </c>
      <c r="I610" s="347" t="s">
        <v>44</v>
      </c>
      <c r="J610" s="277" t="str">
        <f>IF(ISBLANK(INDEX('Policy Characteristics'!D:D,MATCH($C610,'Policy Characteristics'!$C:$C,0))),"",INDEX('Policy Characteristics'!D:D,MATCH($C610,'Policy Characteristics'!$C:$C,0)))</f>
        <v>Electrification</v>
      </c>
      <c r="K610" s="276" t="str">
        <f>IF(ISBLANK(INDEX('Policy Characteristics'!E:E,MATCH($C610,'Policy Characteristics'!$C:$C,0))),"",INDEX('Policy Characteristics'!E:E,MATCH($C610,'Policy Characteristics'!$C:$C,0)))</f>
        <v>indst shift to electricity</v>
      </c>
      <c r="L610" s="284">
        <f>IF(ISBLANK(INDEX('Policy Characteristics'!F:F,MATCH($C610,'Policy Characteristics'!$C:$C,0))),"",INDEX('Policy Characteristics'!F:F,MATCH($C610,'Policy Characteristics'!$C:$C,0)))</f>
        <v>0</v>
      </c>
      <c r="M610" s="284">
        <f>IF(ISBLANK(INDEX('Policy Characteristics'!G:G,MATCH($C610,'Policy Characteristics'!$C:$C,0))),"",INDEX('Policy Characteristics'!G:G,MATCH($C610,'Policy Characteristics'!$C:$C,0)))</f>
        <v>1</v>
      </c>
      <c r="N610" s="284">
        <f>IF(ISBLANK(INDEX('Policy Characteristics'!H:H,MATCH($C610,'Policy Characteristics'!$C:$C,0))),"",INDEX('Policy Characteristics'!H:H,MATCH($C610,'Policy Characteristics'!$C:$C,0)))</f>
        <v>0.01</v>
      </c>
      <c r="O610" s="276" t="str">
        <f>IF(ISBLANK(INDEX('Policy Characteristics'!I:I,MATCH($C610,'Policy Characteristics'!$C:$C,0))),"",INDEX('Policy Characteristics'!I:I,MATCH($C610,'Policy Characteristics'!$C:$C,0)))</f>
        <v>% of fuel shifted</v>
      </c>
      <c r="P610" s="276" t="str">
        <f>IF(ISBLANK(INDEX('Policy Characteristics'!J:J,MATCH($C610,'Policy Characteristics'!$C:$C,0))),"",INDEX('Policy Characteristics'!J:J,MATCH($C610,'Policy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0" s="276" t="str">
        <f>IF(ISBLANK(INDEX('Policy Characteristics'!K:K,MATCH($C610,'Policy Characteristics'!$C:$C,0))),"",INDEX('Policy Characteristics'!K:K,MATCH($C610,'Policy Characteristics'!$C:$C,0)))</f>
        <v>industry-ag-main.html#fuel-switching</v>
      </c>
      <c r="R610" s="276" t="str">
        <f>IF(ISBLANK(INDEX('Policy Characteristics'!L:L,MATCH($C610,'Policy Characteristics'!$C:$C,0))),"",INDEX('Policy Characteristics'!L:L,MATCH($C610,'Policy Characteristics'!$C:$C,0)))</f>
        <v>industry-elec-and-hydrogen.html</v>
      </c>
    </row>
    <row r="611" spans="1:18" ht="16">
      <c r="A611" s="276" t="str">
        <f>IF(ISBLANK(INDEX('Policy Characteristics'!A:A,MATCH($C611,'Policy Characteristics'!$C:$C,0))),"",INDEX('Policy Characteristics'!A:A,MATCH($C611,'Policy Characteristics'!$C:$C,0)))</f>
        <v>Industry</v>
      </c>
      <c r="B611" s="285" t="str">
        <f>IF(ISBLANK(INDEX('Policy Characteristics'!B:B,MATCH($C611,'Policy Characteristics'!$C:$C,0))),"",INDEX('Policy Characteristics'!B:B,MATCH($C611,'Policy Characteristics'!$C:$C,0)))</f>
        <v>Electrification</v>
      </c>
      <c r="C611" s="276" t="str">
        <f t="shared" si="33"/>
        <v>Fraction of Eligible Industrial Energy Use Shifted to Electricity</v>
      </c>
      <c r="D611" s="6" t="s">
        <v>3111</v>
      </c>
      <c r="E611" s="1" t="s">
        <v>3631</v>
      </c>
      <c r="F611" t="s">
        <v>2606</v>
      </c>
      <c r="G611" s="47" t="s">
        <v>3638</v>
      </c>
      <c r="H611" s="44">
        <v>1912</v>
      </c>
      <c r="I611" s="347" t="s">
        <v>45</v>
      </c>
      <c r="J611" s="277" t="str">
        <f>IF(ISBLANK(INDEX('Policy Characteristics'!D:D,MATCH($C611,'Policy Characteristics'!$C:$C,0))),"",INDEX('Policy Characteristics'!D:D,MATCH($C611,'Policy Characteristics'!$C:$C,0)))</f>
        <v>Electrification</v>
      </c>
      <c r="K611" s="276" t="str">
        <f>IF(ISBLANK(INDEX('Policy Characteristics'!E:E,MATCH($C611,'Policy Characteristics'!$C:$C,0))),"",INDEX('Policy Characteristics'!E:E,MATCH($C611,'Policy Characteristics'!$C:$C,0)))</f>
        <v>indst shift to electricity</v>
      </c>
      <c r="L611" s="284">
        <f>IF(ISBLANK(INDEX('Policy Characteristics'!F:F,MATCH($C611,'Policy Characteristics'!$C:$C,0))),"",INDEX('Policy Characteristics'!F:F,MATCH($C611,'Policy Characteristics'!$C:$C,0)))</f>
        <v>0</v>
      </c>
      <c r="M611" s="284">
        <f>IF(ISBLANK(INDEX('Policy Characteristics'!G:G,MATCH($C611,'Policy Characteristics'!$C:$C,0))),"",INDEX('Policy Characteristics'!G:G,MATCH($C611,'Policy Characteristics'!$C:$C,0)))</f>
        <v>1</v>
      </c>
      <c r="N611" s="284">
        <f>IF(ISBLANK(INDEX('Policy Characteristics'!H:H,MATCH($C611,'Policy Characteristics'!$C:$C,0))),"",INDEX('Policy Characteristics'!H:H,MATCH($C611,'Policy Characteristics'!$C:$C,0)))</f>
        <v>0.01</v>
      </c>
      <c r="O611" s="276" t="str">
        <f>IF(ISBLANK(INDEX('Policy Characteristics'!I:I,MATCH($C611,'Policy Characteristics'!$C:$C,0))),"",INDEX('Policy Characteristics'!I:I,MATCH($C611,'Policy Characteristics'!$C:$C,0)))</f>
        <v>% of fuel shifted</v>
      </c>
      <c r="P611" s="276" t="str">
        <f>IF(ISBLANK(INDEX('Policy Characteristics'!J:J,MATCH($C611,'Policy Characteristics'!$C:$C,0))),"",INDEX('Policy Characteristics'!J:J,MATCH($C611,'Policy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1" s="276" t="str">
        <f>IF(ISBLANK(INDEX('Policy Characteristics'!K:K,MATCH($C611,'Policy Characteristics'!$C:$C,0))),"",INDEX('Policy Characteristics'!K:K,MATCH($C611,'Policy Characteristics'!$C:$C,0)))</f>
        <v>industry-ag-main.html#fuel-switching</v>
      </c>
      <c r="R611" s="276" t="str">
        <f>IF(ISBLANK(INDEX('Policy Characteristics'!L:L,MATCH($C611,'Policy Characteristics'!$C:$C,0))),"",INDEX('Policy Characteristics'!L:L,MATCH($C611,'Policy Characteristics'!$C:$C,0)))</f>
        <v>industry-elec-and-hydrogen.html</v>
      </c>
    </row>
    <row r="612" spans="1:18" ht="16">
      <c r="A612" s="276" t="str">
        <f>IF(ISBLANK(INDEX('Policy Characteristics'!A:A,MATCH($C612,'Policy Characteristics'!$C:$C,0))),"",INDEX('Policy Characteristics'!A:A,MATCH($C612,'Policy Characteristics'!$C:$C,0)))</f>
        <v>Industry</v>
      </c>
      <c r="B612" s="285" t="str">
        <f>IF(ISBLANK(INDEX('Policy Characteristics'!B:B,MATCH($C612,'Policy Characteristics'!$C:$C,0))),"",INDEX('Policy Characteristics'!B:B,MATCH($C612,'Policy Characteristics'!$C:$C,0)))</f>
        <v>Electrification</v>
      </c>
      <c r="C612" s="276" t="str">
        <f t="shared" si="33"/>
        <v>Fraction of Eligible Industrial Energy Use Shifted to Electricity</v>
      </c>
      <c r="D612" s="6" t="s">
        <v>3111</v>
      </c>
      <c r="E612" s="1" t="s">
        <v>3625</v>
      </c>
      <c r="F612" t="s">
        <v>2606</v>
      </c>
      <c r="G612" s="47" t="s">
        <v>3639</v>
      </c>
      <c r="H612" s="44">
        <v>1913</v>
      </c>
      <c r="I612" s="347" t="s">
        <v>44</v>
      </c>
      <c r="J612" s="277" t="str">
        <f>IF(ISBLANK(INDEX('Policy Characteristics'!D:D,MATCH($C612,'Policy Characteristics'!$C:$C,0))),"",INDEX('Policy Characteristics'!D:D,MATCH($C612,'Policy Characteristics'!$C:$C,0)))</f>
        <v>Electrification</v>
      </c>
      <c r="K612" s="276" t="str">
        <f>IF(ISBLANK(INDEX('Policy Characteristics'!E:E,MATCH($C612,'Policy Characteristics'!$C:$C,0))),"",INDEX('Policy Characteristics'!E:E,MATCH($C612,'Policy Characteristics'!$C:$C,0)))</f>
        <v>indst shift to electricity</v>
      </c>
      <c r="L612" s="284">
        <f>IF(ISBLANK(INDEX('Policy Characteristics'!F:F,MATCH($C612,'Policy Characteristics'!$C:$C,0))),"",INDEX('Policy Characteristics'!F:F,MATCH($C612,'Policy Characteristics'!$C:$C,0)))</f>
        <v>0</v>
      </c>
      <c r="M612" s="284">
        <f>IF(ISBLANK(INDEX('Policy Characteristics'!G:G,MATCH($C612,'Policy Characteristics'!$C:$C,0))),"",INDEX('Policy Characteristics'!G:G,MATCH($C612,'Policy Characteristics'!$C:$C,0)))</f>
        <v>1</v>
      </c>
      <c r="N612" s="284">
        <f>IF(ISBLANK(INDEX('Policy Characteristics'!H:H,MATCH($C612,'Policy Characteristics'!$C:$C,0))),"",INDEX('Policy Characteristics'!H:H,MATCH($C612,'Policy Characteristics'!$C:$C,0)))</f>
        <v>0.01</v>
      </c>
      <c r="O612" s="276" t="str">
        <f>IF(ISBLANK(INDEX('Policy Characteristics'!I:I,MATCH($C612,'Policy Characteristics'!$C:$C,0))),"",INDEX('Policy Characteristics'!I:I,MATCH($C612,'Policy Characteristics'!$C:$C,0)))</f>
        <v>% of fuel shifted</v>
      </c>
      <c r="P612" s="276" t="str">
        <f>IF(ISBLANK(INDEX('Policy Characteristics'!J:J,MATCH($C612,'Policy Characteristics'!$C:$C,0))),"",INDEX('Policy Characteristics'!J:J,MATCH($C612,'Policy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2" s="276" t="str">
        <f>IF(ISBLANK(INDEX('Policy Characteristics'!K:K,MATCH($C612,'Policy Characteristics'!$C:$C,0))),"",INDEX('Policy Characteristics'!K:K,MATCH($C612,'Policy Characteristics'!$C:$C,0)))</f>
        <v>industry-ag-main.html#fuel-switching</v>
      </c>
      <c r="R612" s="276" t="str">
        <f>IF(ISBLANK(INDEX('Policy Characteristics'!L:L,MATCH($C612,'Policy Characteristics'!$C:$C,0))),"",INDEX('Policy Characteristics'!L:L,MATCH($C612,'Policy Characteristics'!$C:$C,0)))</f>
        <v>industry-elec-and-hydrogen.html</v>
      </c>
    </row>
    <row r="613" spans="1:18" ht="16">
      <c r="A613" s="276" t="str">
        <f>IF(ISBLANK(INDEX('Policy Characteristics'!A:A,MATCH($C613,'Policy Characteristics'!$C:$C,0))),"",INDEX('Policy Characteristics'!A:A,MATCH($C613,'Policy Characteristics'!$C:$C,0)))</f>
        <v>Industry</v>
      </c>
      <c r="B613" s="285" t="str">
        <f>IF(ISBLANK(INDEX('Policy Characteristics'!B:B,MATCH($C613,'Policy Characteristics'!$C:$C,0))),"",INDEX('Policy Characteristics'!B:B,MATCH($C613,'Policy Characteristics'!$C:$C,0)))</f>
        <v>Electrification</v>
      </c>
      <c r="C613" s="276" t="str">
        <f t="shared" si="33"/>
        <v>Fraction of Eligible Industrial Energy Use Shifted to Electricity</v>
      </c>
      <c r="D613" s="6" t="s">
        <v>3112</v>
      </c>
      <c r="E613" s="1" t="s">
        <v>3624</v>
      </c>
      <c r="F613" t="s">
        <v>3075</v>
      </c>
      <c r="G613" s="47" t="s">
        <v>3632</v>
      </c>
      <c r="H613" s="44">
        <v>1914</v>
      </c>
      <c r="I613" s="347" t="s">
        <v>44</v>
      </c>
      <c r="J613" s="277" t="str">
        <f>IF(ISBLANK(INDEX('Policy Characteristics'!D:D,MATCH($C613,'Policy Characteristics'!$C:$C,0))),"",INDEX('Policy Characteristics'!D:D,MATCH($C613,'Policy Characteristics'!$C:$C,0)))</f>
        <v>Electrification</v>
      </c>
      <c r="K613" s="276" t="str">
        <f>IF(ISBLANK(INDEX('Policy Characteristics'!E:E,MATCH($C613,'Policy Characteristics'!$C:$C,0))),"",INDEX('Policy Characteristics'!E:E,MATCH($C613,'Policy Characteristics'!$C:$C,0)))</f>
        <v>indst shift to electricity</v>
      </c>
      <c r="L613" s="284">
        <f>IF(ISBLANK(INDEX('Policy Characteristics'!F:F,MATCH($C613,'Policy Characteristics'!$C:$C,0))),"",INDEX('Policy Characteristics'!F:F,MATCH($C613,'Policy Characteristics'!$C:$C,0)))</f>
        <v>0</v>
      </c>
      <c r="M613" s="284">
        <f>IF(ISBLANK(INDEX('Policy Characteristics'!G:G,MATCH($C613,'Policy Characteristics'!$C:$C,0))),"",INDEX('Policy Characteristics'!G:G,MATCH($C613,'Policy Characteristics'!$C:$C,0)))</f>
        <v>1</v>
      </c>
      <c r="N613" s="284">
        <f>IF(ISBLANK(INDEX('Policy Characteristics'!H:H,MATCH($C613,'Policy Characteristics'!$C:$C,0))),"",INDEX('Policy Characteristics'!H:H,MATCH($C613,'Policy Characteristics'!$C:$C,0)))</f>
        <v>0.01</v>
      </c>
      <c r="O613" s="276" t="str">
        <f>IF(ISBLANK(INDEX('Policy Characteristics'!I:I,MATCH($C613,'Policy Characteristics'!$C:$C,0))),"",INDEX('Policy Characteristics'!I:I,MATCH($C613,'Policy Characteristics'!$C:$C,0)))</f>
        <v>% of fuel shifted</v>
      </c>
      <c r="P613" s="276" t="str">
        <f>IF(ISBLANK(INDEX('Policy Characteristics'!J:J,MATCH($C613,'Policy Characteristics'!$C:$C,0))),"",INDEX('Policy Characteristics'!J:J,MATCH($C613,'Policy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3" s="276" t="str">
        <f>IF(ISBLANK(INDEX('Policy Characteristics'!K:K,MATCH($C613,'Policy Characteristics'!$C:$C,0))),"",INDEX('Policy Characteristics'!K:K,MATCH($C613,'Policy Characteristics'!$C:$C,0)))</f>
        <v>industry-ag-main.html#fuel-switching</v>
      </c>
      <c r="R613" s="276" t="str">
        <f>IF(ISBLANK(INDEX('Policy Characteristics'!L:L,MATCH($C613,'Policy Characteristics'!$C:$C,0))),"",INDEX('Policy Characteristics'!L:L,MATCH($C613,'Policy Characteristics'!$C:$C,0)))</f>
        <v>industry-elec-and-hydrogen.html</v>
      </c>
    </row>
    <row r="614" spans="1:18" ht="16">
      <c r="A614" s="276" t="str">
        <f>IF(ISBLANK(INDEX('Policy Characteristics'!A:A,MATCH($C614,'Policy Characteristics'!$C:$C,0))),"",INDEX('Policy Characteristics'!A:A,MATCH($C614,'Policy Characteristics'!$C:$C,0)))</f>
        <v>Industry</v>
      </c>
      <c r="B614" s="285" t="str">
        <f>IF(ISBLANK(INDEX('Policy Characteristics'!B:B,MATCH($C614,'Policy Characteristics'!$C:$C,0))),"",INDEX('Policy Characteristics'!B:B,MATCH($C614,'Policy Characteristics'!$C:$C,0)))</f>
        <v>Electrification</v>
      </c>
      <c r="C614" s="276" t="str">
        <f t="shared" si="33"/>
        <v>Fraction of Eligible Industrial Energy Use Shifted to Electricity</v>
      </c>
      <c r="D614" s="6" t="s">
        <v>3112</v>
      </c>
      <c r="E614" s="1" t="s">
        <v>3626</v>
      </c>
      <c r="F614" t="s">
        <v>3075</v>
      </c>
      <c r="G614" s="47" t="s">
        <v>3633</v>
      </c>
      <c r="H614" s="44">
        <v>1915</v>
      </c>
      <c r="I614" s="347" t="s">
        <v>44</v>
      </c>
      <c r="J614" s="277" t="str">
        <f>IF(ISBLANK(INDEX('Policy Characteristics'!D:D,MATCH($C614,'Policy Characteristics'!$C:$C,0))),"",INDEX('Policy Characteristics'!D:D,MATCH($C614,'Policy Characteristics'!$C:$C,0)))</f>
        <v>Electrification</v>
      </c>
      <c r="K614" s="276" t="str">
        <f>IF(ISBLANK(INDEX('Policy Characteristics'!E:E,MATCH($C614,'Policy Characteristics'!$C:$C,0))),"",INDEX('Policy Characteristics'!E:E,MATCH($C614,'Policy Characteristics'!$C:$C,0)))</f>
        <v>indst shift to electricity</v>
      </c>
      <c r="L614" s="284">
        <f>IF(ISBLANK(INDEX('Policy Characteristics'!F:F,MATCH($C614,'Policy Characteristics'!$C:$C,0))),"",INDEX('Policy Characteristics'!F:F,MATCH($C614,'Policy Characteristics'!$C:$C,0)))</f>
        <v>0</v>
      </c>
      <c r="M614" s="284">
        <f>IF(ISBLANK(INDEX('Policy Characteristics'!G:G,MATCH($C614,'Policy Characteristics'!$C:$C,0))),"",INDEX('Policy Characteristics'!G:G,MATCH($C614,'Policy Characteristics'!$C:$C,0)))</f>
        <v>1</v>
      </c>
      <c r="N614" s="284">
        <f>IF(ISBLANK(INDEX('Policy Characteristics'!H:H,MATCH($C614,'Policy Characteristics'!$C:$C,0))),"",INDEX('Policy Characteristics'!H:H,MATCH($C614,'Policy Characteristics'!$C:$C,0)))</f>
        <v>0.01</v>
      </c>
      <c r="O614" s="276" t="str">
        <f>IF(ISBLANK(INDEX('Policy Characteristics'!I:I,MATCH($C614,'Policy Characteristics'!$C:$C,0))),"",INDEX('Policy Characteristics'!I:I,MATCH($C614,'Policy Characteristics'!$C:$C,0)))</f>
        <v>% of fuel shifted</v>
      </c>
      <c r="P614" s="276" t="str">
        <f>IF(ISBLANK(INDEX('Policy Characteristics'!J:J,MATCH($C614,'Policy Characteristics'!$C:$C,0))),"",INDEX('Policy Characteristics'!J:J,MATCH($C614,'Policy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4" s="276" t="str">
        <f>IF(ISBLANK(INDEX('Policy Characteristics'!K:K,MATCH($C614,'Policy Characteristics'!$C:$C,0))),"",INDEX('Policy Characteristics'!K:K,MATCH($C614,'Policy Characteristics'!$C:$C,0)))</f>
        <v>industry-ag-main.html#fuel-switching</v>
      </c>
      <c r="R614" s="276" t="str">
        <f>IF(ISBLANK(INDEX('Policy Characteristics'!L:L,MATCH($C614,'Policy Characteristics'!$C:$C,0))),"",INDEX('Policy Characteristics'!L:L,MATCH($C614,'Policy Characteristics'!$C:$C,0)))</f>
        <v>industry-elec-and-hydrogen.html</v>
      </c>
    </row>
    <row r="615" spans="1:18" ht="16">
      <c r="A615" s="276" t="str">
        <f>IF(ISBLANK(INDEX('Policy Characteristics'!A:A,MATCH($C615,'Policy Characteristics'!$C:$C,0))),"",INDEX('Policy Characteristics'!A:A,MATCH($C615,'Policy Characteristics'!$C:$C,0)))</f>
        <v>Industry</v>
      </c>
      <c r="B615" s="285" t="str">
        <f>IF(ISBLANK(INDEX('Policy Characteristics'!B:B,MATCH($C615,'Policy Characteristics'!$C:$C,0))),"",INDEX('Policy Characteristics'!B:B,MATCH($C615,'Policy Characteristics'!$C:$C,0)))</f>
        <v>Electrification</v>
      </c>
      <c r="C615" s="276" t="str">
        <f t="shared" si="33"/>
        <v>Fraction of Eligible Industrial Energy Use Shifted to Electricity</v>
      </c>
      <c r="D615" s="6" t="s">
        <v>3112</v>
      </c>
      <c r="E615" s="1" t="s">
        <v>3627</v>
      </c>
      <c r="F615" t="s">
        <v>3075</v>
      </c>
      <c r="G615" s="47" t="s">
        <v>3634</v>
      </c>
      <c r="H615" s="44">
        <v>1916</v>
      </c>
      <c r="I615" s="347" t="s">
        <v>44</v>
      </c>
      <c r="J615" s="277" t="str">
        <f>IF(ISBLANK(INDEX('Policy Characteristics'!D:D,MATCH($C615,'Policy Characteristics'!$C:$C,0))),"",INDEX('Policy Characteristics'!D:D,MATCH($C615,'Policy Characteristics'!$C:$C,0)))</f>
        <v>Electrification</v>
      </c>
      <c r="K615" s="276" t="str">
        <f>IF(ISBLANK(INDEX('Policy Characteristics'!E:E,MATCH($C615,'Policy Characteristics'!$C:$C,0))),"",INDEX('Policy Characteristics'!E:E,MATCH($C615,'Policy Characteristics'!$C:$C,0)))</f>
        <v>indst shift to electricity</v>
      </c>
      <c r="L615" s="284">
        <f>IF(ISBLANK(INDEX('Policy Characteristics'!F:F,MATCH($C615,'Policy Characteristics'!$C:$C,0))),"",INDEX('Policy Characteristics'!F:F,MATCH($C615,'Policy Characteristics'!$C:$C,0)))</f>
        <v>0</v>
      </c>
      <c r="M615" s="284">
        <f>IF(ISBLANK(INDEX('Policy Characteristics'!G:G,MATCH($C615,'Policy Characteristics'!$C:$C,0))),"",INDEX('Policy Characteristics'!G:G,MATCH($C615,'Policy Characteristics'!$C:$C,0)))</f>
        <v>1</v>
      </c>
      <c r="N615" s="284">
        <f>IF(ISBLANK(INDEX('Policy Characteristics'!H:H,MATCH($C615,'Policy Characteristics'!$C:$C,0))),"",INDEX('Policy Characteristics'!H:H,MATCH($C615,'Policy Characteristics'!$C:$C,0)))</f>
        <v>0.01</v>
      </c>
      <c r="O615" s="276" t="str">
        <f>IF(ISBLANK(INDEX('Policy Characteristics'!I:I,MATCH($C615,'Policy Characteristics'!$C:$C,0))),"",INDEX('Policy Characteristics'!I:I,MATCH($C615,'Policy Characteristics'!$C:$C,0)))</f>
        <v>% of fuel shifted</v>
      </c>
      <c r="P615" s="276" t="str">
        <f>IF(ISBLANK(INDEX('Policy Characteristics'!J:J,MATCH($C615,'Policy Characteristics'!$C:$C,0))),"",INDEX('Policy Characteristics'!J:J,MATCH($C615,'Policy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5" s="276" t="str">
        <f>IF(ISBLANK(INDEX('Policy Characteristics'!K:K,MATCH($C615,'Policy Characteristics'!$C:$C,0))),"",INDEX('Policy Characteristics'!K:K,MATCH($C615,'Policy Characteristics'!$C:$C,0)))</f>
        <v>industry-ag-main.html#fuel-switching</v>
      </c>
      <c r="R615" s="276" t="str">
        <f>IF(ISBLANK(INDEX('Policy Characteristics'!L:L,MATCH($C615,'Policy Characteristics'!$C:$C,0))),"",INDEX('Policy Characteristics'!L:L,MATCH($C615,'Policy Characteristics'!$C:$C,0)))</f>
        <v>industry-elec-and-hydrogen.html</v>
      </c>
    </row>
    <row r="616" spans="1:18" ht="16">
      <c r="A616" s="276" t="str">
        <f>IF(ISBLANK(INDEX('Policy Characteristics'!A:A,MATCH($C616,'Policy Characteristics'!$C:$C,0))),"",INDEX('Policy Characteristics'!A:A,MATCH($C616,'Policy Characteristics'!$C:$C,0)))</f>
        <v>Industry</v>
      </c>
      <c r="B616" s="285" t="str">
        <f>IF(ISBLANK(INDEX('Policy Characteristics'!B:B,MATCH($C616,'Policy Characteristics'!$C:$C,0))),"",INDEX('Policy Characteristics'!B:B,MATCH($C616,'Policy Characteristics'!$C:$C,0)))</f>
        <v>Electrification</v>
      </c>
      <c r="C616" s="276" t="str">
        <f t="shared" si="33"/>
        <v>Fraction of Eligible Industrial Energy Use Shifted to Electricity</v>
      </c>
      <c r="D616" s="6" t="s">
        <v>3112</v>
      </c>
      <c r="E616" s="1" t="s">
        <v>3628</v>
      </c>
      <c r="F616" t="s">
        <v>3075</v>
      </c>
      <c r="G616" s="47" t="s">
        <v>3635</v>
      </c>
      <c r="H616" s="44">
        <v>1917</v>
      </c>
      <c r="I616" s="347" t="s">
        <v>44</v>
      </c>
      <c r="J616" s="277" t="str">
        <f>IF(ISBLANK(INDEX('Policy Characteristics'!D:D,MATCH($C616,'Policy Characteristics'!$C:$C,0))),"",INDEX('Policy Characteristics'!D:D,MATCH($C616,'Policy Characteristics'!$C:$C,0)))</f>
        <v>Electrification</v>
      </c>
      <c r="K616" s="276" t="str">
        <f>IF(ISBLANK(INDEX('Policy Characteristics'!E:E,MATCH($C616,'Policy Characteristics'!$C:$C,0))),"",INDEX('Policy Characteristics'!E:E,MATCH($C616,'Policy Characteristics'!$C:$C,0)))</f>
        <v>indst shift to electricity</v>
      </c>
      <c r="L616" s="284">
        <f>IF(ISBLANK(INDEX('Policy Characteristics'!F:F,MATCH($C616,'Policy Characteristics'!$C:$C,0))),"",INDEX('Policy Characteristics'!F:F,MATCH($C616,'Policy Characteristics'!$C:$C,0)))</f>
        <v>0</v>
      </c>
      <c r="M616" s="284">
        <f>IF(ISBLANK(INDEX('Policy Characteristics'!G:G,MATCH($C616,'Policy Characteristics'!$C:$C,0))),"",INDEX('Policy Characteristics'!G:G,MATCH($C616,'Policy Characteristics'!$C:$C,0)))</f>
        <v>1</v>
      </c>
      <c r="N616" s="284">
        <f>IF(ISBLANK(INDEX('Policy Characteristics'!H:H,MATCH($C616,'Policy Characteristics'!$C:$C,0))),"",INDEX('Policy Characteristics'!H:H,MATCH($C616,'Policy Characteristics'!$C:$C,0)))</f>
        <v>0.01</v>
      </c>
      <c r="O616" s="276" t="str">
        <f>IF(ISBLANK(INDEX('Policy Characteristics'!I:I,MATCH($C616,'Policy Characteristics'!$C:$C,0))),"",INDEX('Policy Characteristics'!I:I,MATCH($C616,'Policy Characteristics'!$C:$C,0)))</f>
        <v>% of fuel shifted</v>
      </c>
      <c r="P616" s="276" t="str">
        <f>IF(ISBLANK(INDEX('Policy Characteristics'!J:J,MATCH($C616,'Policy Characteristics'!$C:$C,0))),"",INDEX('Policy Characteristics'!J:J,MATCH($C616,'Policy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6" s="276" t="str">
        <f>IF(ISBLANK(INDEX('Policy Characteristics'!K:K,MATCH($C616,'Policy Characteristics'!$C:$C,0))),"",INDEX('Policy Characteristics'!K:K,MATCH($C616,'Policy Characteristics'!$C:$C,0)))</f>
        <v>industry-ag-main.html#fuel-switching</v>
      </c>
      <c r="R616" s="276" t="str">
        <f>IF(ISBLANK(INDEX('Policy Characteristics'!L:L,MATCH($C616,'Policy Characteristics'!$C:$C,0))),"",INDEX('Policy Characteristics'!L:L,MATCH($C616,'Policy Characteristics'!$C:$C,0)))</f>
        <v>industry-elec-and-hydrogen.html</v>
      </c>
    </row>
    <row r="617" spans="1:18" ht="16">
      <c r="A617" s="276" t="str">
        <f>IF(ISBLANK(INDEX('Policy Characteristics'!A:A,MATCH($C617,'Policy Characteristics'!$C:$C,0))),"",INDEX('Policy Characteristics'!A:A,MATCH($C617,'Policy Characteristics'!$C:$C,0)))</f>
        <v>Industry</v>
      </c>
      <c r="B617" s="285" t="str">
        <f>IF(ISBLANK(INDEX('Policy Characteristics'!B:B,MATCH($C617,'Policy Characteristics'!$C:$C,0))),"",INDEX('Policy Characteristics'!B:B,MATCH($C617,'Policy Characteristics'!$C:$C,0)))</f>
        <v>Electrification</v>
      </c>
      <c r="C617" s="276" t="str">
        <f t="shared" si="33"/>
        <v>Fraction of Eligible Industrial Energy Use Shifted to Electricity</v>
      </c>
      <c r="D617" s="6" t="s">
        <v>3112</v>
      </c>
      <c r="E617" s="1" t="s">
        <v>3629</v>
      </c>
      <c r="F617" t="s">
        <v>3075</v>
      </c>
      <c r="G617" s="47" t="s">
        <v>3636</v>
      </c>
      <c r="H617" s="44">
        <v>1918</v>
      </c>
      <c r="I617" s="347" t="s">
        <v>45</v>
      </c>
      <c r="J617" s="277" t="str">
        <f>IF(ISBLANK(INDEX('Policy Characteristics'!D:D,MATCH($C617,'Policy Characteristics'!$C:$C,0))),"",INDEX('Policy Characteristics'!D:D,MATCH($C617,'Policy Characteristics'!$C:$C,0)))</f>
        <v>Electrification</v>
      </c>
      <c r="K617" s="276" t="str">
        <f>IF(ISBLANK(INDEX('Policy Characteristics'!E:E,MATCH($C617,'Policy Characteristics'!$C:$C,0))),"",INDEX('Policy Characteristics'!E:E,MATCH($C617,'Policy Characteristics'!$C:$C,0)))</f>
        <v>indst shift to electricity</v>
      </c>
      <c r="L617" s="284">
        <f>IF(ISBLANK(INDEX('Policy Characteristics'!F:F,MATCH($C617,'Policy Characteristics'!$C:$C,0))),"",INDEX('Policy Characteristics'!F:F,MATCH($C617,'Policy Characteristics'!$C:$C,0)))</f>
        <v>0</v>
      </c>
      <c r="M617" s="284">
        <f>IF(ISBLANK(INDEX('Policy Characteristics'!G:G,MATCH($C617,'Policy Characteristics'!$C:$C,0))),"",INDEX('Policy Characteristics'!G:G,MATCH($C617,'Policy Characteristics'!$C:$C,0)))</f>
        <v>1</v>
      </c>
      <c r="N617" s="284">
        <f>IF(ISBLANK(INDEX('Policy Characteristics'!H:H,MATCH($C617,'Policy Characteristics'!$C:$C,0))),"",INDEX('Policy Characteristics'!H:H,MATCH($C617,'Policy Characteristics'!$C:$C,0)))</f>
        <v>0.01</v>
      </c>
      <c r="O617" s="276" t="str">
        <f>IF(ISBLANK(INDEX('Policy Characteristics'!I:I,MATCH($C617,'Policy Characteristics'!$C:$C,0))),"",INDEX('Policy Characteristics'!I:I,MATCH($C617,'Policy Characteristics'!$C:$C,0)))</f>
        <v>% of fuel shifted</v>
      </c>
      <c r="P617" s="276" t="str">
        <f>IF(ISBLANK(INDEX('Policy Characteristics'!J:J,MATCH($C617,'Policy Characteristics'!$C:$C,0))),"",INDEX('Policy Characteristics'!J:J,MATCH($C617,'Policy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7" s="276" t="str">
        <f>IF(ISBLANK(INDEX('Policy Characteristics'!K:K,MATCH($C617,'Policy Characteristics'!$C:$C,0))),"",INDEX('Policy Characteristics'!K:K,MATCH($C617,'Policy Characteristics'!$C:$C,0)))</f>
        <v>industry-ag-main.html#fuel-switching</v>
      </c>
      <c r="R617" s="276" t="str">
        <f>IF(ISBLANK(INDEX('Policy Characteristics'!L:L,MATCH($C617,'Policy Characteristics'!$C:$C,0))),"",INDEX('Policy Characteristics'!L:L,MATCH($C617,'Policy Characteristics'!$C:$C,0)))</f>
        <v>industry-elec-and-hydrogen.html</v>
      </c>
    </row>
    <row r="618" spans="1:18" ht="16">
      <c r="A618" s="276" t="str">
        <f>IF(ISBLANK(INDEX('Policy Characteristics'!A:A,MATCH($C618,'Policy Characteristics'!$C:$C,0))),"",INDEX('Policy Characteristics'!A:A,MATCH($C618,'Policy Characteristics'!$C:$C,0)))</f>
        <v>Industry</v>
      </c>
      <c r="B618" s="285" t="str">
        <f>IF(ISBLANK(INDEX('Policy Characteristics'!B:B,MATCH($C618,'Policy Characteristics'!$C:$C,0))),"",INDEX('Policy Characteristics'!B:B,MATCH($C618,'Policy Characteristics'!$C:$C,0)))</f>
        <v>Electrification</v>
      </c>
      <c r="C618" s="276" t="str">
        <f t="shared" si="33"/>
        <v>Fraction of Eligible Industrial Energy Use Shifted to Electricity</v>
      </c>
      <c r="D618" s="6" t="s">
        <v>3112</v>
      </c>
      <c r="E618" s="1" t="s">
        <v>3630</v>
      </c>
      <c r="F618" t="s">
        <v>3075</v>
      </c>
      <c r="G618" s="47" t="s">
        <v>3637</v>
      </c>
      <c r="H618" s="44">
        <v>1919</v>
      </c>
      <c r="I618" s="347" t="s">
        <v>45</v>
      </c>
      <c r="J618" s="277" t="str">
        <f>IF(ISBLANK(INDEX('Policy Characteristics'!D:D,MATCH($C618,'Policy Characteristics'!$C:$C,0))),"",INDEX('Policy Characteristics'!D:D,MATCH($C618,'Policy Characteristics'!$C:$C,0)))</f>
        <v>Electrification</v>
      </c>
      <c r="K618" s="276" t="str">
        <f>IF(ISBLANK(INDEX('Policy Characteristics'!E:E,MATCH($C618,'Policy Characteristics'!$C:$C,0))),"",INDEX('Policy Characteristics'!E:E,MATCH($C618,'Policy Characteristics'!$C:$C,0)))</f>
        <v>indst shift to electricity</v>
      </c>
      <c r="L618" s="284">
        <f>IF(ISBLANK(INDEX('Policy Characteristics'!F:F,MATCH($C618,'Policy Characteristics'!$C:$C,0))),"",INDEX('Policy Characteristics'!F:F,MATCH($C618,'Policy Characteristics'!$C:$C,0)))</f>
        <v>0</v>
      </c>
      <c r="M618" s="284">
        <f>IF(ISBLANK(INDEX('Policy Characteristics'!G:G,MATCH($C618,'Policy Characteristics'!$C:$C,0))),"",INDEX('Policy Characteristics'!G:G,MATCH($C618,'Policy Characteristics'!$C:$C,0)))</f>
        <v>1</v>
      </c>
      <c r="N618" s="284">
        <f>IF(ISBLANK(INDEX('Policy Characteristics'!H:H,MATCH($C618,'Policy Characteristics'!$C:$C,0))),"",INDEX('Policy Characteristics'!H:H,MATCH($C618,'Policy Characteristics'!$C:$C,0)))</f>
        <v>0.01</v>
      </c>
      <c r="O618" s="276" t="str">
        <f>IF(ISBLANK(INDEX('Policy Characteristics'!I:I,MATCH($C618,'Policy Characteristics'!$C:$C,0))),"",INDEX('Policy Characteristics'!I:I,MATCH($C618,'Policy Characteristics'!$C:$C,0)))</f>
        <v>% of fuel shifted</v>
      </c>
      <c r="P618" s="276" t="str">
        <f>IF(ISBLANK(INDEX('Policy Characteristics'!J:J,MATCH($C618,'Policy Characteristics'!$C:$C,0))),"",INDEX('Policy Characteristics'!J:J,MATCH($C618,'Policy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8" s="276" t="str">
        <f>IF(ISBLANK(INDEX('Policy Characteristics'!K:K,MATCH($C618,'Policy Characteristics'!$C:$C,0))),"",INDEX('Policy Characteristics'!K:K,MATCH($C618,'Policy Characteristics'!$C:$C,0)))</f>
        <v>industry-ag-main.html#fuel-switching</v>
      </c>
      <c r="R618" s="276" t="str">
        <f>IF(ISBLANK(INDEX('Policy Characteristics'!L:L,MATCH($C618,'Policy Characteristics'!$C:$C,0))),"",INDEX('Policy Characteristics'!L:L,MATCH($C618,'Policy Characteristics'!$C:$C,0)))</f>
        <v>industry-elec-and-hydrogen.html</v>
      </c>
    </row>
    <row r="619" spans="1:18" ht="16">
      <c r="A619" s="276" t="str">
        <f>IF(ISBLANK(INDEX('Policy Characteristics'!A:A,MATCH($C619,'Policy Characteristics'!$C:$C,0))),"",INDEX('Policy Characteristics'!A:A,MATCH($C619,'Policy Characteristics'!$C:$C,0)))</f>
        <v>Industry</v>
      </c>
      <c r="B619" s="285" t="str">
        <f>IF(ISBLANK(INDEX('Policy Characteristics'!B:B,MATCH($C619,'Policy Characteristics'!$C:$C,0))),"",INDEX('Policy Characteristics'!B:B,MATCH($C619,'Policy Characteristics'!$C:$C,0)))</f>
        <v>Electrification</v>
      </c>
      <c r="C619" s="276" t="str">
        <f t="shared" si="33"/>
        <v>Fraction of Eligible Industrial Energy Use Shifted to Electricity</v>
      </c>
      <c r="D619" s="6" t="s">
        <v>3112</v>
      </c>
      <c r="E619" s="1" t="s">
        <v>3631</v>
      </c>
      <c r="F619" t="s">
        <v>3075</v>
      </c>
      <c r="G619" s="47" t="s">
        <v>3638</v>
      </c>
      <c r="H619" s="44">
        <v>1920</v>
      </c>
      <c r="I619" s="347" t="s">
        <v>45</v>
      </c>
      <c r="J619" s="277" t="str">
        <f>IF(ISBLANK(INDEX('Policy Characteristics'!D:D,MATCH($C619,'Policy Characteristics'!$C:$C,0))),"",INDEX('Policy Characteristics'!D:D,MATCH($C619,'Policy Characteristics'!$C:$C,0)))</f>
        <v>Electrification</v>
      </c>
      <c r="K619" s="276" t="str">
        <f>IF(ISBLANK(INDEX('Policy Characteristics'!E:E,MATCH($C619,'Policy Characteristics'!$C:$C,0))),"",INDEX('Policy Characteristics'!E:E,MATCH($C619,'Policy Characteristics'!$C:$C,0)))</f>
        <v>indst shift to electricity</v>
      </c>
      <c r="L619" s="284">
        <f>IF(ISBLANK(INDEX('Policy Characteristics'!F:F,MATCH($C619,'Policy Characteristics'!$C:$C,0))),"",INDEX('Policy Characteristics'!F:F,MATCH($C619,'Policy Characteristics'!$C:$C,0)))</f>
        <v>0</v>
      </c>
      <c r="M619" s="284">
        <f>IF(ISBLANK(INDEX('Policy Characteristics'!G:G,MATCH($C619,'Policy Characteristics'!$C:$C,0))),"",INDEX('Policy Characteristics'!G:G,MATCH($C619,'Policy Characteristics'!$C:$C,0)))</f>
        <v>1</v>
      </c>
      <c r="N619" s="284">
        <f>IF(ISBLANK(INDEX('Policy Characteristics'!H:H,MATCH($C619,'Policy Characteristics'!$C:$C,0))),"",INDEX('Policy Characteristics'!H:H,MATCH($C619,'Policy Characteristics'!$C:$C,0)))</f>
        <v>0.01</v>
      </c>
      <c r="O619" s="276" t="str">
        <f>IF(ISBLANK(INDEX('Policy Characteristics'!I:I,MATCH($C619,'Policy Characteristics'!$C:$C,0))),"",INDEX('Policy Characteristics'!I:I,MATCH($C619,'Policy Characteristics'!$C:$C,0)))</f>
        <v>% of fuel shifted</v>
      </c>
      <c r="P619" s="276" t="str">
        <f>IF(ISBLANK(INDEX('Policy Characteristics'!J:J,MATCH($C619,'Policy Characteristics'!$C:$C,0))),"",INDEX('Policy Characteristics'!J:J,MATCH($C619,'Policy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9" s="276" t="str">
        <f>IF(ISBLANK(INDEX('Policy Characteristics'!K:K,MATCH($C619,'Policy Characteristics'!$C:$C,0))),"",INDEX('Policy Characteristics'!K:K,MATCH($C619,'Policy Characteristics'!$C:$C,0)))</f>
        <v>industry-ag-main.html#fuel-switching</v>
      </c>
      <c r="R619" s="276" t="str">
        <f>IF(ISBLANK(INDEX('Policy Characteristics'!L:L,MATCH($C619,'Policy Characteristics'!$C:$C,0))),"",INDEX('Policy Characteristics'!L:L,MATCH($C619,'Policy Characteristics'!$C:$C,0)))</f>
        <v>industry-elec-and-hydrogen.html</v>
      </c>
    </row>
    <row r="620" spans="1:18" ht="16">
      <c r="A620" s="276" t="str">
        <f>IF(ISBLANK(INDEX('Policy Characteristics'!A:A,MATCH($C620,'Policy Characteristics'!$C:$C,0))),"",INDEX('Policy Characteristics'!A:A,MATCH($C620,'Policy Characteristics'!$C:$C,0)))</f>
        <v>Industry</v>
      </c>
      <c r="B620" s="285" t="str">
        <f>IF(ISBLANK(INDEX('Policy Characteristics'!B:B,MATCH($C620,'Policy Characteristics'!$C:$C,0))),"",INDEX('Policy Characteristics'!B:B,MATCH($C620,'Policy Characteristics'!$C:$C,0)))</f>
        <v>Electrification</v>
      </c>
      <c r="C620" s="276" t="str">
        <f t="shared" si="33"/>
        <v>Fraction of Eligible Industrial Energy Use Shifted to Electricity</v>
      </c>
      <c r="D620" s="6" t="s">
        <v>3112</v>
      </c>
      <c r="E620" s="1" t="s">
        <v>3625</v>
      </c>
      <c r="F620" t="s">
        <v>3075</v>
      </c>
      <c r="G620" s="47" t="s">
        <v>3639</v>
      </c>
      <c r="H620" s="44">
        <v>1921</v>
      </c>
      <c r="I620" s="347" t="s">
        <v>45</v>
      </c>
      <c r="J620" s="277" t="str">
        <f>IF(ISBLANK(INDEX('Policy Characteristics'!D:D,MATCH($C620,'Policy Characteristics'!$C:$C,0))),"",INDEX('Policy Characteristics'!D:D,MATCH($C620,'Policy Characteristics'!$C:$C,0)))</f>
        <v>Electrification</v>
      </c>
      <c r="K620" s="276" t="str">
        <f>IF(ISBLANK(INDEX('Policy Characteristics'!E:E,MATCH($C620,'Policy Characteristics'!$C:$C,0))),"",INDEX('Policy Characteristics'!E:E,MATCH($C620,'Policy Characteristics'!$C:$C,0)))</f>
        <v>indst shift to electricity</v>
      </c>
      <c r="L620" s="284">
        <f>IF(ISBLANK(INDEX('Policy Characteristics'!F:F,MATCH($C620,'Policy Characteristics'!$C:$C,0))),"",INDEX('Policy Characteristics'!F:F,MATCH($C620,'Policy Characteristics'!$C:$C,0)))</f>
        <v>0</v>
      </c>
      <c r="M620" s="284">
        <f>IF(ISBLANK(INDEX('Policy Characteristics'!G:G,MATCH($C620,'Policy Characteristics'!$C:$C,0))),"",INDEX('Policy Characteristics'!G:G,MATCH($C620,'Policy Characteristics'!$C:$C,0)))</f>
        <v>1</v>
      </c>
      <c r="N620" s="284">
        <f>IF(ISBLANK(INDEX('Policy Characteristics'!H:H,MATCH($C620,'Policy Characteristics'!$C:$C,0))),"",INDEX('Policy Characteristics'!H:H,MATCH($C620,'Policy Characteristics'!$C:$C,0)))</f>
        <v>0.01</v>
      </c>
      <c r="O620" s="276" t="str">
        <f>IF(ISBLANK(INDEX('Policy Characteristics'!I:I,MATCH($C620,'Policy Characteristics'!$C:$C,0))),"",INDEX('Policy Characteristics'!I:I,MATCH($C620,'Policy Characteristics'!$C:$C,0)))</f>
        <v>% of fuel shifted</v>
      </c>
      <c r="P620" s="276" t="str">
        <f>IF(ISBLANK(INDEX('Policy Characteristics'!J:J,MATCH($C620,'Policy Characteristics'!$C:$C,0))),"",INDEX('Policy Characteristics'!J:J,MATCH($C620,'Policy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0" s="276" t="str">
        <f>IF(ISBLANK(INDEX('Policy Characteristics'!K:K,MATCH($C620,'Policy Characteristics'!$C:$C,0))),"",INDEX('Policy Characteristics'!K:K,MATCH($C620,'Policy Characteristics'!$C:$C,0)))</f>
        <v>industry-ag-main.html#fuel-switching</v>
      </c>
      <c r="R620" s="276" t="str">
        <f>IF(ISBLANK(INDEX('Policy Characteristics'!L:L,MATCH($C620,'Policy Characteristics'!$C:$C,0))),"",INDEX('Policy Characteristics'!L:L,MATCH($C620,'Policy Characteristics'!$C:$C,0)))</f>
        <v>industry-elec-and-hydrogen.html</v>
      </c>
    </row>
    <row r="621" spans="1:18" ht="16">
      <c r="A621" s="276" t="str">
        <f>IF(ISBLANK(INDEX('Policy Characteristics'!A:A,MATCH($C621,'Policy Characteristics'!$C:$C,0))),"",INDEX('Policy Characteristics'!A:A,MATCH($C621,'Policy Characteristics'!$C:$C,0)))</f>
        <v>Industry</v>
      </c>
      <c r="B621" s="285" t="str">
        <f>IF(ISBLANK(INDEX('Policy Characteristics'!B:B,MATCH($C621,'Policy Characteristics'!$C:$C,0))),"",INDEX('Policy Characteristics'!B:B,MATCH($C621,'Policy Characteristics'!$C:$C,0)))</f>
        <v>Electrification</v>
      </c>
      <c r="C621" s="276" t="str">
        <f t="shared" si="33"/>
        <v>Fraction of Eligible Industrial Energy Use Shifted to Electricity</v>
      </c>
      <c r="D621" s="6" t="s">
        <v>3113</v>
      </c>
      <c r="E621" s="1" t="s">
        <v>3624</v>
      </c>
      <c r="F621" t="s">
        <v>3076</v>
      </c>
      <c r="G621" s="47" t="s">
        <v>3632</v>
      </c>
      <c r="H621" s="44">
        <v>1922</v>
      </c>
      <c r="I621" s="347" t="s">
        <v>45</v>
      </c>
      <c r="J621" s="277" t="str">
        <f>IF(ISBLANK(INDEX('Policy Characteristics'!D:D,MATCH($C621,'Policy Characteristics'!$C:$C,0))),"",INDEX('Policy Characteristics'!D:D,MATCH($C621,'Policy Characteristics'!$C:$C,0)))</f>
        <v>Electrification</v>
      </c>
      <c r="K621" s="276" t="str">
        <f>IF(ISBLANK(INDEX('Policy Characteristics'!E:E,MATCH($C621,'Policy Characteristics'!$C:$C,0))),"",INDEX('Policy Characteristics'!E:E,MATCH($C621,'Policy Characteristics'!$C:$C,0)))</f>
        <v>indst shift to electricity</v>
      </c>
      <c r="L621" s="284">
        <f>IF(ISBLANK(INDEX('Policy Characteristics'!F:F,MATCH($C621,'Policy Characteristics'!$C:$C,0))),"",INDEX('Policy Characteristics'!F:F,MATCH($C621,'Policy Characteristics'!$C:$C,0)))</f>
        <v>0</v>
      </c>
      <c r="M621" s="284">
        <f>IF(ISBLANK(INDEX('Policy Characteristics'!G:G,MATCH($C621,'Policy Characteristics'!$C:$C,0))),"",INDEX('Policy Characteristics'!G:G,MATCH($C621,'Policy Characteristics'!$C:$C,0)))</f>
        <v>1</v>
      </c>
      <c r="N621" s="284">
        <f>IF(ISBLANK(INDEX('Policy Characteristics'!H:H,MATCH($C621,'Policy Characteristics'!$C:$C,0))),"",INDEX('Policy Characteristics'!H:H,MATCH($C621,'Policy Characteristics'!$C:$C,0)))</f>
        <v>0.01</v>
      </c>
      <c r="O621" s="276" t="str">
        <f>IF(ISBLANK(INDEX('Policy Characteristics'!I:I,MATCH($C621,'Policy Characteristics'!$C:$C,0))),"",INDEX('Policy Characteristics'!I:I,MATCH($C621,'Policy Characteristics'!$C:$C,0)))</f>
        <v>% of fuel shifted</v>
      </c>
      <c r="P621" s="276" t="str">
        <f>IF(ISBLANK(INDEX('Policy Characteristics'!J:J,MATCH($C621,'Policy Characteristics'!$C:$C,0))),"",INDEX('Policy Characteristics'!J:J,MATCH($C621,'Policy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1" s="276" t="str">
        <f>IF(ISBLANK(INDEX('Policy Characteristics'!K:K,MATCH($C621,'Policy Characteristics'!$C:$C,0))),"",INDEX('Policy Characteristics'!K:K,MATCH($C621,'Policy Characteristics'!$C:$C,0)))</f>
        <v>industry-ag-main.html#fuel-switching</v>
      </c>
      <c r="R621" s="276" t="str">
        <f>IF(ISBLANK(INDEX('Policy Characteristics'!L:L,MATCH($C621,'Policy Characteristics'!$C:$C,0))),"",INDEX('Policy Characteristics'!L:L,MATCH($C621,'Policy Characteristics'!$C:$C,0)))</f>
        <v>industry-elec-and-hydrogen.html</v>
      </c>
    </row>
    <row r="622" spans="1:18" ht="16">
      <c r="A622" s="276" t="str">
        <f>IF(ISBLANK(INDEX('Policy Characteristics'!A:A,MATCH($C622,'Policy Characteristics'!$C:$C,0))),"",INDEX('Policy Characteristics'!A:A,MATCH($C622,'Policy Characteristics'!$C:$C,0)))</f>
        <v>Industry</v>
      </c>
      <c r="B622" s="285" t="str">
        <f>IF(ISBLANK(INDEX('Policy Characteristics'!B:B,MATCH($C622,'Policy Characteristics'!$C:$C,0))),"",INDEX('Policy Characteristics'!B:B,MATCH($C622,'Policy Characteristics'!$C:$C,0)))</f>
        <v>Electrification</v>
      </c>
      <c r="C622" s="276" t="str">
        <f t="shared" si="33"/>
        <v>Fraction of Eligible Industrial Energy Use Shifted to Electricity</v>
      </c>
      <c r="D622" s="6" t="s">
        <v>3113</v>
      </c>
      <c r="E622" s="1" t="s">
        <v>3626</v>
      </c>
      <c r="F622" t="s">
        <v>3076</v>
      </c>
      <c r="G622" s="47" t="s">
        <v>3633</v>
      </c>
      <c r="H622" s="44">
        <v>1923</v>
      </c>
      <c r="I622" s="347" t="s">
        <v>45</v>
      </c>
      <c r="J622" s="277" t="str">
        <f>IF(ISBLANK(INDEX('Policy Characteristics'!D:D,MATCH($C622,'Policy Characteristics'!$C:$C,0))),"",INDEX('Policy Characteristics'!D:D,MATCH($C622,'Policy Characteristics'!$C:$C,0)))</f>
        <v>Electrification</v>
      </c>
      <c r="K622" s="276" t="str">
        <f>IF(ISBLANK(INDEX('Policy Characteristics'!E:E,MATCH($C622,'Policy Characteristics'!$C:$C,0))),"",INDEX('Policy Characteristics'!E:E,MATCH($C622,'Policy Characteristics'!$C:$C,0)))</f>
        <v>indst shift to electricity</v>
      </c>
      <c r="L622" s="284">
        <f>IF(ISBLANK(INDEX('Policy Characteristics'!F:F,MATCH($C622,'Policy Characteristics'!$C:$C,0))),"",INDEX('Policy Characteristics'!F:F,MATCH($C622,'Policy Characteristics'!$C:$C,0)))</f>
        <v>0</v>
      </c>
      <c r="M622" s="284">
        <f>IF(ISBLANK(INDEX('Policy Characteristics'!G:G,MATCH($C622,'Policy Characteristics'!$C:$C,0))),"",INDEX('Policy Characteristics'!G:G,MATCH($C622,'Policy Characteristics'!$C:$C,0)))</f>
        <v>1</v>
      </c>
      <c r="N622" s="284">
        <f>IF(ISBLANK(INDEX('Policy Characteristics'!H:H,MATCH($C622,'Policy Characteristics'!$C:$C,0))),"",INDEX('Policy Characteristics'!H:H,MATCH($C622,'Policy Characteristics'!$C:$C,0)))</f>
        <v>0.01</v>
      </c>
      <c r="O622" s="276" t="str">
        <f>IF(ISBLANK(INDEX('Policy Characteristics'!I:I,MATCH($C622,'Policy Characteristics'!$C:$C,0))),"",INDEX('Policy Characteristics'!I:I,MATCH($C622,'Policy Characteristics'!$C:$C,0)))</f>
        <v>% of fuel shifted</v>
      </c>
      <c r="P622" s="276" t="str">
        <f>IF(ISBLANK(INDEX('Policy Characteristics'!J:J,MATCH($C622,'Policy Characteristics'!$C:$C,0))),"",INDEX('Policy Characteristics'!J:J,MATCH($C622,'Policy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2" s="276" t="str">
        <f>IF(ISBLANK(INDEX('Policy Characteristics'!K:K,MATCH($C622,'Policy Characteristics'!$C:$C,0))),"",INDEX('Policy Characteristics'!K:K,MATCH($C622,'Policy Characteristics'!$C:$C,0)))</f>
        <v>industry-ag-main.html#fuel-switching</v>
      </c>
      <c r="R622" s="276" t="str">
        <f>IF(ISBLANK(INDEX('Policy Characteristics'!L:L,MATCH($C622,'Policy Characteristics'!$C:$C,0))),"",INDEX('Policy Characteristics'!L:L,MATCH($C622,'Policy Characteristics'!$C:$C,0)))</f>
        <v>industry-elec-and-hydrogen.html</v>
      </c>
    </row>
    <row r="623" spans="1:18" ht="16">
      <c r="A623" s="276" t="str">
        <f>IF(ISBLANK(INDEX('Policy Characteristics'!A:A,MATCH($C623,'Policy Characteristics'!$C:$C,0))),"",INDEX('Policy Characteristics'!A:A,MATCH($C623,'Policy Characteristics'!$C:$C,0)))</f>
        <v>Industry</v>
      </c>
      <c r="B623" s="285" t="str">
        <f>IF(ISBLANK(INDEX('Policy Characteristics'!B:B,MATCH($C623,'Policy Characteristics'!$C:$C,0))),"",INDEX('Policy Characteristics'!B:B,MATCH($C623,'Policy Characteristics'!$C:$C,0)))</f>
        <v>Electrification</v>
      </c>
      <c r="C623" s="276" t="str">
        <f t="shared" si="33"/>
        <v>Fraction of Eligible Industrial Energy Use Shifted to Electricity</v>
      </c>
      <c r="D623" s="6" t="s">
        <v>3113</v>
      </c>
      <c r="E623" s="1" t="s">
        <v>3627</v>
      </c>
      <c r="F623" t="s">
        <v>3076</v>
      </c>
      <c r="G623" s="47" t="s">
        <v>3634</v>
      </c>
      <c r="H623" s="44">
        <v>1924</v>
      </c>
      <c r="I623" s="347" t="s">
        <v>45</v>
      </c>
      <c r="J623" s="277" t="str">
        <f>IF(ISBLANK(INDEX('Policy Characteristics'!D:D,MATCH($C623,'Policy Characteristics'!$C:$C,0))),"",INDEX('Policy Characteristics'!D:D,MATCH($C623,'Policy Characteristics'!$C:$C,0)))</f>
        <v>Electrification</v>
      </c>
      <c r="K623" s="276" t="str">
        <f>IF(ISBLANK(INDEX('Policy Characteristics'!E:E,MATCH($C623,'Policy Characteristics'!$C:$C,0))),"",INDEX('Policy Characteristics'!E:E,MATCH($C623,'Policy Characteristics'!$C:$C,0)))</f>
        <v>indst shift to electricity</v>
      </c>
      <c r="L623" s="284">
        <f>IF(ISBLANK(INDEX('Policy Characteristics'!F:F,MATCH($C623,'Policy Characteristics'!$C:$C,0))),"",INDEX('Policy Characteristics'!F:F,MATCH($C623,'Policy Characteristics'!$C:$C,0)))</f>
        <v>0</v>
      </c>
      <c r="M623" s="284">
        <f>IF(ISBLANK(INDEX('Policy Characteristics'!G:G,MATCH($C623,'Policy Characteristics'!$C:$C,0))),"",INDEX('Policy Characteristics'!G:G,MATCH($C623,'Policy Characteristics'!$C:$C,0)))</f>
        <v>1</v>
      </c>
      <c r="N623" s="284">
        <f>IF(ISBLANK(INDEX('Policy Characteristics'!H:H,MATCH($C623,'Policy Characteristics'!$C:$C,0))),"",INDEX('Policy Characteristics'!H:H,MATCH($C623,'Policy Characteristics'!$C:$C,0)))</f>
        <v>0.01</v>
      </c>
      <c r="O623" s="276" t="str">
        <f>IF(ISBLANK(INDEX('Policy Characteristics'!I:I,MATCH($C623,'Policy Characteristics'!$C:$C,0))),"",INDEX('Policy Characteristics'!I:I,MATCH($C623,'Policy Characteristics'!$C:$C,0)))</f>
        <v>% of fuel shifted</v>
      </c>
      <c r="P623" s="276" t="str">
        <f>IF(ISBLANK(INDEX('Policy Characteristics'!J:J,MATCH($C623,'Policy Characteristics'!$C:$C,0))),"",INDEX('Policy Characteristics'!J:J,MATCH($C623,'Policy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3" s="276" t="str">
        <f>IF(ISBLANK(INDEX('Policy Characteristics'!K:K,MATCH($C623,'Policy Characteristics'!$C:$C,0))),"",INDEX('Policy Characteristics'!K:K,MATCH($C623,'Policy Characteristics'!$C:$C,0)))</f>
        <v>industry-ag-main.html#fuel-switching</v>
      </c>
      <c r="R623" s="276" t="str">
        <f>IF(ISBLANK(INDEX('Policy Characteristics'!L:L,MATCH($C623,'Policy Characteristics'!$C:$C,0))),"",INDEX('Policy Characteristics'!L:L,MATCH($C623,'Policy Characteristics'!$C:$C,0)))</f>
        <v>industry-elec-and-hydrogen.html</v>
      </c>
    </row>
    <row r="624" spans="1:18" ht="16">
      <c r="A624" s="276" t="str">
        <f>IF(ISBLANK(INDEX('Policy Characteristics'!A:A,MATCH($C624,'Policy Characteristics'!$C:$C,0))),"",INDEX('Policy Characteristics'!A:A,MATCH($C624,'Policy Characteristics'!$C:$C,0)))</f>
        <v>Industry</v>
      </c>
      <c r="B624" s="285" t="str">
        <f>IF(ISBLANK(INDEX('Policy Characteristics'!B:B,MATCH($C624,'Policy Characteristics'!$C:$C,0))),"",INDEX('Policy Characteristics'!B:B,MATCH($C624,'Policy Characteristics'!$C:$C,0)))</f>
        <v>Electrification</v>
      </c>
      <c r="C624" s="276" t="str">
        <f t="shared" si="33"/>
        <v>Fraction of Eligible Industrial Energy Use Shifted to Electricity</v>
      </c>
      <c r="D624" s="6" t="s">
        <v>3113</v>
      </c>
      <c r="E624" s="1" t="s">
        <v>3628</v>
      </c>
      <c r="F624" t="s">
        <v>3076</v>
      </c>
      <c r="G624" s="47" t="s">
        <v>3635</v>
      </c>
      <c r="H624" s="44">
        <v>1925</v>
      </c>
      <c r="I624" s="347" t="s">
        <v>44</v>
      </c>
      <c r="J624" s="277" t="str">
        <f>IF(ISBLANK(INDEX('Policy Characteristics'!D:D,MATCH($C624,'Policy Characteristics'!$C:$C,0))),"",INDEX('Policy Characteristics'!D:D,MATCH($C624,'Policy Characteristics'!$C:$C,0)))</f>
        <v>Electrification</v>
      </c>
      <c r="K624" s="276" t="str">
        <f>IF(ISBLANK(INDEX('Policy Characteristics'!E:E,MATCH($C624,'Policy Characteristics'!$C:$C,0))),"",INDEX('Policy Characteristics'!E:E,MATCH($C624,'Policy Characteristics'!$C:$C,0)))</f>
        <v>indst shift to electricity</v>
      </c>
      <c r="L624" s="284">
        <f>IF(ISBLANK(INDEX('Policy Characteristics'!F:F,MATCH($C624,'Policy Characteristics'!$C:$C,0))),"",INDEX('Policy Characteristics'!F:F,MATCH($C624,'Policy Characteristics'!$C:$C,0)))</f>
        <v>0</v>
      </c>
      <c r="M624" s="284">
        <f>IF(ISBLANK(INDEX('Policy Characteristics'!G:G,MATCH($C624,'Policy Characteristics'!$C:$C,0))),"",INDEX('Policy Characteristics'!G:G,MATCH($C624,'Policy Characteristics'!$C:$C,0)))</f>
        <v>1</v>
      </c>
      <c r="N624" s="284">
        <f>IF(ISBLANK(INDEX('Policy Characteristics'!H:H,MATCH($C624,'Policy Characteristics'!$C:$C,0))),"",INDEX('Policy Characteristics'!H:H,MATCH($C624,'Policy Characteristics'!$C:$C,0)))</f>
        <v>0.01</v>
      </c>
      <c r="O624" s="276" t="str">
        <f>IF(ISBLANK(INDEX('Policy Characteristics'!I:I,MATCH($C624,'Policy Characteristics'!$C:$C,0))),"",INDEX('Policy Characteristics'!I:I,MATCH($C624,'Policy Characteristics'!$C:$C,0)))</f>
        <v>% of fuel shifted</v>
      </c>
      <c r="P624" s="276" t="str">
        <f>IF(ISBLANK(INDEX('Policy Characteristics'!J:J,MATCH($C624,'Policy Characteristics'!$C:$C,0))),"",INDEX('Policy Characteristics'!J:J,MATCH($C624,'Policy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4" s="276" t="str">
        <f>IF(ISBLANK(INDEX('Policy Characteristics'!K:K,MATCH($C624,'Policy Characteristics'!$C:$C,0))),"",INDEX('Policy Characteristics'!K:K,MATCH($C624,'Policy Characteristics'!$C:$C,0)))</f>
        <v>industry-ag-main.html#fuel-switching</v>
      </c>
      <c r="R624" s="276" t="str">
        <f>IF(ISBLANK(INDEX('Policy Characteristics'!L:L,MATCH($C624,'Policy Characteristics'!$C:$C,0))),"",INDEX('Policy Characteristics'!L:L,MATCH($C624,'Policy Characteristics'!$C:$C,0)))</f>
        <v>industry-elec-and-hydrogen.html</v>
      </c>
    </row>
    <row r="625" spans="1:18" ht="16">
      <c r="A625" s="276" t="str">
        <f>IF(ISBLANK(INDEX('Policy Characteristics'!A:A,MATCH($C625,'Policy Characteristics'!$C:$C,0))),"",INDEX('Policy Characteristics'!A:A,MATCH($C625,'Policy Characteristics'!$C:$C,0)))</f>
        <v>Industry</v>
      </c>
      <c r="B625" s="285" t="str">
        <f>IF(ISBLANK(INDEX('Policy Characteristics'!B:B,MATCH($C625,'Policy Characteristics'!$C:$C,0))),"",INDEX('Policy Characteristics'!B:B,MATCH($C625,'Policy Characteristics'!$C:$C,0)))</f>
        <v>Electrification</v>
      </c>
      <c r="C625" s="276" t="str">
        <f t="shared" si="33"/>
        <v>Fraction of Eligible Industrial Energy Use Shifted to Electricity</v>
      </c>
      <c r="D625" s="6" t="s">
        <v>3113</v>
      </c>
      <c r="E625" s="1" t="s">
        <v>3629</v>
      </c>
      <c r="F625" t="s">
        <v>3076</v>
      </c>
      <c r="G625" s="47" t="s">
        <v>3636</v>
      </c>
      <c r="H625" s="44">
        <v>1926</v>
      </c>
      <c r="I625" s="347" t="s">
        <v>45</v>
      </c>
      <c r="J625" s="277" t="str">
        <f>IF(ISBLANK(INDEX('Policy Characteristics'!D:D,MATCH($C625,'Policy Characteristics'!$C:$C,0))),"",INDEX('Policy Characteristics'!D:D,MATCH($C625,'Policy Characteristics'!$C:$C,0)))</f>
        <v>Electrification</v>
      </c>
      <c r="K625" s="276" t="str">
        <f>IF(ISBLANK(INDEX('Policy Characteristics'!E:E,MATCH($C625,'Policy Characteristics'!$C:$C,0))),"",INDEX('Policy Characteristics'!E:E,MATCH($C625,'Policy Characteristics'!$C:$C,0)))</f>
        <v>indst shift to electricity</v>
      </c>
      <c r="L625" s="284">
        <f>IF(ISBLANK(INDEX('Policy Characteristics'!F:F,MATCH($C625,'Policy Characteristics'!$C:$C,0))),"",INDEX('Policy Characteristics'!F:F,MATCH($C625,'Policy Characteristics'!$C:$C,0)))</f>
        <v>0</v>
      </c>
      <c r="M625" s="284">
        <f>IF(ISBLANK(INDEX('Policy Characteristics'!G:G,MATCH($C625,'Policy Characteristics'!$C:$C,0))),"",INDEX('Policy Characteristics'!G:G,MATCH($C625,'Policy Characteristics'!$C:$C,0)))</f>
        <v>1</v>
      </c>
      <c r="N625" s="284">
        <f>IF(ISBLANK(INDEX('Policy Characteristics'!H:H,MATCH($C625,'Policy Characteristics'!$C:$C,0))),"",INDEX('Policy Characteristics'!H:H,MATCH($C625,'Policy Characteristics'!$C:$C,0)))</f>
        <v>0.01</v>
      </c>
      <c r="O625" s="276" t="str">
        <f>IF(ISBLANK(INDEX('Policy Characteristics'!I:I,MATCH($C625,'Policy Characteristics'!$C:$C,0))),"",INDEX('Policy Characteristics'!I:I,MATCH($C625,'Policy Characteristics'!$C:$C,0)))</f>
        <v>% of fuel shifted</v>
      </c>
      <c r="P625" s="276" t="str">
        <f>IF(ISBLANK(INDEX('Policy Characteristics'!J:J,MATCH($C625,'Policy Characteristics'!$C:$C,0))),"",INDEX('Policy Characteristics'!J:J,MATCH($C625,'Policy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5" s="276" t="str">
        <f>IF(ISBLANK(INDEX('Policy Characteristics'!K:K,MATCH($C625,'Policy Characteristics'!$C:$C,0))),"",INDEX('Policy Characteristics'!K:K,MATCH($C625,'Policy Characteristics'!$C:$C,0)))</f>
        <v>industry-ag-main.html#fuel-switching</v>
      </c>
      <c r="R625" s="276" t="str">
        <f>IF(ISBLANK(INDEX('Policy Characteristics'!L:L,MATCH($C625,'Policy Characteristics'!$C:$C,0))),"",INDEX('Policy Characteristics'!L:L,MATCH($C625,'Policy Characteristics'!$C:$C,0)))</f>
        <v>industry-elec-and-hydrogen.html</v>
      </c>
    </row>
    <row r="626" spans="1:18" ht="16">
      <c r="A626" s="276" t="str">
        <f>IF(ISBLANK(INDEX('Policy Characteristics'!A:A,MATCH($C626,'Policy Characteristics'!$C:$C,0))),"",INDEX('Policy Characteristics'!A:A,MATCH($C626,'Policy Characteristics'!$C:$C,0)))</f>
        <v>Industry</v>
      </c>
      <c r="B626" s="285" t="str">
        <f>IF(ISBLANK(INDEX('Policy Characteristics'!B:B,MATCH($C626,'Policy Characteristics'!$C:$C,0))),"",INDEX('Policy Characteristics'!B:B,MATCH($C626,'Policy Characteristics'!$C:$C,0)))</f>
        <v>Electrification</v>
      </c>
      <c r="C626" s="276" t="str">
        <f t="shared" si="33"/>
        <v>Fraction of Eligible Industrial Energy Use Shifted to Electricity</v>
      </c>
      <c r="D626" s="6" t="s">
        <v>3113</v>
      </c>
      <c r="E626" s="1" t="s">
        <v>3630</v>
      </c>
      <c r="F626" t="s">
        <v>3076</v>
      </c>
      <c r="G626" s="47" t="s">
        <v>3637</v>
      </c>
      <c r="H626" s="44">
        <v>1927</v>
      </c>
      <c r="I626" s="347" t="s">
        <v>44</v>
      </c>
      <c r="J626" s="277" t="str">
        <f>IF(ISBLANK(INDEX('Policy Characteristics'!D:D,MATCH($C626,'Policy Characteristics'!$C:$C,0))),"",INDEX('Policy Characteristics'!D:D,MATCH($C626,'Policy Characteristics'!$C:$C,0)))</f>
        <v>Electrification</v>
      </c>
      <c r="K626" s="276" t="str">
        <f>IF(ISBLANK(INDEX('Policy Characteristics'!E:E,MATCH($C626,'Policy Characteristics'!$C:$C,0))),"",INDEX('Policy Characteristics'!E:E,MATCH($C626,'Policy Characteristics'!$C:$C,0)))</f>
        <v>indst shift to electricity</v>
      </c>
      <c r="L626" s="284">
        <f>IF(ISBLANK(INDEX('Policy Characteristics'!F:F,MATCH($C626,'Policy Characteristics'!$C:$C,0))),"",INDEX('Policy Characteristics'!F:F,MATCH($C626,'Policy Characteristics'!$C:$C,0)))</f>
        <v>0</v>
      </c>
      <c r="M626" s="284">
        <f>IF(ISBLANK(INDEX('Policy Characteristics'!G:G,MATCH($C626,'Policy Characteristics'!$C:$C,0))),"",INDEX('Policy Characteristics'!G:G,MATCH($C626,'Policy Characteristics'!$C:$C,0)))</f>
        <v>1</v>
      </c>
      <c r="N626" s="284">
        <f>IF(ISBLANK(INDEX('Policy Characteristics'!H:H,MATCH($C626,'Policy Characteristics'!$C:$C,0))),"",INDEX('Policy Characteristics'!H:H,MATCH($C626,'Policy Characteristics'!$C:$C,0)))</f>
        <v>0.01</v>
      </c>
      <c r="O626" s="276" t="str">
        <f>IF(ISBLANK(INDEX('Policy Characteristics'!I:I,MATCH($C626,'Policy Characteristics'!$C:$C,0))),"",INDEX('Policy Characteristics'!I:I,MATCH($C626,'Policy Characteristics'!$C:$C,0)))</f>
        <v>% of fuel shifted</v>
      </c>
      <c r="P626" s="276" t="str">
        <f>IF(ISBLANK(INDEX('Policy Characteristics'!J:J,MATCH($C626,'Policy Characteristics'!$C:$C,0))),"",INDEX('Policy Characteristics'!J:J,MATCH($C626,'Policy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6" s="276" t="str">
        <f>IF(ISBLANK(INDEX('Policy Characteristics'!K:K,MATCH($C626,'Policy Characteristics'!$C:$C,0))),"",INDEX('Policy Characteristics'!K:K,MATCH($C626,'Policy Characteristics'!$C:$C,0)))</f>
        <v>industry-ag-main.html#fuel-switching</v>
      </c>
      <c r="R626" s="276" t="str">
        <f>IF(ISBLANK(INDEX('Policy Characteristics'!L:L,MATCH($C626,'Policy Characteristics'!$C:$C,0))),"",INDEX('Policy Characteristics'!L:L,MATCH($C626,'Policy Characteristics'!$C:$C,0)))</f>
        <v>industry-elec-and-hydrogen.html</v>
      </c>
    </row>
    <row r="627" spans="1:18" ht="16">
      <c r="A627" s="276" t="str">
        <f>IF(ISBLANK(INDEX('Policy Characteristics'!A:A,MATCH($C627,'Policy Characteristics'!$C:$C,0))),"",INDEX('Policy Characteristics'!A:A,MATCH($C627,'Policy Characteristics'!$C:$C,0)))</f>
        <v>Industry</v>
      </c>
      <c r="B627" s="285" t="str">
        <f>IF(ISBLANK(INDEX('Policy Characteristics'!B:B,MATCH($C627,'Policy Characteristics'!$C:$C,0))),"",INDEX('Policy Characteristics'!B:B,MATCH($C627,'Policy Characteristics'!$C:$C,0)))</f>
        <v>Electrification</v>
      </c>
      <c r="C627" s="276" t="str">
        <f t="shared" si="33"/>
        <v>Fraction of Eligible Industrial Energy Use Shifted to Electricity</v>
      </c>
      <c r="D627" s="6" t="s">
        <v>3113</v>
      </c>
      <c r="E627" s="1" t="s">
        <v>3631</v>
      </c>
      <c r="F627" t="s">
        <v>3076</v>
      </c>
      <c r="G627" s="47" t="s">
        <v>3638</v>
      </c>
      <c r="H627" s="44">
        <v>1928</v>
      </c>
      <c r="I627" s="347" t="s">
        <v>45</v>
      </c>
      <c r="J627" s="277" t="str">
        <f>IF(ISBLANK(INDEX('Policy Characteristics'!D:D,MATCH($C627,'Policy Characteristics'!$C:$C,0))),"",INDEX('Policy Characteristics'!D:D,MATCH($C627,'Policy Characteristics'!$C:$C,0)))</f>
        <v>Electrification</v>
      </c>
      <c r="K627" s="276" t="str">
        <f>IF(ISBLANK(INDEX('Policy Characteristics'!E:E,MATCH($C627,'Policy Characteristics'!$C:$C,0))),"",INDEX('Policy Characteristics'!E:E,MATCH($C627,'Policy Characteristics'!$C:$C,0)))</f>
        <v>indst shift to electricity</v>
      </c>
      <c r="L627" s="284">
        <f>IF(ISBLANK(INDEX('Policy Characteristics'!F:F,MATCH($C627,'Policy Characteristics'!$C:$C,0))),"",INDEX('Policy Characteristics'!F:F,MATCH($C627,'Policy Characteristics'!$C:$C,0)))</f>
        <v>0</v>
      </c>
      <c r="M627" s="284">
        <f>IF(ISBLANK(INDEX('Policy Characteristics'!G:G,MATCH($C627,'Policy Characteristics'!$C:$C,0))),"",INDEX('Policy Characteristics'!G:G,MATCH($C627,'Policy Characteristics'!$C:$C,0)))</f>
        <v>1</v>
      </c>
      <c r="N627" s="284">
        <f>IF(ISBLANK(INDEX('Policy Characteristics'!H:H,MATCH($C627,'Policy Characteristics'!$C:$C,0))),"",INDEX('Policy Characteristics'!H:H,MATCH($C627,'Policy Characteristics'!$C:$C,0)))</f>
        <v>0.01</v>
      </c>
      <c r="O627" s="276" t="str">
        <f>IF(ISBLANK(INDEX('Policy Characteristics'!I:I,MATCH($C627,'Policy Characteristics'!$C:$C,0))),"",INDEX('Policy Characteristics'!I:I,MATCH($C627,'Policy Characteristics'!$C:$C,0)))</f>
        <v>% of fuel shifted</v>
      </c>
      <c r="P627" s="276" t="str">
        <f>IF(ISBLANK(INDEX('Policy Characteristics'!J:J,MATCH($C627,'Policy Characteristics'!$C:$C,0))),"",INDEX('Policy Characteristics'!J:J,MATCH($C627,'Policy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7" s="276" t="str">
        <f>IF(ISBLANK(INDEX('Policy Characteristics'!K:K,MATCH($C627,'Policy Characteristics'!$C:$C,0))),"",INDEX('Policy Characteristics'!K:K,MATCH($C627,'Policy Characteristics'!$C:$C,0)))</f>
        <v>industry-ag-main.html#fuel-switching</v>
      </c>
      <c r="R627" s="276" t="str">
        <f>IF(ISBLANK(INDEX('Policy Characteristics'!L:L,MATCH($C627,'Policy Characteristics'!$C:$C,0))),"",INDEX('Policy Characteristics'!L:L,MATCH($C627,'Policy Characteristics'!$C:$C,0)))</f>
        <v>industry-elec-and-hydrogen.html</v>
      </c>
    </row>
    <row r="628" spans="1:18" ht="16">
      <c r="A628" s="276" t="str">
        <f>IF(ISBLANK(INDEX('Policy Characteristics'!A:A,MATCH($C628,'Policy Characteristics'!$C:$C,0))),"",INDEX('Policy Characteristics'!A:A,MATCH($C628,'Policy Characteristics'!$C:$C,0)))</f>
        <v>Industry</v>
      </c>
      <c r="B628" s="285" t="str">
        <f>IF(ISBLANK(INDEX('Policy Characteristics'!B:B,MATCH($C628,'Policy Characteristics'!$C:$C,0))),"",INDEX('Policy Characteristics'!B:B,MATCH($C628,'Policy Characteristics'!$C:$C,0)))</f>
        <v>Electrification</v>
      </c>
      <c r="C628" s="276" t="str">
        <f t="shared" si="33"/>
        <v>Fraction of Eligible Industrial Energy Use Shifted to Electricity</v>
      </c>
      <c r="D628" s="6" t="s">
        <v>3113</v>
      </c>
      <c r="E628" s="1" t="s">
        <v>3625</v>
      </c>
      <c r="F628" t="s">
        <v>3076</v>
      </c>
      <c r="G628" s="47" t="s">
        <v>3639</v>
      </c>
      <c r="H628" s="44">
        <v>1929</v>
      </c>
      <c r="I628" s="347" t="s">
        <v>45</v>
      </c>
      <c r="J628" s="277" t="str">
        <f>IF(ISBLANK(INDEX('Policy Characteristics'!D:D,MATCH($C628,'Policy Characteristics'!$C:$C,0))),"",INDEX('Policy Characteristics'!D:D,MATCH($C628,'Policy Characteristics'!$C:$C,0)))</f>
        <v>Electrification</v>
      </c>
      <c r="K628" s="276" t="str">
        <f>IF(ISBLANK(INDEX('Policy Characteristics'!E:E,MATCH($C628,'Policy Characteristics'!$C:$C,0))),"",INDEX('Policy Characteristics'!E:E,MATCH($C628,'Policy Characteristics'!$C:$C,0)))</f>
        <v>indst shift to electricity</v>
      </c>
      <c r="L628" s="284">
        <f>IF(ISBLANK(INDEX('Policy Characteristics'!F:F,MATCH($C628,'Policy Characteristics'!$C:$C,0))),"",INDEX('Policy Characteristics'!F:F,MATCH($C628,'Policy Characteristics'!$C:$C,0)))</f>
        <v>0</v>
      </c>
      <c r="M628" s="284">
        <f>IF(ISBLANK(INDEX('Policy Characteristics'!G:G,MATCH($C628,'Policy Characteristics'!$C:$C,0))),"",INDEX('Policy Characteristics'!G:G,MATCH($C628,'Policy Characteristics'!$C:$C,0)))</f>
        <v>1</v>
      </c>
      <c r="N628" s="284">
        <f>IF(ISBLANK(INDEX('Policy Characteristics'!H:H,MATCH($C628,'Policy Characteristics'!$C:$C,0))),"",INDEX('Policy Characteristics'!H:H,MATCH($C628,'Policy Characteristics'!$C:$C,0)))</f>
        <v>0.01</v>
      </c>
      <c r="O628" s="276" t="str">
        <f>IF(ISBLANK(INDEX('Policy Characteristics'!I:I,MATCH($C628,'Policy Characteristics'!$C:$C,0))),"",INDEX('Policy Characteristics'!I:I,MATCH($C628,'Policy Characteristics'!$C:$C,0)))</f>
        <v>% of fuel shifted</v>
      </c>
      <c r="P628" s="276" t="str">
        <f>IF(ISBLANK(INDEX('Policy Characteristics'!J:J,MATCH($C628,'Policy Characteristics'!$C:$C,0))),"",INDEX('Policy Characteristics'!J:J,MATCH($C628,'Policy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8" s="276" t="str">
        <f>IF(ISBLANK(INDEX('Policy Characteristics'!K:K,MATCH($C628,'Policy Characteristics'!$C:$C,0))),"",INDEX('Policy Characteristics'!K:K,MATCH($C628,'Policy Characteristics'!$C:$C,0)))</f>
        <v>industry-ag-main.html#fuel-switching</v>
      </c>
      <c r="R628" s="276" t="str">
        <f>IF(ISBLANK(INDEX('Policy Characteristics'!L:L,MATCH($C628,'Policy Characteristics'!$C:$C,0))),"",INDEX('Policy Characteristics'!L:L,MATCH($C628,'Policy Characteristics'!$C:$C,0)))</f>
        <v>industry-elec-and-hydrogen.html</v>
      </c>
    </row>
    <row r="629" spans="1:18" ht="16">
      <c r="A629" s="276" t="str">
        <f>IF(ISBLANK(INDEX('Policy Characteristics'!A:A,MATCH($C629,'Policy Characteristics'!$C:$C,0))),"",INDEX('Policy Characteristics'!A:A,MATCH($C629,'Policy Characteristics'!$C:$C,0)))</f>
        <v>Industry</v>
      </c>
      <c r="B629" s="285" t="str">
        <f>IF(ISBLANK(INDEX('Policy Characteristics'!B:B,MATCH($C629,'Policy Characteristics'!$C:$C,0))),"",INDEX('Policy Characteristics'!B:B,MATCH($C629,'Policy Characteristics'!$C:$C,0)))</f>
        <v>Electrification</v>
      </c>
      <c r="C629" s="276" t="str">
        <f t="shared" si="33"/>
        <v>Fraction of Eligible Industrial Energy Use Shifted to Electricity</v>
      </c>
      <c r="D629" s="6" t="s">
        <v>3114</v>
      </c>
      <c r="E629" s="1" t="s">
        <v>3624</v>
      </c>
      <c r="F629" t="s">
        <v>3077</v>
      </c>
      <c r="G629" s="47" t="s">
        <v>3632</v>
      </c>
      <c r="H629" s="44">
        <v>1930</v>
      </c>
      <c r="I629" s="347" t="s">
        <v>44</v>
      </c>
      <c r="J629" s="277" t="str">
        <f>IF(ISBLANK(INDEX('Policy Characteristics'!D:D,MATCH($C629,'Policy Characteristics'!$C:$C,0))),"",INDEX('Policy Characteristics'!D:D,MATCH($C629,'Policy Characteristics'!$C:$C,0)))</f>
        <v>Electrification</v>
      </c>
      <c r="K629" s="276" t="str">
        <f>IF(ISBLANK(INDEX('Policy Characteristics'!E:E,MATCH($C629,'Policy Characteristics'!$C:$C,0))),"",INDEX('Policy Characteristics'!E:E,MATCH($C629,'Policy Characteristics'!$C:$C,0)))</f>
        <v>indst shift to electricity</v>
      </c>
      <c r="L629" s="284">
        <f>IF(ISBLANK(INDEX('Policy Characteristics'!F:F,MATCH($C629,'Policy Characteristics'!$C:$C,0))),"",INDEX('Policy Characteristics'!F:F,MATCH($C629,'Policy Characteristics'!$C:$C,0)))</f>
        <v>0</v>
      </c>
      <c r="M629" s="284">
        <f>IF(ISBLANK(INDEX('Policy Characteristics'!G:G,MATCH($C629,'Policy Characteristics'!$C:$C,0))),"",INDEX('Policy Characteristics'!G:G,MATCH($C629,'Policy Characteristics'!$C:$C,0)))</f>
        <v>1</v>
      </c>
      <c r="N629" s="284">
        <f>IF(ISBLANK(INDEX('Policy Characteristics'!H:H,MATCH($C629,'Policy Characteristics'!$C:$C,0))),"",INDEX('Policy Characteristics'!H:H,MATCH($C629,'Policy Characteristics'!$C:$C,0)))</f>
        <v>0.01</v>
      </c>
      <c r="O629" s="276" t="str">
        <f>IF(ISBLANK(INDEX('Policy Characteristics'!I:I,MATCH($C629,'Policy Characteristics'!$C:$C,0))),"",INDEX('Policy Characteristics'!I:I,MATCH($C629,'Policy Characteristics'!$C:$C,0)))</f>
        <v>% of fuel shifted</v>
      </c>
      <c r="P629" s="276" t="str">
        <f>IF(ISBLANK(INDEX('Policy Characteristics'!J:J,MATCH($C629,'Policy Characteristics'!$C:$C,0))),"",INDEX('Policy Characteristics'!J:J,MATCH($C629,'Policy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9" s="276" t="str">
        <f>IF(ISBLANK(INDEX('Policy Characteristics'!K:K,MATCH($C629,'Policy Characteristics'!$C:$C,0))),"",INDEX('Policy Characteristics'!K:K,MATCH($C629,'Policy Characteristics'!$C:$C,0)))</f>
        <v>industry-ag-main.html#fuel-switching</v>
      </c>
      <c r="R629" s="276" t="str">
        <f>IF(ISBLANK(INDEX('Policy Characteristics'!L:L,MATCH($C629,'Policy Characteristics'!$C:$C,0))),"",INDEX('Policy Characteristics'!L:L,MATCH($C629,'Policy Characteristics'!$C:$C,0)))</f>
        <v>industry-elec-and-hydrogen.html</v>
      </c>
    </row>
    <row r="630" spans="1:18" ht="16">
      <c r="A630" s="276" t="str">
        <f>IF(ISBLANK(INDEX('Policy Characteristics'!A:A,MATCH($C630,'Policy Characteristics'!$C:$C,0))),"",INDEX('Policy Characteristics'!A:A,MATCH($C630,'Policy Characteristics'!$C:$C,0)))</f>
        <v>Industry</v>
      </c>
      <c r="B630" s="285" t="str">
        <f>IF(ISBLANK(INDEX('Policy Characteristics'!B:B,MATCH($C630,'Policy Characteristics'!$C:$C,0))),"",INDEX('Policy Characteristics'!B:B,MATCH($C630,'Policy Characteristics'!$C:$C,0)))</f>
        <v>Electrification</v>
      </c>
      <c r="C630" s="276" t="str">
        <f t="shared" si="33"/>
        <v>Fraction of Eligible Industrial Energy Use Shifted to Electricity</v>
      </c>
      <c r="D630" s="6" t="s">
        <v>3114</v>
      </c>
      <c r="E630" s="1" t="s">
        <v>3626</v>
      </c>
      <c r="F630" t="s">
        <v>3077</v>
      </c>
      <c r="G630" s="47" t="s">
        <v>3633</v>
      </c>
      <c r="H630" s="44">
        <v>1931</v>
      </c>
      <c r="I630" s="347" t="s">
        <v>44</v>
      </c>
      <c r="J630" s="277" t="str">
        <f>IF(ISBLANK(INDEX('Policy Characteristics'!D:D,MATCH($C630,'Policy Characteristics'!$C:$C,0))),"",INDEX('Policy Characteristics'!D:D,MATCH($C630,'Policy Characteristics'!$C:$C,0)))</f>
        <v>Electrification</v>
      </c>
      <c r="K630" s="276" t="str">
        <f>IF(ISBLANK(INDEX('Policy Characteristics'!E:E,MATCH($C630,'Policy Characteristics'!$C:$C,0))),"",INDEX('Policy Characteristics'!E:E,MATCH($C630,'Policy Characteristics'!$C:$C,0)))</f>
        <v>indst shift to electricity</v>
      </c>
      <c r="L630" s="284">
        <f>IF(ISBLANK(INDEX('Policy Characteristics'!F:F,MATCH($C630,'Policy Characteristics'!$C:$C,0))),"",INDEX('Policy Characteristics'!F:F,MATCH($C630,'Policy Characteristics'!$C:$C,0)))</f>
        <v>0</v>
      </c>
      <c r="M630" s="284">
        <f>IF(ISBLANK(INDEX('Policy Characteristics'!G:G,MATCH($C630,'Policy Characteristics'!$C:$C,0))),"",INDEX('Policy Characteristics'!G:G,MATCH($C630,'Policy Characteristics'!$C:$C,0)))</f>
        <v>1</v>
      </c>
      <c r="N630" s="284">
        <f>IF(ISBLANK(INDEX('Policy Characteristics'!H:H,MATCH($C630,'Policy Characteristics'!$C:$C,0))),"",INDEX('Policy Characteristics'!H:H,MATCH($C630,'Policy Characteristics'!$C:$C,0)))</f>
        <v>0.01</v>
      </c>
      <c r="O630" s="276" t="str">
        <f>IF(ISBLANK(INDEX('Policy Characteristics'!I:I,MATCH($C630,'Policy Characteristics'!$C:$C,0))),"",INDEX('Policy Characteristics'!I:I,MATCH($C630,'Policy Characteristics'!$C:$C,0)))</f>
        <v>% of fuel shifted</v>
      </c>
      <c r="P630" s="276" t="str">
        <f>IF(ISBLANK(INDEX('Policy Characteristics'!J:J,MATCH($C630,'Policy Characteristics'!$C:$C,0))),"",INDEX('Policy Characteristics'!J:J,MATCH($C630,'Policy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0" s="276" t="str">
        <f>IF(ISBLANK(INDEX('Policy Characteristics'!K:K,MATCH($C630,'Policy Characteristics'!$C:$C,0))),"",INDEX('Policy Characteristics'!K:K,MATCH($C630,'Policy Characteristics'!$C:$C,0)))</f>
        <v>industry-ag-main.html#fuel-switching</v>
      </c>
      <c r="R630" s="276" t="str">
        <f>IF(ISBLANK(INDEX('Policy Characteristics'!L:L,MATCH($C630,'Policy Characteristics'!$C:$C,0))),"",INDEX('Policy Characteristics'!L:L,MATCH($C630,'Policy Characteristics'!$C:$C,0)))</f>
        <v>industry-elec-and-hydrogen.html</v>
      </c>
    </row>
    <row r="631" spans="1:18" ht="16">
      <c r="A631" s="276" t="str">
        <f>IF(ISBLANK(INDEX('Policy Characteristics'!A:A,MATCH($C631,'Policy Characteristics'!$C:$C,0))),"",INDEX('Policy Characteristics'!A:A,MATCH($C631,'Policy Characteristics'!$C:$C,0)))</f>
        <v>Industry</v>
      </c>
      <c r="B631" s="285" t="str">
        <f>IF(ISBLANK(INDEX('Policy Characteristics'!B:B,MATCH($C631,'Policy Characteristics'!$C:$C,0))),"",INDEX('Policy Characteristics'!B:B,MATCH($C631,'Policy Characteristics'!$C:$C,0)))</f>
        <v>Electrification</v>
      </c>
      <c r="C631" s="276" t="str">
        <f t="shared" si="33"/>
        <v>Fraction of Eligible Industrial Energy Use Shifted to Electricity</v>
      </c>
      <c r="D631" s="6" t="s">
        <v>3114</v>
      </c>
      <c r="E631" s="1" t="s">
        <v>3627</v>
      </c>
      <c r="F631" t="s">
        <v>3077</v>
      </c>
      <c r="G631" s="47" t="s">
        <v>3634</v>
      </c>
      <c r="H631" s="44">
        <v>1932</v>
      </c>
      <c r="I631" s="347" t="s">
        <v>45</v>
      </c>
      <c r="J631" s="277" t="str">
        <f>IF(ISBLANK(INDEX('Policy Characteristics'!D:D,MATCH($C631,'Policy Characteristics'!$C:$C,0))),"",INDEX('Policy Characteristics'!D:D,MATCH($C631,'Policy Characteristics'!$C:$C,0)))</f>
        <v>Electrification</v>
      </c>
      <c r="K631" s="276" t="str">
        <f>IF(ISBLANK(INDEX('Policy Characteristics'!E:E,MATCH($C631,'Policy Characteristics'!$C:$C,0))),"",INDEX('Policy Characteristics'!E:E,MATCH($C631,'Policy Characteristics'!$C:$C,0)))</f>
        <v>indst shift to electricity</v>
      </c>
      <c r="L631" s="284">
        <f>IF(ISBLANK(INDEX('Policy Characteristics'!F:F,MATCH($C631,'Policy Characteristics'!$C:$C,0))),"",INDEX('Policy Characteristics'!F:F,MATCH($C631,'Policy Characteristics'!$C:$C,0)))</f>
        <v>0</v>
      </c>
      <c r="M631" s="284">
        <f>IF(ISBLANK(INDEX('Policy Characteristics'!G:G,MATCH($C631,'Policy Characteristics'!$C:$C,0))),"",INDEX('Policy Characteristics'!G:G,MATCH($C631,'Policy Characteristics'!$C:$C,0)))</f>
        <v>1</v>
      </c>
      <c r="N631" s="284">
        <f>IF(ISBLANK(INDEX('Policy Characteristics'!H:H,MATCH($C631,'Policy Characteristics'!$C:$C,0))),"",INDEX('Policy Characteristics'!H:H,MATCH($C631,'Policy Characteristics'!$C:$C,0)))</f>
        <v>0.01</v>
      </c>
      <c r="O631" s="276" t="str">
        <f>IF(ISBLANK(INDEX('Policy Characteristics'!I:I,MATCH($C631,'Policy Characteristics'!$C:$C,0))),"",INDEX('Policy Characteristics'!I:I,MATCH($C631,'Policy Characteristics'!$C:$C,0)))</f>
        <v>% of fuel shifted</v>
      </c>
      <c r="P631" s="276" t="str">
        <f>IF(ISBLANK(INDEX('Policy Characteristics'!J:J,MATCH($C631,'Policy Characteristics'!$C:$C,0))),"",INDEX('Policy Characteristics'!J:J,MATCH($C631,'Policy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1" s="276" t="str">
        <f>IF(ISBLANK(INDEX('Policy Characteristics'!K:K,MATCH($C631,'Policy Characteristics'!$C:$C,0))),"",INDEX('Policy Characteristics'!K:K,MATCH($C631,'Policy Characteristics'!$C:$C,0)))</f>
        <v>industry-ag-main.html#fuel-switching</v>
      </c>
      <c r="R631" s="276" t="str">
        <f>IF(ISBLANK(INDEX('Policy Characteristics'!L:L,MATCH($C631,'Policy Characteristics'!$C:$C,0))),"",INDEX('Policy Characteristics'!L:L,MATCH($C631,'Policy Characteristics'!$C:$C,0)))</f>
        <v>industry-elec-and-hydrogen.html</v>
      </c>
    </row>
    <row r="632" spans="1:18" ht="16">
      <c r="A632" s="276" t="str">
        <f>IF(ISBLANK(INDEX('Policy Characteristics'!A:A,MATCH($C632,'Policy Characteristics'!$C:$C,0))),"",INDEX('Policy Characteristics'!A:A,MATCH($C632,'Policy Characteristics'!$C:$C,0)))</f>
        <v>Industry</v>
      </c>
      <c r="B632" s="285" t="str">
        <f>IF(ISBLANK(INDEX('Policy Characteristics'!B:B,MATCH($C632,'Policy Characteristics'!$C:$C,0))),"",INDEX('Policy Characteristics'!B:B,MATCH($C632,'Policy Characteristics'!$C:$C,0)))</f>
        <v>Electrification</v>
      </c>
      <c r="C632" s="276" t="str">
        <f t="shared" si="33"/>
        <v>Fraction of Eligible Industrial Energy Use Shifted to Electricity</v>
      </c>
      <c r="D632" s="6" t="s">
        <v>3114</v>
      </c>
      <c r="E632" s="1" t="s">
        <v>3628</v>
      </c>
      <c r="F632" t="s">
        <v>3077</v>
      </c>
      <c r="G632" s="47" t="s">
        <v>3635</v>
      </c>
      <c r="H632" s="44">
        <v>1933</v>
      </c>
      <c r="I632" s="347" t="s">
        <v>44</v>
      </c>
      <c r="J632" s="277" t="str">
        <f>IF(ISBLANK(INDEX('Policy Characteristics'!D:D,MATCH($C632,'Policy Characteristics'!$C:$C,0))),"",INDEX('Policy Characteristics'!D:D,MATCH($C632,'Policy Characteristics'!$C:$C,0)))</f>
        <v>Electrification</v>
      </c>
      <c r="K632" s="276" t="str">
        <f>IF(ISBLANK(INDEX('Policy Characteristics'!E:E,MATCH($C632,'Policy Characteristics'!$C:$C,0))),"",INDEX('Policy Characteristics'!E:E,MATCH($C632,'Policy Characteristics'!$C:$C,0)))</f>
        <v>indst shift to electricity</v>
      </c>
      <c r="L632" s="284">
        <f>IF(ISBLANK(INDEX('Policy Characteristics'!F:F,MATCH($C632,'Policy Characteristics'!$C:$C,0))),"",INDEX('Policy Characteristics'!F:F,MATCH($C632,'Policy Characteristics'!$C:$C,0)))</f>
        <v>0</v>
      </c>
      <c r="M632" s="284">
        <f>IF(ISBLANK(INDEX('Policy Characteristics'!G:G,MATCH($C632,'Policy Characteristics'!$C:$C,0))),"",INDEX('Policy Characteristics'!G:G,MATCH($C632,'Policy Characteristics'!$C:$C,0)))</f>
        <v>1</v>
      </c>
      <c r="N632" s="284">
        <f>IF(ISBLANK(INDEX('Policy Characteristics'!H:H,MATCH($C632,'Policy Characteristics'!$C:$C,0))),"",INDEX('Policy Characteristics'!H:H,MATCH($C632,'Policy Characteristics'!$C:$C,0)))</f>
        <v>0.01</v>
      </c>
      <c r="O632" s="276" t="str">
        <f>IF(ISBLANK(INDEX('Policy Characteristics'!I:I,MATCH($C632,'Policy Characteristics'!$C:$C,0))),"",INDEX('Policy Characteristics'!I:I,MATCH($C632,'Policy Characteristics'!$C:$C,0)))</f>
        <v>% of fuel shifted</v>
      </c>
      <c r="P632" s="276" t="str">
        <f>IF(ISBLANK(INDEX('Policy Characteristics'!J:J,MATCH($C632,'Policy Characteristics'!$C:$C,0))),"",INDEX('Policy Characteristics'!J:J,MATCH($C632,'Policy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2" s="276" t="str">
        <f>IF(ISBLANK(INDEX('Policy Characteristics'!K:K,MATCH($C632,'Policy Characteristics'!$C:$C,0))),"",INDEX('Policy Characteristics'!K:K,MATCH($C632,'Policy Characteristics'!$C:$C,0)))</f>
        <v>industry-ag-main.html#fuel-switching</v>
      </c>
      <c r="R632" s="276" t="str">
        <f>IF(ISBLANK(INDEX('Policy Characteristics'!L:L,MATCH($C632,'Policy Characteristics'!$C:$C,0))),"",INDEX('Policy Characteristics'!L:L,MATCH($C632,'Policy Characteristics'!$C:$C,0)))</f>
        <v>industry-elec-and-hydrogen.html</v>
      </c>
    </row>
    <row r="633" spans="1:18" ht="16">
      <c r="A633" s="276" t="str">
        <f>IF(ISBLANK(INDEX('Policy Characteristics'!A:A,MATCH($C633,'Policy Characteristics'!$C:$C,0))),"",INDEX('Policy Characteristics'!A:A,MATCH($C633,'Policy Characteristics'!$C:$C,0)))</f>
        <v>Industry</v>
      </c>
      <c r="B633" s="285" t="str">
        <f>IF(ISBLANK(INDEX('Policy Characteristics'!B:B,MATCH($C633,'Policy Characteristics'!$C:$C,0))),"",INDEX('Policy Characteristics'!B:B,MATCH($C633,'Policy Characteristics'!$C:$C,0)))</f>
        <v>Electrification</v>
      </c>
      <c r="C633" s="276" t="str">
        <f t="shared" si="33"/>
        <v>Fraction of Eligible Industrial Energy Use Shifted to Electricity</v>
      </c>
      <c r="D633" s="6" t="s">
        <v>3114</v>
      </c>
      <c r="E633" s="1" t="s">
        <v>3629</v>
      </c>
      <c r="F633" t="s">
        <v>3077</v>
      </c>
      <c r="G633" s="47" t="s">
        <v>3636</v>
      </c>
      <c r="H633" s="44">
        <v>1934</v>
      </c>
      <c r="I633" s="347" t="s">
        <v>44</v>
      </c>
      <c r="J633" s="277" t="str">
        <f>IF(ISBLANK(INDEX('Policy Characteristics'!D:D,MATCH($C633,'Policy Characteristics'!$C:$C,0))),"",INDEX('Policy Characteristics'!D:D,MATCH($C633,'Policy Characteristics'!$C:$C,0)))</f>
        <v>Electrification</v>
      </c>
      <c r="K633" s="276" t="str">
        <f>IF(ISBLANK(INDEX('Policy Characteristics'!E:E,MATCH($C633,'Policy Characteristics'!$C:$C,0))),"",INDEX('Policy Characteristics'!E:E,MATCH($C633,'Policy Characteristics'!$C:$C,0)))</f>
        <v>indst shift to electricity</v>
      </c>
      <c r="L633" s="284">
        <f>IF(ISBLANK(INDEX('Policy Characteristics'!F:F,MATCH($C633,'Policy Characteristics'!$C:$C,0))),"",INDEX('Policy Characteristics'!F:F,MATCH($C633,'Policy Characteristics'!$C:$C,0)))</f>
        <v>0</v>
      </c>
      <c r="M633" s="284">
        <f>IF(ISBLANK(INDEX('Policy Characteristics'!G:G,MATCH($C633,'Policy Characteristics'!$C:$C,0))),"",INDEX('Policy Characteristics'!G:G,MATCH($C633,'Policy Characteristics'!$C:$C,0)))</f>
        <v>1</v>
      </c>
      <c r="N633" s="284">
        <f>IF(ISBLANK(INDEX('Policy Characteristics'!H:H,MATCH($C633,'Policy Characteristics'!$C:$C,0))),"",INDEX('Policy Characteristics'!H:H,MATCH($C633,'Policy Characteristics'!$C:$C,0)))</f>
        <v>0.01</v>
      </c>
      <c r="O633" s="276" t="str">
        <f>IF(ISBLANK(INDEX('Policy Characteristics'!I:I,MATCH($C633,'Policy Characteristics'!$C:$C,0))),"",INDEX('Policy Characteristics'!I:I,MATCH($C633,'Policy Characteristics'!$C:$C,0)))</f>
        <v>% of fuel shifted</v>
      </c>
      <c r="P633" s="276" t="str">
        <f>IF(ISBLANK(INDEX('Policy Characteristics'!J:J,MATCH($C633,'Policy Characteristics'!$C:$C,0))),"",INDEX('Policy Characteristics'!J:J,MATCH($C633,'Policy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3" s="276" t="str">
        <f>IF(ISBLANK(INDEX('Policy Characteristics'!K:K,MATCH($C633,'Policy Characteristics'!$C:$C,0))),"",INDEX('Policy Characteristics'!K:K,MATCH($C633,'Policy Characteristics'!$C:$C,0)))</f>
        <v>industry-ag-main.html#fuel-switching</v>
      </c>
      <c r="R633" s="276" t="str">
        <f>IF(ISBLANK(INDEX('Policy Characteristics'!L:L,MATCH($C633,'Policy Characteristics'!$C:$C,0))),"",INDEX('Policy Characteristics'!L:L,MATCH($C633,'Policy Characteristics'!$C:$C,0)))</f>
        <v>industry-elec-and-hydrogen.html</v>
      </c>
    </row>
    <row r="634" spans="1:18" ht="16">
      <c r="A634" s="276" t="str">
        <f>IF(ISBLANK(INDEX('Policy Characteristics'!A:A,MATCH($C634,'Policy Characteristics'!$C:$C,0))),"",INDEX('Policy Characteristics'!A:A,MATCH($C634,'Policy Characteristics'!$C:$C,0)))</f>
        <v>Industry</v>
      </c>
      <c r="B634" s="285" t="str">
        <f>IF(ISBLANK(INDEX('Policy Characteristics'!B:B,MATCH($C634,'Policy Characteristics'!$C:$C,0))),"",INDEX('Policy Characteristics'!B:B,MATCH($C634,'Policy Characteristics'!$C:$C,0)))</f>
        <v>Electrification</v>
      </c>
      <c r="C634" s="276" t="str">
        <f t="shared" si="33"/>
        <v>Fraction of Eligible Industrial Energy Use Shifted to Electricity</v>
      </c>
      <c r="D634" s="6" t="s">
        <v>3114</v>
      </c>
      <c r="E634" s="1" t="s">
        <v>3630</v>
      </c>
      <c r="F634" t="s">
        <v>3077</v>
      </c>
      <c r="G634" s="47" t="s">
        <v>3637</v>
      </c>
      <c r="H634" s="44">
        <v>1935</v>
      </c>
      <c r="I634" s="347" t="s">
        <v>44</v>
      </c>
      <c r="J634" s="277" t="str">
        <f>IF(ISBLANK(INDEX('Policy Characteristics'!D:D,MATCH($C634,'Policy Characteristics'!$C:$C,0))),"",INDEX('Policy Characteristics'!D:D,MATCH($C634,'Policy Characteristics'!$C:$C,0)))</f>
        <v>Electrification</v>
      </c>
      <c r="K634" s="276" t="str">
        <f>IF(ISBLANK(INDEX('Policy Characteristics'!E:E,MATCH($C634,'Policy Characteristics'!$C:$C,0))),"",INDEX('Policy Characteristics'!E:E,MATCH($C634,'Policy Characteristics'!$C:$C,0)))</f>
        <v>indst shift to electricity</v>
      </c>
      <c r="L634" s="284">
        <f>IF(ISBLANK(INDEX('Policy Characteristics'!F:F,MATCH($C634,'Policy Characteristics'!$C:$C,0))),"",INDEX('Policy Characteristics'!F:F,MATCH($C634,'Policy Characteristics'!$C:$C,0)))</f>
        <v>0</v>
      </c>
      <c r="M634" s="284">
        <f>IF(ISBLANK(INDEX('Policy Characteristics'!G:G,MATCH($C634,'Policy Characteristics'!$C:$C,0))),"",INDEX('Policy Characteristics'!G:G,MATCH($C634,'Policy Characteristics'!$C:$C,0)))</f>
        <v>1</v>
      </c>
      <c r="N634" s="284">
        <f>IF(ISBLANK(INDEX('Policy Characteristics'!H:H,MATCH($C634,'Policy Characteristics'!$C:$C,0))),"",INDEX('Policy Characteristics'!H:H,MATCH($C634,'Policy Characteristics'!$C:$C,0)))</f>
        <v>0.01</v>
      </c>
      <c r="O634" s="276" t="str">
        <f>IF(ISBLANK(INDEX('Policy Characteristics'!I:I,MATCH($C634,'Policy Characteristics'!$C:$C,0))),"",INDEX('Policy Characteristics'!I:I,MATCH($C634,'Policy Characteristics'!$C:$C,0)))</f>
        <v>% of fuel shifted</v>
      </c>
      <c r="P634" s="276" t="str">
        <f>IF(ISBLANK(INDEX('Policy Characteristics'!J:J,MATCH($C634,'Policy Characteristics'!$C:$C,0))),"",INDEX('Policy Characteristics'!J:J,MATCH($C634,'Policy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4" s="276" t="str">
        <f>IF(ISBLANK(INDEX('Policy Characteristics'!K:K,MATCH($C634,'Policy Characteristics'!$C:$C,0))),"",INDEX('Policy Characteristics'!K:K,MATCH($C634,'Policy Characteristics'!$C:$C,0)))</f>
        <v>industry-ag-main.html#fuel-switching</v>
      </c>
      <c r="R634" s="276" t="str">
        <f>IF(ISBLANK(INDEX('Policy Characteristics'!L:L,MATCH($C634,'Policy Characteristics'!$C:$C,0))),"",INDEX('Policy Characteristics'!L:L,MATCH($C634,'Policy Characteristics'!$C:$C,0)))</f>
        <v>industry-elec-and-hydrogen.html</v>
      </c>
    </row>
    <row r="635" spans="1:18" ht="16">
      <c r="A635" s="276" t="str">
        <f>IF(ISBLANK(INDEX('Policy Characteristics'!A:A,MATCH($C635,'Policy Characteristics'!$C:$C,0))),"",INDEX('Policy Characteristics'!A:A,MATCH($C635,'Policy Characteristics'!$C:$C,0)))</f>
        <v>Industry</v>
      </c>
      <c r="B635" s="285" t="str">
        <f>IF(ISBLANK(INDEX('Policy Characteristics'!B:B,MATCH($C635,'Policy Characteristics'!$C:$C,0))),"",INDEX('Policy Characteristics'!B:B,MATCH($C635,'Policy Characteristics'!$C:$C,0)))</f>
        <v>Electrification</v>
      </c>
      <c r="C635" s="276" t="str">
        <f t="shared" si="33"/>
        <v>Fraction of Eligible Industrial Energy Use Shifted to Electricity</v>
      </c>
      <c r="D635" s="6" t="s">
        <v>3114</v>
      </c>
      <c r="E635" s="1" t="s">
        <v>3631</v>
      </c>
      <c r="F635" t="s">
        <v>3077</v>
      </c>
      <c r="G635" s="47" t="s">
        <v>3638</v>
      </c>
      <c r="H635" s="44">
        <v>1936</v>
      </c>
      <c r="I635" s="347" t="s">
        <v>45</v>
      </c>
      <c r="J635" s="277" t="str">
        <f>IF(ISBLANK(INDEX('Policy Characteristics'!D:D,MATCH($C635,'Policy Characteristics'!$C:$C,0))),"",INDEX('Policy Characteristics'!D:D,MATCH($C635,'Policy Characteristics'!$C:$C,0)))</f>
        <v>Electrification</v>
      </c>
      <c r="K635" s="276" t="str">
        <f>IF(ISBLANK(INDEX('Policy Characteristics'!E:E,MATCH($C635,'Policy Characteristics'!$C:$C,0))),"",INDEX('Policy Characteristics'!E:E,MATCH($C635,'Policy Characteristics'!$C:$C,0)))</f>
        <v>indst shift to electricity</v>
      </c>
      <c r="L635" s="284">
        <f>IF(ISBLANK(INDEX('Policy Characteristics'!F:F,MATCH($C635,'Policy Characteristics'!$C:$C,0))),"",INDEX('Policy Characteristics'!F:F,MATCH($C635,'Policy Characteristics'!$C:$C,0)))</f>
        <v>0</v>
      </c>
      <c r="M635" s="284">
        <f>IF(ISBLANK(INDEX('Policy Characteristics'!G:G,MATCH($C635,'Policy Characteristics'!$C:$C,0))),"",INDEX('Policy Characteristics'!G:G,MATCH($C635,'Policy Characteristics'!$C:$C,0)))</f>
        <v>1</v>
      </c>
      <c r="N635" s="284">
        <f>IF(ISBLANK(INDEX('Policy Characteristics'!H:H,MATCH($C635,'Policy Characteristics'!$C:$C,0))),"",INDEX('Policy Characteristics'!H:H,MATCH($C635,'Policy Characteristics'!$C:$C,0)))</f>
        <v>0.01</v>
      </c>
      <c r="O635" s="276" t="str">
        <f>IF(ISBLANK(INDEX('Policy Characteristics'!I:I,MATCH($C635,'Policy Characteristics'!$C:$C,0))),"",INDEX('Policy Characteristics'!I:I,MATCH($C635,'Policy Characteristics'!$C:$C,0)))</f>
        <v>% of fuel shifted</v>
      </c>
      <c r="P635" s="276" t="str">
        <f>IF(ISBLANK(INDEX('Policy Characteristics'!J:J,MATCH($C635,'Policy Characteristics'!$C:$C,0))),"",INDEX('Policy Characteristics'!J:J,MATCH($C635,'Policy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5" s="276" t="str">
        <f>IF(ISBLANK(INDEX('Policy Characteristics'!K:K,MATCH($C635,'Policy Characteristics'!$C:$C,0))),"",INDEX('Policy Characteristics'!K:K,MATCH($C635,'Policy Characteristics'!$C:$C,0)))</f>
        <v>industry-ag-main.html#fuel-switching</v>
      </c>
      <c r="R635" s="276" t="str">
        <f>IF(ISBLANK(INDEX('Policy Characteristics'!L:L,MATCH($C635,'Policy Characteristics'!$C:$C,0))),"",INDEX('Policy Characteristics'!L:L,MATCH($C635,'Policy Characteristics'!$C:$C,0)))</f>
        <v>industry-elec-and-hydrogen.html</v>
      </c>
    </row>
    <row r="636" spans="1:18" ht="16">
      <c r="A636" s="276" t="str">
        <f>IF(ISBLANK(INDEX('Policy Characteristics'!A:A,MATCH($C636,'Policy Characteristics'!$C:$C,0))),"",INDEX('Policy Characteristics'!A:A,MATCH($C636,'Policy Characteristics'!$C:$C,0)))</f>
        <v>Industry</v>
      </c>
      <c r="B636" s="285" t="str">
        <f>IF(ISBLANK(INDEX('Policy Characteristics'!B:B,MATCH($C636,'Policy Characteristics'!$C:$C,0))),"",INDEX('Policy Characteristics'!B:B,MATCH($C636,'Policy Characteristics'!$C:$C,0)))</f>
        <v>Electrification</v>
      </c>
      <c r="C636" s="276" t="str">
        <f t="shared" si="33"/>
        <v>Fraction of Eligible Industrial Energy Use Shifted to Electricity</v>
      </c>
      <c r="D636" s="6" t="s">
        <v>3114</v>
      </c>
      <c r="E636" s="1" t="s">
        <v>3625</v>
      </c>
      <c r="F636" t="s">
        <v>3077</v>
      </c>
      <c r="G636" s="47" t="s">
        <v>3639</v>
      </c>
      <c r="H636" s="44">
        <v>1937</v>
      </c>
      <c r="I636" s="347" t="s">
        <v>45</v>
      </c>
      <c r="J636" s="277" t="str">
        <f>IF(ISBLANK(INDEX('Policy Characteristics'!D:D,MATCH($C636,'Policy Characteristics'!$C:$C,0))),"",INDEX('Policy Characteristics'!D:D,MATCH($C636,'Policy Characteristics'!$C:$C,0)))</f>
        <v>Electrification</v>
      </c>
      <c r="K636" s="276" t="str">
        <f>IF(ISBLANK(INDEX('Policy Characteristics'!E:E,MATCH($C636,'Policy Characteristics'!$C:$C,0))),"",INDEX('Policy Characteristics'!E:E,MATCH($C636,'Policy Characteristics'!$C:$C,0)))</f>
        <v>indst shift to electricity</v>
      </c>
      <c r="L636" s="284">
        <f>IF(ISBLANK(INDEX('Policy Characteristics'!F:F,MATCH($C636,'Policy Characteristics'!$C:$C,0))),"",INDEX('Policy Characteristics'!F:F,MATCH($C636,'Policy Characteristics'!$C:$C,0)))</f>
        <v>0</v>
      </c>
      <c r="M636" s="284">
        <f>IF(ISBLANK(INDEX('Policy Characteristics'!G:G,MATCH($C636,'Policy Characteristics'!$C:$C,0))),"",INDEX('Policy Characteristics'!G:G,MATCH($C636,'Policy Characteristics'!$C:$C,0)))</f>
        <v>1</v>
      </c>
      <c r="N636" s="284">
        <f>IF(ISBLANK(INDEX('Policy Characteristics'!H:H,MATCH($C636,'Policy Characteristics'!$C:$C,0))),"",INDEX('Policy Characteristics'!H:H,MATCH($C636,'Policy Characteristics'!$C:$C,0)))</f>
        <v>0.01</v>
      </c>
      <c r="O636" s="276" t="str">
        <f>IF(ISBLANK(INDEX('Policy Characteristics'!I:I,MATCH($C636,'Policy Characteristics'!$C:$C,0))),"",INDEX('Policy Characteristics'!I:I,MATCH($C636,'Policy Characteristics'!$C:$C,0)))</f>
        <v>% of fuel shifted</v>
      </c>
      <c r="P636" s="276" t="str">
        <f>IF(ISBLANK(INDEX('Policy Characteristics'!J:J,MATCH($C636,'Policy Characteristics'!$C:$C,0))),"",INDEX('Policy Characteristics'!J:J,MATCH($C636,'Policy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6" s="276" t="str">
        <f>IF(ISBLANK(INDEX('Policy Characteristics'!K:K,MATCH($C636,'Policy Characteristics'!$C:$C,0))),"",INDEX('Policy Characteristics'!K:K,MATCH($C636,'Policy Characteristics'!$C:$C,0)))</f>
        <v>industry-ag-main.html#fuel-switching</v>
      </c>
      <c r="R636" s="276" t="str">
        <f>IF(ISBLANK(INDEX('Policy Characteristics'!L:L,MATCH($C636,'Policy Characteristics'!$C:$C,0))),"",INDEX('Policy Characteristics'!L:L,MATCH($C636,'Policy Characteristics'!$C:$C,0)))</f>
        <v>industry-elec-and-hydrogen.html</v>
      </c>
    </row>
    <row r="637" spans="1:18" ht="16">
      <c r="A637" s="276" t="str">
        <f>IF(ISBLANK(INDEX('Policy Characteristics'!A:A,MATCH($C637,'Policy Characteristics'!$C:$C,0))),"",INDEX('Policy Characteristics'!A:A,MATCH($C637,'Policy Characteristics'!$C:$C,0)))</f>
        <v>Industry</v>
      </c>
      <c r="B637" s="285" t="str">
        <f>IF(ISBLANK(INDEX('Policy Characteristics'!B:B,MATCH($C637,'Policy Characteristics'!$C:$C,0))),"",INDEX('Policy Characteristics'!B:B,MATCH($C637,'Policy Characteristics'!$C:$C,0)))</f>
        <v>Electrification</v>
      </c>
      <c r="C637" s="276" t="str">
        <f t="shared" si="33"/>
        <v>Fraction of Eligible Industrial Energy Use Shifted to Electricity</v>
      </c>
      <c r="D637" s="6" t="s">
        <v>3115</v>
      </c>
      <c r="E637" s="1" t="s">
        <v>3624</v>
      </c>
      <c r="F637" t="s">
        <v>2607</v>
      </c>
      <c r="G637" s="47" t="s">
        <v>3632</v>
      </c>
      <c r="H637" s="44">
        <v>1938</v>
      </c>
      <c r="I637" s="347" t="s">
        <v>44</v>
      </c>
      <c r="J637" s="277" t="str">
        <f>IF(ISBLANK(INDEX('Policy Characteristics'!D:D,MATCH($C637,'Policy Characteristics'!$C:$C,0))),"",INDEX('Policy Characteristics'!D:D,MATCH($C637,'Policy Characteristics'!$C:$C,0)))</f>
        <v>Electrification</v>
      </c>
      <c r="K637" s="276" t="str">
        <f>IF(ISBLANK(INDEX('Policy Characteristics'!E:E,MATCH($C637,'Policy Characteristics'!$C:$C,0))),"",INDEX('Policy Characteristics'!E:E,MATCH($C637,'Policy Characteristics'!$C:$C,0)))</f>
        <v>indst shift to electricity</v>
      </c>
      <c r="L637" s="284">
        <f>IF(ISBLANK(INDEX('Policy Characteristics'!F:F,MATCH($C637,'Policy Characteristics'!$C:$C,0))),"",INDEX('Policy Characteristics'!F:F,MATCH($C637,'Policy Characteristics'!$C:$C,0)))</f>
        <v>0</v>
      </c>
      <c r="M637" s="284">
        <f>IF(ISBLANK(INDEX('Policy Characteristics'!G:G,MATCH($C637,'Policy Characteristics'!$C:$C,0))),"",INDEX('Policy Characteristics'!G:G,MATCH($C637,'Policy Characteristics'!$C:$C,0)))</f>
        <v>1</v>
      </c>
      <c r="N637" s="284">
        <f>IF(ISBLANK(INDEX('Policy Characteristics'!H:H,MATCH($C637,'Policy Characteristics'!$C:$C,0))),"",INDEX('Policy Characteristics'!H:H,MATCH($C637,'Policy Characteristics'!$C:$C,0)))</f>
        <v>0.01</v>
      </c>
      <c r="O637" s="276" t="str">
        <f>IF(ISBLANK(INDEX('Policy Characteristics'!I:I,MATCH($C637,'Policy Characteristics'!$C:$C,0))),"",INDEX('Policy Characteristics'!I:I,MATCH($C637,'Policy Characteristics'!$C:$C,0)))</f>
        <v>% of fuel shifted</v>
      </c>
      <c r="P637" s="276" t="str">
        <f>IF(ISBLANK(INDEX('Policy Characteristics'!J:J,MATCH($C637,'Policy Characteristics'!$C:$C,0))),"",INDEX('Policy Characteristics'!J:J,MATCH($C637,'Policy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7" s="276" t="str">
        <f>IF(ISBLANK(INDEX('Policy Characteristics'!K:K,MATCH($C637,'Policy Characteristics'!$C:$C,0))),"",INDEX('Policy Characteristics'!K:K,MATCH($C637,'Policy Characteristics'!$C:$C,0)))</f>
        <v>industry-ag-main.html#fuel-switching</v>
      </c>
      <c r="R637" s="276" t="str">
        <f>IF(ISBLANK(INDEX('Policy Characteristics'!L:L,MATCH($C637,'Policy Characteristics'!$C:$C,0))),"",INDEX('Policy Characteristics'!L:L,MATCH($C637,'Policy Characteristics'!$C:$C,0)))</f>
        <v>industry-elec-and-hydrogen.html</v>
      </c>
    </row>
    <row r="638" spans="1:18" ht="16">
      <c r="A638" s="276" t="str">
        <f>IF(ISBLANK(INDEX('Policy Characteristics'!A:A,MATCH($C638,'Policy Characteristics'!$C:$C,0))),"",INDEX('Policy Characteristics'!A:A,MATCH($C638,'Policy Characteristics'!$C:$C,0)))</f>
        <v>Industry</v>
      </c>
      <c r="B638" s="285" t="str">
        <f>IF(ISBLANK(INDEX('Policy Characteristics'!B:B,MATCH($C638,'Policy Characteristics'!$C:$C,0))),"",INDEX('Policy Characteristics'!B:B,MATCH($C638,'Policy Characteristics'!$C:$C,0)))</f>
        <v>Electrification</v>
      </c>
      <c r="C638" s="276" t="str">
        <f t="shared" si="33"/>
        <v>Fraction of Eligible Industrial Energy Use Shifted to Electricity</v>
      </c>
      <c r="D638" s="6" t="s">
        <v>3115</v>
      </c>
      <c r="E638" s="1" t="s">
        <v>3626</v>
      </c>
      <c r="F638" t="s">
        <v>2607</v>
      </c>
      <c r="G638" s="47" t="s">
        <v>3633</v>
      </c>
      <c r="H638" s="44">
        <v>1939</v>
      </c>
      <c r="I638" s="347" t="s">
        <v>44</v>
      </c>
      <c r="J638" s="277" t="str">
        <f>IF(ISBLANK(INDEX('Policy Characteristics'!D:D,MATCH($C638,'Policy Characteristics'!$C:$C,0))),"",INDEX('Policy Characteristics'!D:D,MATCH($C638,'Policy Characteristics'!$C:$C,0)))</f>
        <v>Electrification</v>
      </c>
      <c r="K638" s="276" t="str">
        <f>IF(ISBLANK(INDEX('Policy Characteristics'!E:E,MATCH($C638,'Policy Characteristics'!$C:$C,0))),"",INDEX('Policy Characteristics'!E:E,MATCH($C638,'Policy Characteristics'!$C:$C,0)))</f>
        <v>indst shift to electricity</v>
      </c>
      <c r="L638" s="284">
        <f>IF(ISBLANK(INDEX('Policy Characteristics'!F:F,MATCH($C638,'Policy Characteristics'!$C:$C,0))),"",INDEX('Policy Characteristics'!F:F,MATCH($C638,'Policy Characteristics'!$C:$C,0)))</f>
        <v>0</v>
      </c>
      <c r="M638" s="284">
        <f>IF(ISBLANK(INDEX('Policy Characteristics'!G:G,MATCH($C638,'Policy Characteristics'!$C:$C,0))),"",INDEX('Policy Characteristics'!G:G,MATCH($C638,'Policy Characteristics'!$C:$C,0)))</f>
        <v>1</v>
      </c>
      <c r="N638" s="284">
        <f>IF(ISBLANK(INDEX('Policy Characteristics'!H:H,MATCH($C638,'Policy Characteristics'!$C:$C,0))),"",INDEX('Policy Characteristics'!H:H,MATCH($C638,'Policy Characteristics'!$C:$C,0)))</f>
        <v>0.01</v>
      </c>
      <c r="O638" s="276" t="str">
        <f>IF(ISBLANK(INDEX('Policy Characteristics'!I:I,MATCH($C638,'Policy Characteristics'!$C:$C,0))),"",INDEX('Policy Characteristics'!I:I,MATCH($C638,'Policy Characteristics'!$C:$C,0)))</f>
        <v>% of fuel shifted</v>
      </c>
      <c r="P638" s="276" t="str">
        <f>IF(ISBLANK(INDEX('Policy Characteristics'!J:J,MATCH($C638,'Policy Characteristics'!$C:$C,0))),"",INDEX('Policy Characteristics'!J:J,MATCH($C638,'Policy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8" s="276" t="str">
        <f>IF(ISBLANK(INDEX('Policy Characteristics'!K:K,MATCH($C638,'Policy Characteristics'!$C:$C,0))),"",INDEX('Policy Characteristics'!K:K,MATCH($C638,'Policy Characteristics'!$C:$C,0)))</f>
        <v>industry-ag-main.html#fuel-switching</v>
      </c>
      <c r="R638" s="276" t="str">
        <f>IF(ISBLANK(INDEX('Policy Characteristics'!L:L,MATCH($C638,'Policy Characteristics'!$C:$C,0))),"",INDEX('Policy Characteristics'!L:L,MATCH($C638,'Policy Characteristics'!$C:$C,0)))</f>
        <v>industry-elec-and-hydrogen.html</v>
      </c>
    </row>
    <row r="639" spans="1:18" ht="16">
      <c r="A639" s="276" t="str">
        <f>IF(ISBLANK(INDEX('Policy Characteristics'!A:A,MATCH($C639,'Policy Characteristics'!$C:$C,0))),"",INDEX('Policy Characteristics'!A:A,MATCH($C639,'Policy Characteristics'!$C:$C,0)))</f>
        <v>Industry</v>
      </c>
      <c r="B639" s="285" t="str">
        <f>IF(ISBLANK(INDEX('Policy Characteristics'!B:B,MATCH($C639,'Policy Characteristics'!$C:$C,0))),"",INDEX('Policy Characteristics'!B:B,MATCH($C639,'Policy Characteristics'!$C:$C,0)))</f>
        <v>Electrification</v>
      </c>
      <c r="C639" s="276" t="str">
        <f t="shared" si="33"/>
        <v>Fraction of Eligible Industrial Energy Use Shifted to Electricity</v>
      </c>
      <c r="D639" s="6" t="s">
        <v>3115</v>
      </c>
      <c r="E639" s="1" t="s">
        <v>3627</v>
      </c>
      <c r="F639" t="s">
        <v>2607</v>
      </c>
      <c r="G639" s="47" t="s">
        <v>3634</v>
      </c>
      <c r="H639" s="44">
        <v>1940</v>
      </c>
      <c r="I639" s="347" t="s">
        <v>44</v>
      </c>
      <c r="J639" s="277" t="str">
        <f>IF(ISBLANK(INDEX('Policy Characteristics'!D:D,MATCH($C639,'Policy Characteristics'!$C:$C,0))),"",INDEX('Policy Characteristics'!D:D,MATCH($C639,'Policy Characteristics'!$C:$C,0)))</f>
        <v>Electrification</v>
      </c>
      <c r="K639" s="276" t="str">
        <f>IF(ISBLANK(INDEX('Policy Characteristics'!E:E,MATCH($C639,'Policy Characteristics'!$C:$C,0))),"",INDEX('Policy Characteristics'!E:E,MATCH($C639,'Policy Characteristics'!$C:$C,0)))</f>
        <v>indst shift to electricity</v>
      </c>
      <c r="L639" s="284">
        <f>IF(ISBLANK(INDEX('Policy Characteristics'!F:F,MATCH($C639,'Policy Characteristics'!$C:$C,0))),"",INDEX('Policy Characteristics'!F:F,MATCH($C639,'Policy Characteristics'!$C:$C,0)))</f>
        <v>0</v>
      </c>
      <c r="M639" s="284">
        <f>IF(ISBLANK(INDEX('Policy Characteristics'!G:G,MATCH($C639,'Policy Characteristics'!$C:$C,0))),"",INDEX('Policy Characteristics'!G:G,MATCH($C639,'Policy Characteristics'!$C:$C,0)))</f>
        <v>1</v>
      </c>
      <c r="N639" s="284">
        <f>IF(ISBLANK(INDEX('Policy Characteristics'!H:H,MATCH($C639,'Policy Characteristics'!$C:$C,0))),"",INDEX('Policy Characteristics'!H:H,MATCH($C639,'Policy Characteristics'!$C:$C,0)))</f>
        <v>0.01</v>
      </c>
      <c r="O639" s="276" t="str">
        <f>IF(ISBLANK(INDEX('Policy Characteristics'!I:I,MATCH($C639,'Policy Characteristics'!$C:$C,0))),"",INDEX('Policy Characteristics'!I:I,MATCH($C639,'Policy Characteristics'!$C:$C,0)))</f>
        <v>% of fuel shifted</v>
      </c>
      <c r="P639" s="276" t="str">
        <f>IF(ISBLANK(INDEX('Policy Characteristics'!J:J,MATCH($C639,'Policy Characteristics'!$C:$C,0))),"",INDEX('Policy Characteristics'!J:J,MATCH($C639,'Policy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9" s="276" t="str">
        <f>IF(ISBLANK(INDEX('Policy Characteristics'!K:K,MATCH($C639,'Policy Characteristics'!$C:$C,0))),"",INDEX('Policy Characteristics'!K:K,MATCH($C639,'Policy Characteristics'!$C:$C,0)))</f>
        <v>industry-ag-main.html#fuel-switching</v>
      </c>
      <c r="R639" s="276" t="str">
        <f>IF(ISBLANK(INDEX('Policy Characteristics'!L:L,MATCH($C639,'Policy Characteristics'!$C:$C,0))),"",INDEX('Policy Characteristics'!L:L,MATCH($C639,'Policy Characteristics'!$C:$C,0)))</f>
        <v>industry-elec-and-hydrogen.html</v>
      </c>
    </row>
    <row r="640" spans="1:18" ht="16">
      <c r="A640" s="276" t="str">
        <f>IF(ISBLANK(INDEX('Policy Characteristics'!A:A,MATCH($C640,'Policy Characteristics'!$C:$C,0))),"",INDEX('Policy Characteristics'!A:A,MATCH($C640,'Policy Characteristics'!$C:$C,0)))</f>
        <v>Industry</v>
      </c>
      <c r="B640" s="285" t="str">
        <f>IF(ISBLANK(INDEX('Policy Characteristics'!B:B,MATCH($C640,'Policy Characteristics'!$C:$C,0))),"",INDEX('Policy Characteristics'!B:B,MATCH($C640,'Policy Characteristics'!$C:$C,0)))</f>
        <v>Electrification</v>
      </c>
      <c r="C640" s="276" t="str">
        <f t="shared" si="33"/>
        <v>Fraction of Eligible Industrial Energy Use Shifted to Electricity</v>
      </c>
      <c r="D640" s="6" t="s">
        <v>3115</v>
      </c>
      <c r="E640" s="1" t="s">
        <v>3628</v>
      </c>
      <c r="F640" t="s">
        <v>2607</v>
      </c>
      <c r="G640" s="47" t="s">
        <v>3635</v>
      </c>
      <c r="H640" s="44">
        <v>1941</v>
      </c>
      <c r="I640" s="347" t="s">
        <v>44</v>
      </c>
      <c r="J640" s="277" t="str">
        <f>IF(ISBLANK(INDEX('Policy Characteristics'!D:D,MATCH($C640,'Policy Characteristics'!$C:$C,0))),"",INDEX('Policy Characteristics'!D:D,MATCH($C640,'Policy Characteristics'!$C:$C,0)))</f>
        <v>Electrification</v>
      </c>
      <c r="K640" s="276" t="str">
        <f>IF(ISBLANK(INDEX('Policy Characteristics'!E:E,MATCH($C640,'Policy Characteristics'!$C:$C,0))),"",INDEX('Policy Characteristics'!E:E,MATCH($C640,'Policy Characteristics'!$C:$C,0)))</f>
        <v>indst shift to electricity</v>
      </c>
      <c r="L640" s="284">
        <f>IF(ISBLANK(INDEX('Policy Characteristics'!F:F,MATCH($C640,'Policy Characteristics'!$C:$C,0))),"",INDEX('Policy Characteristics'!F:F,MATCH($C640,'Policy Characteristics'!$C:$C,0)))</f>
        <v>0</v>
      </c>
      <c r="M640" s="284">
        <f>IF(ISBLANK(INDEX('Policy Characteristics'!G:G,MATCH($C640,'Policy Characteristics'!$C:$C,0))),"",INDEX('Policy Characteristics'!G:G,MATCH($C640,'Policy Characteristics'!$C:$C,0)))</f>
        <v>1</v>
      </c>
      <c r="N640" s="284">
        <f>IF(ISBLANK(INDEX('Policy Characteristics'!H:H,MATCH($C640,'Policy Characteristics'!$C:$C,0))),"",INDEX('Policy Characteristics'!H:H,MATCH($C640,'Policy Characteristics'!$C:$C,0)))</f>
        <v>0.01</v>
      </c>
      <c r="O640" s="276" t="str">
        <f>IF(ISBLANK(INDEX('Policy Characteristics'!I:I,MATCH($C640,'Policy Characteristics'!$C:$C,0))),"",INDEX('Policy Characteristics'!I:I,MATCH($C640,'Policy Characteristics'!$C:$C,0)))</f>
        <v>% of fuel shifted</v>
      </c>
      <c r="P640" s="276" t="str">
        <f>IF(ISBLANK(INDEX('Policy Characteristics'!J:J,MATCH($C640,'Policy Characteristics'!$C:$C,0))),"",INDEX('Policy Characteristics'!J:J,MATCH($C640,'Policy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0" s="276" t="str">
        <f>IF(ISBLANK(INDEX('Policy Characteristics'!K:K,MATCH($C640,'Policy Characteristics'!$C:$C,0))),"",INDEX('Policy Characteristics'!K:K,MATCH($C640,'Policy Characteristics'!$C:$C,0)))</f>
        <v>industry-ag-main.html#fuel-switching</v>
      </c>
      <c r="R640" s="276" t="str">
        <f>IF(ISBLANK(INDEX('Policy Characteristics'!L:L,MATCH($C640,'Policy Characteristics'!$C:$C,0))),"",INDEX('Policy Characteristics'!L:L,MATCH($C640,'Policy Characteristics'!$C:$C,0)))</f>
        <v>industry-elec-and-hydrogen.html</v>
      </c>
    </row>
    <row r="641" spans="1:18" ht="16">
      <c r="A641" s="276" t="str">
        <f>IF(ISBLANK(INDEX('Policy Characteristics'!A:A,MATCH($C641,'Policy Characteristics'!$C:$C,0))),"",INDEX('Policy Characteristics'!A:A,MATCH($C641,'Policy Characteristics'!$C:$C,0)))</f>
        <v>Industry</v>
      </c>
      <c r="B641" s="285" t="str">
        <f>IF(ISBLANK(INDEX('Policy Characteristics'!B:B,MATCH($C641,'Policy Characteristics'!$C:$C,0))),"",INDEX('Policy Characteristics'!B:B,MATCH($C641,'Policy Characteristics'!$C:$C,0)))</f>
        <v>Electrification</v>
      </c>
      <c r="C641" s="276" t="str">
        <f t="shared" si="33"/>
        <v>Fraction of Eligible Industrial Energy Use Shifted to Electricity</v>
      </c>
      <c r="D641" s="6" t="s">
        <v>3115</v>
      </c>
      <c r="E641" s="1" t="s">
        <v>3629</v>
      </c>
      <c r="F641" t="s">
        <v>2607</v>
      </c>
      <c r="G641" s="47" t="s">
        <v>3636</v>
      </c>
      <c r="H641" s="44">
        <v>1942</v>
      </c>
      <c r="I641" s="347" t="s">
        <v>44</v>
      </c>
      <c r="J641" s="277" t="str">
        <f>IF(ISBLANK(INDEX('Policy Characteristics'!D:D,MATCH($C641,'Policy Characteristics'!$C:$C,0))),"",INDEX('Policy Characteristics'!D:D,MATCH($C641,'Policy Characteristics'!$C:$C,0)))</f>
        <v>Electrification</v>
      </c>
      <c r="K641" s="276" t="str">
        <f>IF(ISBLANK(INDEX('Policy Characteristics'!E:E,MATCH($C641,'Policy Characteristics'!$C:$C,0))),"",INDEX('Policy Characteristics'!E:E,MATCH($C641,'Policy Characteristics'!$C:$C,0)))</f>
        <v>indst shift to electricity</v>
      </c>
      <c r="L641" s="284">
        <f>IF(ISBLANK(INDEX('Policy Characteristics'!F:F,MATCH($C641,'Policy Characteristics'!$C:$C,0))),"",INDEX('Policy Characteristics'!F:F,MATCH($C641,'Policy Characteristics'!$C:$C,0)))</f>
        <v>0</v>
      </c>
      <c r="M641" s="284">
        <f>IF(ISBLANK(INDEX('Policy Characteristics'!G:G,MATCH($C641,'Policy Characteristics'!$C:$C,0))),"",INDEX('Policy Characteristics'!G:G,MATCH($C641,'Policy Characteristics'!$C:$C,0)))</f>
        <v>1</v>
      </c>
      <c r="N641" s="284">
        <f>IF(ISBLANK(INDEX('Policy Characteristics'!H:H,MATCH($C641,'Policy Characteristics'!$C:$C,0))),"",INDEX('Policy Characteristics'!H:H,MATCH($C641,'Policy Characteristics'!$C:$C,0)))</f>
        <v>0.01</v>
      </c>
      <c r="O641" s="276" t="str">
        <f>IF(ISBLANK(INDEX('Policy Characteristics'!I:I,MATCH($C641,'Policy Characteristics'!$C:$C,0))),"",INDEX('Policy Characteristics'!I:I,MATCH($C641,'Policy Characteristics'!$C:$C,0)))</f>
        <v>% of fuel shifted</v>
      </c>
      <c r="P641" s="276" t="str">
        <f>IF(ISBLANK(INDEX('Policy Characteristics'!J:J,MATCH($C641,'Policy Characteristics'!$C:$C,0))),"",INDEX('Policy Characteristics'!J:J,MATCH($C641,'Policy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1" s="276" t="str">
        <f>IF(ISBLANK(INDEX('Policy Characteristics'!K:K,MATCH($C641,'Policy Characteristics'!$C:$C,0))),"",INDEX('Policy Characteristics'!K:K,MATCH($C641,'Policy Characteristics'!$C:$C,0)))</f>
        <v>industry-ag-main.html#fuel-switching</v>
      </c>
      <c r="R641" s="276" t="str">
        <f>IF(ISBLANK(INDEX('Policy Characteristics'!L:L,MATCH($C641,'Policy Characteristics'!$C:$C,0))),"",INDEX('Policy Characteristics'!L:L,MATCH($C641,'Policy Characteristics'!$C:$C,0)))</f>
        <v>industry-elec-and-hydrogen.html</v>
      </c>
    </row>
    <row r="642" spans="1:18" ht="16">
      <c r="A642" s="276" t="str">
        <f>IF(ISBLANK(INDEX('Policy Characteristics'!A:A,MATCH($C642,'Policy Characteristics'!$C:$C,0))),"",INDEX('Policy Characteristics'!A:A,MATCH($C642,'Policy Characteristics'!$C:$C,0)))</f>
        <v>Industry</v>
      </c>
      <c r="B642" s="285" t="str">
        <f>IF(ISBLANK(INDEX('Policy Characteristics'!B:B,MATCH($C642,'Policy Characteristics'!$C:$C,0))),"",INDEX('Policy Characteristics'!B:B,MATCH($C642,'Policy Characteristics'!$C:$C,0)))</f>
        <v>Electrification</v>
      </c>
      <c r="C642" s="276" t="str">
        <f t="shared" si="33"/>
        <v>Fraction of Eligible Industrial Energy Use Shifted to Electricity</v>
      </c>
      <c r="D642" s="6" t="s">
        <v>3115</v>
      </c>
      <c r="E642" s="1" t="s">
        <v>3630</v>
      </c>
      <c r="F642" t="s">
        <v>2607</v>
      </c>
      <c r="G642" s="47" t="s">
        <v>3637</v>
      </c>
      <c r="H642" s="44">
        <v>1943</v>
      </c>
      <c r="I642" s="347" t="s">
        <v>44</v>
      </c>
      <c r="J642" s="277" t="str">
        <f>IF(ISBLANK(INDEX('Policy Characteristics'!D:D,MATCH($C642,'Policy Characteristics'!$C:$C,0))),"",INDEX('Policy Characteristics'!D:D,MATCH($C642,'Policy Characteristics'!$C:$C,0)))</f>
        <v>Electrification</v>
      </c>
      <c r="K642" s="276" t="str">
        <f>IF(ISBLANK(INDEX('Policy Characteristics'!E:E,MATCH($C642,'Policy Characteristics'!$C:$C,0))),"",INDEX('Policy Characteristics'!E:E,MATCH($C642,'Policy Characteristics'!$C:$C,0)))</f>
        <v>indst shift to electricity</v>
      </c>
      <c r="L642" s="284">
        <f>IF(ISBLANK(INDEX('Policy Characteristics'!F:F,MATCH($C642,'Policy Characteristics'!$C:$C,0))),"",INDEX('Policy Characteristics'!F:F,MATCH($C642,'Policy Characteristics'!$C:$C,0)))</f>
        <v>0</v>
      </c>
      <c r="M642" s="284">
        <f>IF(ISBLANK(INDEX('Policy Characteristics'!G:G,MATCH($C642,'Policy Characteristics'!$C:$C,0))),"",INDEX('Policy Characteristics'!G:G,MATCH($C642,'Policy Characteristics'!$C:$C,0)))</f>
        <v>1</v>
      </c>
      <c r="N642" s="284">
        <f>IF(ISBLANK(INDEX('Policy Characteristics'!H:H,MATCH($C642,'Policy Characteristics'!$C:$C,0))),"",INDEX('Policy Characteristics'!H:H,MATCH($C642,'Policy Characteristics'!$C:$C,0)))</f>
        <v>0.01</v>
      </c>
      <c r="O642" s="276" t="str">
        <f>IF(ISBLANK(INDEX('Policy Characteristics'!I:I,MATCH($C642,'Policy Characteristics'!$C:$C,0))),"",INDEX('Policy Characteristics'!I:I,MATCH($C642,'Policy Characteristics'!$C:$C,0)))</f>
        <v>% of fuel shifted</v>
      </c>
      <c r="P642" s="276" t="str">
        <f>IF(ISBLANK(INDEX('Policy Characteristics'!J:J,MATCH($C642,'Policy Characteristics'!$C:$C,0))),"",INDEX('Policy Characteristics'!J:J,MATCH($C642,'Policy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2" s="276" t="str">
        <f>IF(ISBLANK(INDEX('Policy Characteristics'!K:K,MATCH($C642,'Policy Characteristics'!$C:$C,0))),"",INDEX('Policy Characteristics'!K:K,MATCH($C642,'Policy Characteristics'!$C:$C,0)))</f>
        <v>industry-ag-main.html#fuel-switching</v>
      </c>
      <c r="R642" s="276" t="str">
        <f>IF(ISBLANK(INDEX('Policy Characteristics'!L:L,MATCH($C642,'Policy Characteristics'!$C:$C,0))),"",INDEX('Policy Characteristics'!L:L,MATCH($C642,'Policy Characteristics'!$C:$C,0)))</f>
        <v>industry-elec-and-hydrogen.html</v>
      </c>
    </row>
    <row r="643" spans="1:18" ht="16">
      <c r="A643" s="276" t="str">
        <f>IF(ISBLANK(INDEX('Policy Characteristics'!A:A,MATCH($C643,'Policy Characteristics'!$C:$C,0))),"",INDEX('Policy Characteristics'!A:A,MATCH($C643,'Policy Characteristics'!$C:$C,0)))</f>
        <v>Industry</v>
      </c>
      <c r="B643" s="285" t="str">
        <f>IF(ISBLANK(INDEX('Policy Characteristics'!B:B,MATCH($C643,'Policy Characteristics'!$C:$C,0))),"",INDEX('Policy Characteristics'!B:B,MATCH($C643,'Policy Characteristics'!$C:$C,0)))</f>
        <v>Electrification</v>
      </c>
      <c r="C643" s="276" t="str">
        <f t="shared" si="33"/>
        <v>Fraction of Eligible Industrial Energy Use Shifted to Electricity</v>
      </c>
      <c r="D643" s="6" t="s">
        <v>3115</v>
      </c>
      <c r="E643" s="1" t="s">
        <v>3631</v>
      </c>
      <c r="F643" t="s">
        <v>2607</v>
      </c>
      <c r="G643" s="47" t="s">
        <v>3638</v>
      </c>
      <c r="H643" s="44">
        <v>1944</v>
      </c>
      <c r="I643" s="347" t="s">
        <v>45</v>
      </c>
      <c r="J643" s="277" t="str">
        <f>IF(ISBLANK(INDEX('Policy Characteristics'!D:D,MATCH($C643,'Policy Characteristics'!$C:$C,0))),"",INDEX('Policy Characteristics'!D:D,MATCH($C643,'Policy Characteristics'!$C:$C,0)))</f>
        <v>Electrification</v>
      </c>
      <c r="K643" s="276" t="str">
        <f>IF(ISBLANK(INDEX('Policy Characteristics'!E:E,MATCH($C643,'Policy Characteristics'!$C:$C,0))),"",INDEX('Policy Characteristics'!E:E,MATCH($C643,'Policy Characteristics'!$C:$C,0)))</f>
        <v>indst shift to electricity</v>
      </c>
      <c r="L643" s="284">
        <f>IF(ISBLANK(INDEX('Policy Characteristics'!F:F,MATCH($C643,'Policy Characteristics'!$C:$C,0))),"",INDEX('Policy Characteristics'!F:F,MATCH($C643,'Policy Characteristics'!$C:$C,0)))</f>
        <v>0</v>
      </c>
      <c r="M643" s="284">
        <f>IF(ISBLANK(INDEX('Policy Characteristics'!G:G,MATCH($C643,'Policy Characteristics'!$C:$C,0))),"",INDEX('Policy Characteristics'!G:G,MATCH($C643,'Policy Characteristics'!$C:$C,0)))</f>
        <v>1</v>
      </c>
      <c r="N643" s="284">
        <f>IF(ISBLANK(INDEX('Policy Characteristics'!H:H,MATCH($C643,'Policy Characteristics'!$C:$C,0))),"",INDEX('Policy Characteristics'!H:H,MATCH($C643,'Policy Characteristics'!$C:$C,0)))</f>
        <v>0.01</v>
      </c>
      <c r="O643" s="276" t="str">
        <f>IF(ISBLANK(INDEX('Policy Characteristics'!I:I,MATCH($C643,'Policy Characteristics'!$C:$C,0))),"",INDEX('Policy Characteristics'!I:I,MATCH($C643,'Policy Characteristics'!$C:$C,0)))</f>
        <v>% of fuel shifted</v>
      </c>
      <c r="P643" s="276" t="str">
        <f>IF(ISBLANK(INDEX('Policy Characteristics'!J:J,MATCH($C643,'Policy Characteristics'!$C:$C,0))),"",INDEX('Policy Characteristics'!J:J,MATCH($C643,'Policy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3" s="276" t="str">
        <f>IF(ISBLANK(INDEX('Policy Characteristics'!K:K,MATCH($C643,'Policy Characteristics'!$C:$C,0))),"",INDEX('Policy Characteristics'!K:K,MATCH($C643,'Policy Characteristics'!$C:$C,0)))</f>
        <v>industry-ag-main.html#fuel-switching</v>
      </c>
      <c r="R643" s="276" t="str">
        <f>IF(ISBLANK(INDEX('Policy Characteristics'!L:L,MATCH($C643,'Policy Characteristics'!$C:$C,0))),"",INDEX('Policy Characteristics'!L:L,MATCH($C643,'Policy Characteristics'!$C:$C,0)))</f>
        <v>industry-elec-and-hydrogen.html</v>
      </c>
    </row>
    <row r="644" spans="1:18" ht="16">
      <c r="A644" s="276" t="str">
        <f>IF(ISBLANK(INDEX('Policy Characteristics'!A:A,MATCH($C644,'Policy Characteristics'!$C:$C,0))),"",INDEX('Policy Characteristics'!A:A,MATCH($C644,'Policy Characteristics'!$C:$C,0)))</f>
        <v>Industry</v>
      </c>
      <c r="B644" s="285" t="str">
        <f>IF(ISBLANK(INDEX('Policy Characteristics'!B:B,MATCH($C644,'Policy Characteristics'!$C:$C,0))),"",INDEX('Policy Characteristics'!B:B,MATCH($C644,'Policy Characteristics'!$C:$C,0)))</f>
        <v>Electrification</v>
      </c>
      <c r="C644" s="276" t="str">
        <f t="shared" si="33"/>
        <v>Fraction of Eligible Industrial Energy Use Shifted to Electricity</v>
      </c>
      <c r="D644" s="6" t="s">
        <v>3115</v>
      </c>
      <c r="E644" s="1" t="s">
        <v>3625</v>
      </c>
      <c r="F644" t="s">
        <v>2607</v>
      </c>
      <c r="G644" s="47" t="s">
        <v>3639</v>
      </c>
      <c r="H644" s="44">
        <v>1945</v>
      </c>
      <c r="I644" s="347" t="s">
        <v>44</v>
      </c>
      <c r="J644" s="277" t="str">
        <f>IF(ISBLANK(INDEX('Policy Characteristics'!D:D,MATCH($C644,'Policy Characteristics'!$C:$C,0))),"",INDEX('Policy Characteristics'!D:D,MATCH($C644,'Policy Characteristics'!$C:$C,0)))</f>
        <v>Electrification</v>
      </c>
      <c r="K644" s="276" t="str">
        <f>IF(ISBLANK(INDEX('Policy Characteristics'!E:E,MATCH($C644,'Policy Characteristics'!$C:$C,0))),"",INDEX('Policy Characteristics'!E:E,MATCH($C644,'Policy Characteristics'!$C:$C,0)))</f>
        <v>indst shift to electricity</v>
      </c>
      <c r="L644" s="284">
        <f>IF(ISBLANK(INDEX('Policy Characteristics'!F:F,MATCH($C644,'Policy Characteristics'!$C:$C,0))),"",INDEX('Policy Characteristics'!F:F,MATCH($C644,'Policy Characteristics'!$C:$C,0)))</f>
        <v>0</v>
      </c>
      <c r="M644" s="284">
        <f>IF(ISBLANK(INDEX('Policy Characteristics'!G:G,MATCH($C644,'Policy Characteristics'!$C:$C,0))),"",INDEX('Policy Characteristics'!G:G,MATCH($C644,'Policy Characteristics'!$C:$C,0)))</f>
        <v>1</v>
      </c>
      <c r="N644" s="284">
        <f>IF(ISBLANK(INDEX('Policy Characteristics'!H:H,MATCH($C644,'Policy Characteristics'!$C:$C,0))),"",INDEX('Policy Characteristics'!H:H,MATCH($C644,'Policy Characteristics'!$C:$C,0)))</f>
        <v>0.01</v>
      </c>
      <c r="O644" s="276" t="str">
        <f>IF(ISBLANK(INDEX('Policy Characteristics'!I:I,MATCH($C644,'Policy Characteristics'!$C:$C,0))),"",INDEX('Policy Characteristics'!I:I,MATCH($C644,'Policy Characteristics'!$C:$C,0)))</f>
        <v>% of fuel shifted</v>
      </c>
      <c r="P644" s="276" t="str">
        <f>IF(ISBLANK(INDEX('Policy Characteristics'!J:J,MATCH($C644,'Policy Characteristics'!$C:$C,0))),"",INDEX('Policy Characteristics'!J:J,MATCH($C644,'Policy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4" s="276" t="str">
        <f>IF(ISBLANK(INDEX('Policy Characteristics'!K:K,MATCH($C644,'Policy Characteristics'!$C:$C,0))),"",INDEX('Policy Characteristics'!K:K,MATCH($C644,'Policy Characteristics'!$C:$C,0)))</f>
        <v>industry-ag-main.html#fuel-switching</v>
      </c>
      <c r="R644" s="276" t="str">
        <f>IF(ISBLANK(INDEX('Policy Characteristics'!L:L,MATCH($C644,'Policy Characteristics'!$C:$C,0))),"",INDEX('Policy Characteristics'!L:L,MATCH($C644,'Policy Characteristics'!$C:$C,0)))</f>
        <v>industry-elec-and-hydrogen.html</v>
      </c>
    </row>
    <row r="645" spans="1:18" ht="16">
      <c r="A645" s="276" t="str">
        <f>IF(ISBLANK(INDEX('Policy Characteristics'!A:A,MATCH($C645,'Policy Characteristics'!$C:$C,0))),"",INDEX('Policy Characteristics'!A:A,MATCH($C645,'Policy Characteristics'!$C:$C,0)))</f>
        <v>Industry</v>
      </c>
      <c r="B645" s="285" t="str">
        <f>IF(ISBLANK(INDEX('Policy Characteristics'!B:B,MATCH($C645,'Policy Characteristics'!$C:$C,0))),"",INDEX('Policy Characteristics'!B:B,MATCH($C645,'Policy Characteristics'!$C:$C,0)))</f>
        <v>Electrification</v>
      </c>
      <c r="C645" s="276" t="str">
        <f t="shared" si="33"/>
        <v>Fraction of Eligible Industrial Energy Use Shifted to Electricity</v>
      </c>
      <c r="D645" s="6" t="s">
        <v>3116</v>
      </c>
      <c r="E645" s="1" t="s">
        <v>3624</v>
      </c>
      <c r="F645" t="s">
        <v>3078</v>
      </c>
      <c r="G645" s="47" t="s">
        <v>3632</v>
      </c>
      <c r="H645" s="44">
        <v>1946</v>
      </c>
      <c r="I645" s="347" t="s">
        <v>44</v>
      </c>
      <c r="J645" s="277" t="str">
        <f>IF(ISBLANK(INDEX('Policy Characteristics'!D:D,MATCH($C645,'Policy Characteristics'!$C:$C,0))),"",INDEX('Policy Characteristics'!D:D,MATCH($C645,'Policy Characteristics'!$C:$C,0)))</f>
        <v>Electrification</v>
      </c>
      <c r="K645" s="276" t="str">
        <f>IF(ISBLANK(INDEX('Policy Characteristics'!E:E,MATCH($C645,'Policy Characteristics'!$C:$C,0))),"",INDEX('Policy Characteristics'!E:E,MATCH($C645,'Policy Characteristics'!$C:$C,0)))</f>
        <v>indst shift to electricity</v>
      </c>
      <c r="L645" s="284">
        <f>IF(ISBLANK(INDEX('Policy Characteristics'!F:F,MATCH($C645,'Policy Characteristics'!$C:$C,0))),"",INDEX('Policy Characteristics'!F:F,MATCH($C645,'Policy Characteristics'!$C:$C,0)))</f>
        <v>0</v>
      </c>
      <c r="M645" s="284">
        <f>IF(ISBLANK(INDEX('Policy Characteristics'!G:G,MATCH($C645,'Policy Characteristics'!$C:$C,0))),"",INDEX('Policy Characteristics'!G:G,MATCH($C645,'Policy Characteristics'!$C:$C,0)))</f>
        <v>1</v>
      </c>
      <c r="N645" s="284">
        <f>IF(ISBLANK(INDEX('Policy Characteristics'!H:H,MATCH($C645,'Policy Characteristics'!$C:$C,0))),"",INDEX('Policy Characteristics'!H:H,MATCH($C645,'Policy Characteristics'!$C:$C,0)))</f>
        <v>0.01</v>
      </c>
      <c r="O645" s="276" t="str">
        <f>IF(ISBLANK(INDEX('Policy Characteristics'!I:I,MATCH($C645,'Policy Characteristics'!$C:$C,0))),"",INDEX('Policy Characteristics'!I:I,MATCH($C645,'Policy Characteristics'!$C:$C,0)))</f>
        <v>% of fuel shifted</v>
      </c>
      <c r="P645" s="276" t="str">
        <f>IF(ISBLANK(INDEX('Policy Characteristics'!J:J,MATCH($C645,'Policy Characteristics'!$C:$C,0))),"",INDEX('Policy Characteristics'!J:J,MATCH($C645,'Policy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5" s="276" t="str">
        <f>IF(ISBLANK(INDEX('Policy Characteristics'!K:K,MATCH($C645,'Policy Characteristics'!$C:$C,0))),"",INDEX('Policy Characteristics'!K:K,MATCH($C645,'Policy Characteristics'!$C:$C,0)))</f>
        <v>industry-ag-main.html#fuel-switching</v>
      </c>
      <c r="R645" s="276" t="str">
        <f>IF(ISBLANK(INDEX('Policy Characteristics'!L:L,MATCH($C645,'Policy Characteristics'!$C:$C,0))),"",INDEX('Policy Characteristics'!L:L,MATCH($C645,'Policy Characteristics'!$C:$C,0)))</f>
        <v>industry-elec-and-hydrogen.html</v>
      </c>
    </row>
    <row r="646" spans="1:18" ht="16">
      <c r="A646" s="276" t="str">
        <f>IF(ISBLANK(INDEX('Policy Characteristics'!A:A,MATCH($C646,'Policy Characteristics'!$C:$C,0))),"",INDEX('Policy Characteristics'!A:A,MATCH($C646,'Policy Characteristics'!$C:$C,0)))</f>
        <v>Industry</v>
      </c>
      <c r="B646" s="285" t="str">
        <f>IF(ISBLANK(INDEX('Policy Characteristics'!B:B,MATCH($C646,'Policy Characteristics'!$C:$C,0))),"",INDEX('Policy Characteristics'!B:B,MATCH($C646,'Policy Characteristics'!$C:$C,0)))</f>
        <v>Electrification</v>
      </c>
      <c r="C646" s="276" t="str">
        <f t="shared" si="33"/>
        <v>Fraction of Eligible Industrial Energy Use Shifted to Electricity</v>
      </c>
      <c r="D646" s="6" t="s">
        <v>3116</v>
      </c>
      <c r="E646" s="1" t="s">
        <v>3626</v>
      </c>
      <c r="F646" t="s">
        <v>3078</v>
      </c>
      <c r="G646" s="47" t="s">
        <v>3633</v>
      </c>
      <c r="H646" s="44">
        <v>1947</v>
      </c>
      <c r="I646" s="347" t="s">
        <v>44</v>
      </c>
      <c r="J646" s="277" t="str">
        <f>IF(ISBLANK(INDEX('Policy Characteristics'!D:D,MATCH($C646,'Policy Characteristics'!$C:$C,0))),"",INDEX('Policy Characteristics'!D:D,MATCH($C646,'Policy Characteristics'!$C:$C,0)))</f>
        <v>Electrification</v>
      </c>
      <c r="K646" s="276" t="str">
        <f>IF(ISBLANK(INDEX('Policy Characteristics'!E:E,MATCH($C646,'Policy Characteristics'!$C:$C,0))),"",INDEX('Policy Characteristics'!E:E,MATCH($C646,'Policy Characteristics'!$C:$C,0)))</f>
        <v>indst shift to electricity</v>
      </c>
      <c r="L646" s="284">
        <f>IF(ISBLANK(INDEX('Policy Characteristics'!F:F,MATCH($C646,'Policy Characteristics'!$C:$C,0))),"",INDEX('Policy Characteristics'!F:F,MATCH($C646,'Policy Characteristics'!$C:$C,0)))</f>
        <v>0</v>
      </c>
      <c r="M646" s="284">
        <f>IF(ISBLANK(INDEX('Policy Characteristics'!G:G,MATCH($C646,'Policy Characteristics'!$C:$C,0))),"",INDEX('Policy Characteristics'!G:G,MATCH($C646,'Policy Characteristics'!$C:$C,0)))</f>
        <v>1</v>
      </c>
      <c r="N646" s="284">
        <f>IF(ISBLANK(INDEX('Policy Characteristics'!H:H,MATCH($C646,'Policy Characteristics'!$C:$C,0))),"",INDEX('Policy Characteristics'!H:H,MATCH($C646,'Policy Characteristics'!$C:$C,0)))</f>
        <v>0.01</v>
      </c>
      <c r="O646" s="276" t="str">
        <f>IF(ISBLANK(INDEX('Policy Characteristics'!I:I,MATCH($C646,'Policy Characteristics'!$C:$C,0))),"",INDEX('Policy Characteristics'!I:I,MATCH($C646,'Policy Characteristics'!$C:$C,0)))</f>
        <v>% of fuel shifted</v>
      </c>
      <c r="P646" s="276" t="str">
        <f>IF(ISBLANK(INDEX('Policy Characteristics'!J:J,MATCH($C646,'Policy Characteristics'!$C:$C,0))),"",INDEX('Policy Characteristics'!J:J,MATCH($C646,'Policy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6" s="276" t="str">
        <f>IF(ISBLANK(INDEX('Policy Characteristics'!K:K,MATCH($C646,'Policy Characteristics'!$C:$C,0))),"",INDEX('Policy Characteristics'!K:K,MATCH($C646,'Policy Characteristics'!$C:$C,0)))</f>
        <v>industry-ag-main.html#fuel-switching</v>
      </c>
      <c r="R646" s="276" t="str">
        <f>IF(ISBLANK(INDEX('Policy Characteristics'!L:L,MATCH($C646,'Policy Characteristics'!$C:$C,0))),"",INDEX('Policy Characteristics'!L:L,MATCH($C646,'Policy Characteristics'!$C:$C,0)))</f>
        <v>industry-elec-and-hydrogen.html</v>
      </c>
    </row>
    <row r="647" spans="1:18" ht="16">
      <c r="A647" s="276" t="str">
        <f>IF(ISBLANK(INDEX('Policy Characteristics'!A:A,MATCH($C647,'Policy Characteristics'!$C:$C,0))),"",INDEX('Policy Characteristics'!A:A,MATCH($C647,'Policy Characteristics'!$C:$C,0)))</f>
        <v>Industry</v>
      </c>
      <c r="B647" s="285" t="str">
        <f>IF(ISBLANK(INDEX('Policy Characteristics'!B:B,MATCH($C647,'Policy Characteristics'!$C:$C,0))),"",INDEX('Policy Characteristics'!B:B,MATCH($C647,'Policy Characteristics'!$C:$C,0)))</f>
        <v>Electrification</v>
      </c>
      <c r="C647" s="276" t="str">
        <f t="shared" si="33"/>
        <v>Fraction of Eligible Industrial Energy Use Shifted to Electricity</v>
      </c>
      <c r="D647" s="6" t="s">
        <v>3116</v>
      </c>
      <c r="E647" s="1" t="s">
        <v>3627</v>
      </c>
      <c r="F647" t="s">
        <v>3078</v>
      </c>
      <c r="G647" s="47" t="s">
        <v>3634</v>
      </c>
      <c r="H647" s="44">
        <v>1948</v>
      </c>
      <c r="I647" s="347" t="s">
        <v>44</v>
      </c>
      <c r="J647" s="277" t="str">
        <f>IF(ISBLANK(INDEX('Policy Characteristics'!D:D,MATCH($C647,'Policy Characteristics'!$C:$C,0))),"",INDEX('Policy Characteristics'!D:D,MATCH($C647,'Policy Characteristics'!$C:$C,0)))</f>
        <v>Electrification</v>
      </c>
      <c r="K647" s="276" t="str">
        <f>IF(ISBLANK(INDEX('Policy Characteristics'!E:E,MATCH($C647,'Policy Characteristics'!$C:$C,0))),"",INDEX('Policy Characteristics'!E:E,MATCH($C647,'Policy Characteristics'!$C:$C,0)))</f>
        <v>indst shift to electricity</v>
      </c>
      <c r="L647" s="284">
        <f>IF(ISBLANK(INDEX('Policy Characteristics'!F:F,MATCH($C647,'Policy Characteristics'!$C:$C,0))),"",INDEX('Policy Characteristics'!F:F,MATCH($C647,'Policy Characteristics'!$C:$C,0)))</f>
        <v>0</v>
      </c>
      <c r="M647" s="284">
        <f>IF(ISBLANK(INDEX('Policy Characteristics'!G:G,MATCH($C647,'Policy Characteristics'!$C:$C,0))),"",INDEX('Policy Characteristics'!G:G,MATCH($C647,'Policy Characteristics'!$C:$C,0)))</f>
        <v>1</v>
      </c>
      <c r="N647" s="284">
        <f>IF(ISBLANK(INDEX('Policy Characteristics'!H:H,MATCH($C647,'Policy Characteristics'!$C:$C,0))),"",INDEX('Policy Characteristics'!H:H,MATCH($C647,'Policy Characteristics'!$C:$C,0)))</f>
        <v>0.01</v>
      </c>
      <c r="O647" s="276" t="str">
        <f>IF(ISBLANK(INDEX('Policy Characteristics'!I:I,MATCH($C647,'Policy Characteristics'!$C:$C,0))),"",INDEX('Policy Characteristics'!I:I,MATCH($C647,'Policy Characteristics'!$C:$C,0)))</f>
        <v>% of fuel shifted</v>
      </c>
      <c r="P647" s="276" t="str">
        <f>IF(ISBLANK(INDEX('Policy Characteristics'!J:J,MATCH($C647,'Policy Characteristics'!$C:$C,0))),"",INDEX('Policy Characteristics'!J:J,MATCH($C647,'Policy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7" s="276" t="str">
        <f>IF(ISBLANK(INDEX('Policy Characteristics'!K:K,MATCH($C647,'Policy Characteristics'!$C:$C,0))),"",INDEX('Policy Characteristics'!K:K,MATCH($C647,'Policy Characteristics'!$C:$C,0)))</f>
        <v>industry-ag-main.html#fuel-switching</v>
      </c>
      <c r="R647" s="276" t="str">
        <f>IF(ISBLANK(INDEX('Policy Characteristics'!L:L,MATCH($C647,'Policy Characteristics'!$C:$C,0))),"",INDEX('Policy Characteristics'!L:L,MATCH($C647,'Policy Characteristics'!$C:$C,0)))</f>
        <v>industry-elec-and-hydrogen.html</v>
      </c>
    </row>
    <row r="648" spans="1:18" ht="16">
      <c r="A648" s="276" t="str">
        <f>IF(ISBLANK(INDEX('Policy Characteristics'!A:A,MATCH($C648,'Policy Characteristics'!$C:$C,0))),"",INDEX('Policy Characteristics'!A:A,MATCH($C648,'Policy Characteristics'!$C:$C,0)))</f>
        <v>Industry</v>
      </c>
      <c r="B648" s="285" t="str">
        <f>IF(ISBLANK(INDEX('Policy Characteristics'!B:B,MATCH($C648,'Policy Characteristics'!$C:$C,0))),"",INDEX('Policy Characteristics'!B:B,MATCH($C648,'Policy Characteristics'!$C:$C,0)))</f>
        <v>Electrification</v>
      </c>
      <c r="C648" s="276" t="str">
        <f t="shared" si="33"/>
        <v>Fraction of Eligible Industrial Energy Use Shifted to Electricity</v>
      </c>
      <c r="D648" s="6" t="s">
        <v>3116</v>
      </c>
      <c r="E648" s="1" t="s">
        <v>3628</v>
      </c>
      <c r="F648" t="s">
        <v>3078</v>
      </c>
      <c r="G648" s="47" t="s">
        <v>3635</v>
      </c>
      <c r="H648" s="44">
        <v>1949</v>
      </c>
      <c r="I648" s="347" t="s">
        <v>44</v>
      </c>
      <c r="J648" s="277" t="str">
        <f>IF(ISBLANK(INDEX('Policy Characteristics'!D:D,MATCH($C648,'Policy Characteristics'!$C:$C,0))),"",INDEX('Policy Characteristics'!D:D,MATCH($C648,'Policy Characteristics'!$C:$C,0)))</f>
        <v>Electrification</v>
      </c>
      <c r="K648" s="276" t="str">
        <f>IF(ISBLANK(INDEX('Policy Characteristics'!E:E,MATCH($C648,'Policy Characteristics'!$C:$C,0))),"",INDEX('Policy Characteristics'!E:E,MATCH($C648,'Policy Characteristics'!$C:$C,0)))</f>
        <v>indst shift to electricity</v>
      </c>
      <c r="L648" s="284">
        <f>IF(ISBLANK(INDEX('Policy Characteristics'!F:F,MATCH($C648,'Policy Characteristics'!$C:$C,0))),"",INDEX('Policy Characteristics'!F:F,MATCH($C648,'Policy Characteristics'!$C:$C,0)))</f>
        <v>0</v>
      </c>
      <c r="M648" s="284">
        <f>IF(ISBLANK(INDEX('Policy Characteristics'!G:G,MATCH($C648,'Policy Characteristics'!$C:$C,0))),"",INDEX('Policy Characteristics'!G:G,MATCH($C648,'Policy Characteristics'!$C:$C,0)))</f>
        <v>1</v>
      </c>
      <c r="N648" s="284">
        <f>IF(ISBLANK(INDEX('Policy Characteristics'!H:H,MATCH($C648,'Policy Characteristics'!$C:$C,0))),"",INDEX('Policy Characteristics'!H:H,MATCH($C648,'Policy Characteristics'!$C:$C,0)))</f>
        <v>0.01</v>
      </c>
      <c r="O648" s="276" t="str">
        <f>IF(ISBLANK(INDEX('Policy Characteristics'!I:I,MATCH($C648,'Policy Characteristics'!$C:$C,0))),"",INDEX('Policy Characteristics'!I:I,MATCH($C648,'Policy Characteristics'!$C:$C,0)))</f>
        <v>% of fuel shifted</v>
      </c>
      <c r="P648" s="276" t="str">
        <f>IF(ISBLANK(INDEX('Policy Characteristics'!J:J,MATCH($C648,'Policy Characteristics'!$C:$C,0))),"",INDEX('Policy Characteristics'!J:J,MATCH($C648,'Policy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8" s="276" t="str">
        <f>IF(ISBLANK(INDEX('Policy Characteristics'!K:K,MATCH($C648,'Policy Characteristics'!$C:$C,0))),"",INDEX('Policy Characteristics'!K:K,MATCH($C648,'Policy Characteristics'!$C:$C,0)))</f>
        <v>industry-ag-main.html#fuel-switching</v>
      </c>
      <c r="R648" s="276" t="str">
        <f>IF(ISBLANK(INDEX('Policy Characteristics'!L:L,MATCH($C648,'Policy Characteristics'!$C:$C,0))),"",INDEX('Policy Characteristics'!L:L,MATCH($C648,'Policy Characteristics'!$C:$C,0)))</f>
        <v>industry-elec-and-hydrogen.html</v>
      </c>
    </row>
    <row r="649" spans="1:18" ht="16">
      <c r="A649" s="276" t="str">
        <f>IF(ISBLANK(INDEX('Policy Characteristics'!A:A,MATCH($C649,'Policy Characteristics'!$C:$C,0))),"",INDEX('Policy Characteristics'!A:A,MATCH($C649,'Policy Characteristics'!$C:$C,0)))</f>
        <v>Industry</v>
      </c>
      <c r="B649" s="285" t="str">
        <f>IF(ISBLANK(INDEX('Policy Characteristics'!B:B,MATCH($C649,'Policy Characteristics'!$C:$C,0))),"",INDEX('Policy Characteristics'!B:B,MATCH($C649,'Policy Characteristics'!$C:$C,0)))</f>
        <v>Electrification</v>
      </c>
      <c r="C649" s="276" t="str">
        <f t="shared" si="33"/>
        <v>Fraction of Eligible Industrial Energy Use Shifted to Electricity</v>
      </c>
      <c r="D649" s="6" t="s">
        <v>3116</v>
      </c>
      <c r="E649" s="1" t="s">
        <v>3629</v>
      </c>
      <c r="F649" t="s">
        <v>3078</v>
      </c>
      <c r="G649" s="47" t="s">
        <v>3636</v>
      </c>
      <c r="H649" s="44">
        <v>1950</v>
      </c>
      <c r="I649" s="347" t="s">
        <v>45</v>
      </c>
      <c r="J649" s="277" t="str">
        <f>IF(ISBLANK(INDEX('Policy Characteristics'!D:D,MATCH($C649,'Policy Characteristics'!$C:$C,0))),"",INDEX('Policy Characteristics'!D:D,MATCH($C649,'Policy Characteristics'!$C:$C,0)))</f>
        <v>Electrification</v>
      </c>
      <c r="K649" s="276" t="str">
        <f>IF(ISBLANK(INDEX('Policy Characteristics'!E:E,MATCH($C649,'Policy Characteristics'!$C:$C,0))),"",INDEX('Policy Characteristics'!E:E,MATCH($C649,'Policy Characteristics'!$C:$C,0)))</f>
        <v>indst shift to electricity</v>
      </c>
      <c r="L649" s="284">
        <f>IF(ISBLANK(INDEX('Policy Characteristics'!F:F,MATCH($C649,'Policy Characteristics'!$C:$C,0))),"",INDEX('Policy Characteristics'!F:F,MATCH($C649,'Policy Characteristics'!$C:$C,0)))</f>
        <v>0</v>
      </c>
      <c r="M649" s="284">
        <f>IF(ISBLANK(INDEX('Policy Characteristics'!G:G,MATCH($C649,'Policy Characteristics'!$C:$C,0))),"",INDEX('Policy Characteristics'!G:G,MATCH($C649,'Policy Characteristics'!$C:$C,0)))</f>
        <v>1</v>
      </c>
      <c r="N649" s="284">
        <f>IF(ISBLANK(INDEX('Policy Characteristics'!H:H,MATCH($C649,'Policy Characteristics'!$C:$C,0))),"",INDEX('Policy Characteristics'!H:H,MATCH($C649,'Policy Characteristics'!$C:$C,0)))</f>
        <v>0.01</v>
      </c>
      <c r="O649" s="276" t="str">
        <f>IF(ISBLANK(INDEX('Policy Characteristics'!I:I,MATCH($C649,'Policy Characteristics'!$C:$C,0))),"",INDEX('Policy Characteristics'!I:I,MATCH($C649,'Policy Characteristics'!$C:$C,0)))</f>
        <v>% of fuel shifted</v>
      </c>
      <c r="P649" s="276" t="str">
        <f>IF(ISBLANK(INDEX('Policy Characteristics'!J:J,MATCH($C649,'Policy Characteristics'!$C:$C,0))),"",INDEX('Policy Characteristics'!J:J,MATCH($C649,'Policy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9" s="276" t="str">
        <f>IF(ISBLANK(INDEX('Policy Characteristics'!K:K,MATCH($C649,'Policy Characteristics'!$C:$C,0))),"",INDEX('Policy Characteristics'!K:K,MATCH($C649,'Policy Characteristics'!$C:$C,0)))</f>
        <v>industry-ag-main.html#fuel-switching</v>
      </c>
      <c r="R649" s="276" t="str">
        <f>IF(ISBLANK(INDEX('Policy Characteristics'!L:L,MATCH($C649,'Policy Characteristics'!$C:$C,0))),"",INDEX('Policy Characteristics'!L:L,MATCH($C649,'Policy Characteristics'!$C:$C,0)))</f>
        <v>industry-elec-and-hydrogen.html</v>
      </c>
    </row>
    <row r="650" spans="1:18" ht="16">
      <c r="A650" s="276" t="str">
        <f>IF(ISBLANK(INDEX('Policy Characteristics'!A:A,MATCH($C650,'Policy Characteristics'!$C:$C,0))),"",INDEX('Policy Characteristics'!A:A,MATCH($C650,'Policy Characteristics'!$C:$C,0)))</f>
        <v>Industry</v>
      </c>
      <c r="B650" s="285" t="str">
        <f>IF(ISBLANK(INDEX('Policy Characteristics'!B:B,MATCH($C650,'Policy Characteristics'!$C:$C,0))),"",INDEX('Policy Characteristics'!B:B,MATCH($C650,'Policy Characteristics'!$C:$C,0)))</f>
        <v>Electrification</v>
      </c>
      <c r="C650" s="276" t="str">
        <f t="shared" ref="C650:C700" si="34">C$533</f>
        <v>Fraction of Eligible Industrial Energy Use Shifted to Electricity</v>
      </c>
      <c r="D650" s="6" t="s">
        <v>3116</v>
      </c>
      <c r="E650" s="1" t="s">
        <v>3630</v>
      </c>
      <c r="F650" t="s">
        <v>3078</v>
      </c>
      <c r="G650" s="47" t="s">
        <v>3637</v>
      </c>
      <c r="H650" s="44">
        <v>1951</v>
      </c>
      <c r="I650" s="347" t="s">
        <v>45</v>
      </c>
      <c r="J650" s="277" t="str">
        <f>IF(ISBLANK(INDEX('Policy Characteristics'!D:D,MATCH($C650,'Policy Characteristics'!$C:$C,0))),"",INDEX('Policy Characteristics'!D:D,MATCH($C650,'Policy Characteristics'!$C:$C,0)))</f>
        <v>Electrification</v>
      </c>
      <c r="K650" s="276" t="str">
        <f>IF(ISBLANK(INDEX('Policy Characteristics'!E:E,MATCH($C650,'Policy Characteristics'!$C:$C,0))),"",INDEX('Policy Characteristics'!E:E,MATCH($C650,'Policy Characteristics'!$C:$C,0)))</f>
        <v>indst shift to electricity</v>
      </c>
      <c r="L650" s="284">
        <f>IF(ISBLANK(INDEX('Policy Characteristics'!F:F,MATCH($C650,'Policy Characteristics'!$C:$C,0))),"",INDEX('Policy Characteristics'!F:F,MATCH($C650,'Policy Characteristics'!$C:$C,0)))</f>
        <v>0</v>
      </c>
      <c r="M650" s="284">
        <f>IF(ISBLANK(INDEX('Policy Characteristics'!G:G,MATCH($C650,'Policy Characteristics'!$C:$C,0))),"",INDEX('Policy Characteristics'!G:G,MATCH($C650,'Policy Characteristics'!$C:$C,0)))</f>
        <v>1</v>
      </c>
      <c r="N650" s="284">
        <f>IF(ISBLANK(INDEX('Policy Characteristics'!H:H,MATCH($C650,'Policy Characteristics'!$C:$C,0))),"",INDEX('Policy Characteristics'!H:H,MATCH($C650,'Policy Characteristics'!$C:$C,0)))</f>
        <v>0.01</v>
      </c>
      <c r="O650" s="276" t="str">
        <f>IF(ISBLANK(INDEX('Policy Characteristics'!I:I,MATCH($C650,'Policy Characteristics'!$C:$C,0))),"",INDEX('Policy Characteristics'!I:I,MATCH($C650,'Policy Characteristics'!$C:$C,0)))</f>
        <v>% of fuel shifted</v>
      </c>
      <c r="P650" s="276" t="str">
        <f>IF(ISBLANK(INDEX('Policy Characteristics'!J:J,MATCH($C650,'Policy Characteristics'!$C:$C,0))),"",INDEX('Policy Characteristics'!J:J,MATCH($C650,'Policy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0" s="276" t="str">
        <f>IF(ISBLANK(INDEX('Policy Characteristics'!K:K,MATCH($C650,'Policy Characteristics'!$C:$C,0))),"",INDEX('Policy Characteristics'!K:K,MATCH($C650,'Policy Characteristics'!$C:$C,0)))</f>
        <v>industry-ag-main.html#fuel-switching</v>
      </c>
      <c r="R650" s="276" t="str">
        <f>IF(ISBLANK(INDEX('Policy Characteristics'!L:L,MATCH($C650,'Policy Characteristics'!$C:$C,0))),"",INDEX('Policy Characteristics'!L:L,MATCH($C650,'Policy Characteristics'!$C:$C,0)))</f>
        <v>industry-elec-and-hydrogen.html</v>
      </c>
    </row>
    <row r="651" spans="1:18" ht="16">
      <c r="A651" s="276" t="str">
        <f>IF(ISBLANK(INDEX('Policy Characteristics'!A:A,MATCH($C651,'Policy Characteristics'!$C:$C,0))),"",INDEX('Policy Characteristics'!A:A,MATCH($C651,'Policy Characteristics'!$C:$C,0)))</f>
        <v>Industry</v>
      </c>
      <c r="B651" s="285" t="str">
        <f>IF(ISBLANK(INDEX('Policy Characteristics'!B:B,MATCH($C651,'Policy Characteristics'!$C:$C,0))),"",INDEX('Policy Characteristics'!B:B,MATCH($C651,'Policy Characteristics'!$C:$C,0)))</f>
        <v>Electrification</v>
      </c>
      <c r="C651" s="276" t="str">
        <f t="shared" si="34"/>
        <v>Fraction of Eligible Industrial Energy Use Shifted to Electricity</v>
      </c>
      <c r="D651" s="6" t="s">
        <v>3116</v>
      </c>
      <c r="E651" s="1" t="s">
        <v>3631</v>
      </c>
      <c r="F651" t="s">
        <v>3078</v>
      </c>
      <c r="G651" s="47" t="s">
        <v>3638</v>
      </c>
      <c r="H651" s="44">
        <v>1952</v>
      </c>
      <c r="I651" s="347" t="s">
        <v>45</v>
      </c>
      <c r="J651" s="277" t="str">
        <f>IF(ISBLANK(INDEX('Policy Characteristics'!D:D,MATCH($C651,'Policy Characteristics'!$C:$C,0))),"",INDEX('Policy Characteristics'!D:D,MATCH($C651,'Policy Characteristics'!$C:$C,0)))</f>
        <v>Electrification</v>
      </c>
      <c r="K651" s="276" t="str">
        <f>IF(ISBLANK(INDEX('Policy Characteristics'!E:E,MATCH($C651,'Policy Characteristics'!$C:$C,0))),"",INDEX('Policy Characteristics'!E:E,MATCH($C651,'Policy Characteristics'!$C:$C,0)))</f>
        <v>indst shift to electricity</v>
      </c>
      <c r="L651" s="284">
        <f>IF(ISBLANK(INDEX('Policy Characteristics'!F:F,MATCH($C651,'Policy Characteristics'!$C:$C,0))),"",INDEX('Policy Characteristics'!F:F,MATCH($C651,'Policy Characteristics'!$C:$C,0)))</f>
        <v>0</v>
      </c>
      <c r="M651" s="284">
        <f>IF(ISBLANK(INDEX('Policy Characteristics'!G:G,MATCH($C651,'Policy Characteristics'!$C:$C,0))),"",INDEX('Policy Characteristics'!G:G,MATCH($C651,'Policy Characteristics'!$C:$C,0)))</f>
        <v>1</v>
      </c>
      <c r="N651" s="284">
        <f>IF(ISBLANK(INDEX('Policy Characteristics'!H:H,MATCH($C651,'Policy Characteristics'!$C:$C,0))),"",INDEX('Policy Characteristics'!H:H,MATCH($C651,'Policy Characteristics'!$C:$C,0)))</f>
        <v>0.01</v>
      </c>
      <c r="O651" s="276" t="str">
        <f>IF(ISBLANK(INDEX('Policy Characteristics'!I:I,MATCH($C651,'Policy Characteristics'!$C:$C,0))),"",INDEX('Policy Characteristics'!I:I,MATCH($C651,'Policy Characteristics'!$C:$C,0)))</f>
        <v>% of fuel shifted</v>
      </c>
      <c r="P651" s="276" t="str">
        <f>IF(ISBLANK(INDEX('Policy Characteristics'!J:J,MATCH($C651,'Policy Characteristics'!$C:$C,0))),"",INDEX('Policy Characteristics'!J:J,MATCH($C651,'Policy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1" s="276" t="str">
        <f>IF(ISBLANK(INDEX('Policy Characteristics'!K:K,MATCH($C651,'Policy Characteristics'!$C:$C,0))),"",INDEX('Policy Characteristics'!K:K,MATCH($C651,'Policy Characteristics'!$C:$C,0)))</f>
        <v>industry-ag-main.html#fuel-switching</v>
      </c>
      <c r="R651" s="276" t="str">
        <f>IF(ISBLANK(INDEX('Policy Characteristics'!L:L,MATCH($C651,'Policy Characteristics'!$C:$C,0))),"",INDEX('Policy Characteristics'!L:L,MATCH($C651,'Policy Characteristics'!$C:$C,0)))</f>
        <v>industry-elec-and-hydrogen.html</v>
      </c>
    </row>
    <row r="652" spans="1:18" ht="16">
      <c r="A652" s="276" t="str">
        <f>IF(ISBLANK(INDEX('Policy Characteristics'!A:A,MATCH($C652,'Policy Characteristics'!$C:$C,0))),"",INDEX('Policy Characteristics'!A:A,MATCH($C652,'Policy Characteristics'!$C:$C,0)))</f>
        <v>Industry</v>
      </c>
      <c r="B652" s="285" t="str">
        <f>IF(ISBLANK(INDEX('Policy Characteristics'!B:B,MATCH($C652,'Policy Characteristics'!$C:$C,0))),"",INDEX('Policy Characteristics'!B:B,MATCH($C652,'Policy Characteristics'!$C:$C,0)))</f>
        <v>Electrification</v>
      </c>
      <c r="C652" s="276" t="str">
        <f t="shared" si="34"/>
        <v>Fraction of Eligible Industrial Energy Use Shifted to Electricity</v>
      </c>
      <c r="D652" s="6" t="s">
        <v>3116</v>
      </c>
      <c r="E652" s="1" t="s">
        <v>3625</v>
      </c>
      <c r="F652" t="s">
        <v>3078</v>
      </c>
      <c r="G652" s="47" t="s">
        <v>3639</v>
      </c>
      <c r="H652" s="44">
        <v>1953</v>
      </c>
      <c r="I652" s="347" t="s">
        <v>45</v>
      </c>
      <c r="J652" s="277" t="str">
        <f>IF(ISBLANK(INDEX('Policy Characteristics'!D:D,MATCH($C652,'Policy Characteristics'!$C:$C,0))),"",INDEX('Policy Characteristics'!D:D,MATCH($C652,'Policy Characteristics'!$C:$C,0)))</f>
        <v>Electrification</v>
      </c>
      <c r="K652" s="276" t="str">
        <f>IF(ISBLANK(INDEX('Policy Characteristics'!E:E,MATCH($C652,'Policy Characteristics'!$C:$C,0))),"",INDEX('Policy Characteristics'!E:E,MATCH($C652,'Policy Characteristics'!$C:$C,0)))</f>
        <v>indst shift to electricity</v>
      </c>
      <c r="L652" s="284">
        <f>IF(ISBLANK(INDEX('Policy Characteristics'!F:F,MATCH($C652,'Policy Characteristics'!$C:$C,0))),"",INDEX('Policy Characteristics'!F:F,MATCH($C652,'Policy Characteristics'!$C:$C,0)))</f>
        <v>0</v>
      </c>
      <c r="M652" s="284">
        <f>IF(ISBLANK(INDEX('Policy Characteristics'!G:G,MATCH($C652,'Policy Characteristics'!$C:$C,0))),"",INDEX('Policy Characteristics'!G:G,MATCH($C652,'Policy Characteristics'!$C:$C,0)))</f>
        <v>1</v>
      </c>
      <c r="N652" s="284">
        <f>IF(ISBLANK(INDEX('Policy Characteristics'!H:H,MATCH($C652,'Policy Characteristics'!$C:$C,0))),"",INDEX('Policy Characteristics'!H:H,MATCH($C652,'Policy Characteristics'!$C:$C,0)))</f>
        <v>0.01</v>
      </c>
      <c r="O652" s="276" t="str">
        <f>IF(ISBLANK(INDEX('Policy Characteristics'!I:I,MATCH($C652,'Policy Characteristics'!$C:$C,0))),"",INDEX('Policy Characteristics'!I:I,MATCH($C652,'Policy Characteristics'!$C:$C,0)))</f>
        <v>% of fuel shifted</v>
      </c>
      <c r="P652" s="276" t="str">
        <f>IF(ISBLANK(INDEX('Policy Characteristics'!J:J,MATCH($C652,'Policy Characteristics'!$C:$C,0))),"",INDEX('Policy Characteristics'!J:J,MATCH($C652,'Policy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2" s="276" t="str">
        <f>IF(ISBLANK(INDEX('Policy Characteristics'!K:K,MATCH($C652,'Policy Characteristics'!$C:$C,0))),"",INDEX('Policy Characteristics'!K:K,MATCH($C652,'Policy Characteristics'!$C:$C,0)))</f>
        <v>industry-ag-main.html#fuel-switching</v>
      </c>
      <c r="R652" s="276" t="str">
        <f>IF(ISBLANK(INDEX('Policy Characteristics'!L:L,MATCH($C652,'Policy Characteristics'!$C:$C,0))),"",INDEX('Policy Characteristics'!L:L,MATCH($C652,'Policy Characteristics'!$C:$C,0)))</f>
        <v>industry-elec-and-hydrogen.html</v>
      </c>
    </row>
    <row r="653" spans="1:18" ht="16">
      <c r="A653" s="276" t="str">
        <f>IF(ISBLANK(INDEX('Policy Characteristics'!A:A,MATCH($C653,'Policy Characteristics'!$C:$C,0))),"",INDEX('Policy Characteristics'!A:A,MATCH($C653,'Policy Characteristics'!$C:$C,0)))</f>
        <v>Industry</v>
      </c>
      <c r="B653" s="285" t="str">
        <f>IF(ISBLANK(INDEX('Policy Characteristics'!B:B,MATCH($C653,'Policy Characteristics'!$C:$C,0))),"",INDEX('Policy Characteristics'!B:B,MATCH($C653,'Policy Characteristics'!$C:$C,0)))</f>
        <v>Electrification</v>
      </c>
      <c r="C653" s="276" t="str">
        <f t="shared" si="34"/>
        <v>Fraction of Eligible Industrial Energy Use Shifted to Electricity</v>
      </c>
      <c r="D653" s="6" t="s">
        <v>3117</v>
      </c>
      <c r="E653" s="1" t="s">
        <v>3624</v>
      </c>
      <c r="F653" t="s">
        <v>3079</v>
      </c>
      <c r="G653" s="47" t="s">
        <v>3632</v>
      </c>
      <c r="H653" s="44">
        <v>1954</v>
      </c>
      <c r="I653" s="347" t="s">
        <v>44</v>
      </c>
      <c r="J653" s="277" t="str">
        <f>IF(ISBLANK(INDEX('Policy Characteristics'!D:D,MATCH($C653,'Policy Characteristics'!$C:$C,0))),"",INDEX('Policy Characteristics'!D:D,MATCH($C653,'Policy Characteristics'!$C:$C,0)))</f>
        <v>Electrification</v>
      </c>
      <c r="K653" s="276" t="str">
        <f>IF(ISBLANK(INDEX('Policy Characteristics'!E:E,MATCH($C653,'Policy Characteristics'!$C:$C,0))),"",INDEX('Policy Characteristics'!E:E,MATCH($C653,'Policy Characteristics'!$C:$C,0)))</f>
        <v>indst shift to electricity</v>
      </c>
      <c r="L653" s="284">
        <f>IF(ISBLANK(INDEX('Policy Characteristics'!F:F,MATCH($C653,'Policy Characteristics'!$C:$C,0))),"",INDEX('Policy Characteristics'!F:F,MATCH($C653,'Policy Characteristics'!$C:$C,0)))</f>
        <v>0</v>
      </c>
      <c r="M653" s="284">
        <f>IF(ISBLANK(INDEX('Policy Characteristics'!G:G,MATCH($C653,'Policy Characteristics'!$C:$C,0))),"",INDEX('Policy Characteristics'!G:G,MATCH($C653,'Policy Characteristics'!$C:$C,0)))</f>
        <v>1</v>
      </c>
      <c r="N653" s="284">
        <f>IF(ISBLANK(INDEX('Policy Characteristics'!H:H,MATCH($C653,'Policy Characteristics'!$C:$C,0))),"",INDEX('Policy Characteristics'!H:H,MATCH($C653,'Policy Characteristics'!$C:$C,0)))</f>
        <v>0.01</v>
      </c>
      <c r="O653" s="276" t="str">
        <f>IF(ISBLANK(INDEX('Policy Characteristics'!I:I,MATCH($C653,'Policy Characteristics'!$C:$C,0))),"",INDEX('Policy Characteristics'!I:I,MATCH($C653,'Policy Characteristics'!$C:$C,0)))</f>
        <v>% of fuel shifted</v>
      </c>
      <c r="P653" s="276" t="str">
        <f>IF(ISBLANK(INDEX('Policy Characteristics'!J:J,MATCH($C653,'Policy Characteristics'!$C:$C,0))),"",INDEX('Policy Characteristics'!J:J,MATCH($C653,'Policy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3" s="276" t="str">
        <f>IF(ISBLANK(INDEX('Policy Characteristics'!K:K,MATCH($C653,'Policy Characteristics'!$C:$C,0))),"",INDEX('Policy Characteristics'!K:K,MATCH($C653,'Policy Characteristics'!$C:$C,0)))</f>
        <v>industry-ag-main.html#fuel-switching</v>
      </c>
      <c r="R653" s="276" t="str">
        <f>IF(ISBLANK(INDEX('Policy Characteristics'!L:L,MATCH($C653,'Policy Characteristics'!$C:$C,0))),"",INDEX('Policy Characteristics'!L:L,MATCH($C653,'Policy Characteristics'!$C:$C,0)))</f>
        <v>industry-elec-and-hydrogen.html</v>
      </c>
    </row>
    <row r="654" spans="1:18" ht="16">
      <c r="A654" s="276" t="str">
        <f>IF(ISBLANK(INDEX('Policy Characteristics'!A:A,MATCH($C654,'Policy Characteristics'!$C:$C,0))),"",INDEX('Policy Characteristics'!A:A,MATCH($C654,'Policy Characteristics'!$C:$C,0)))</f>
        <v>Industry</v>
      </c>
      <c r="B654" s="285" t="str">
        <f>IF(ISBLANK(INDEX('Policy Characteristics'!B:B,MATCH($C654,'Policy Characteristics'!$C:$C,0))),"",INDEX('Policy Characteristics'!B:B,MATCH($C654,'Policy Characteristics'!$C:$C,0)))</f>
        <v>Electrification</v>
      </c>
      <c r="C654" s="276" t="str">
        <f t="shared" si="34"/>
        <v>Fraction of Eligible Industrial Energy Use Shifted to Electricity</v>
      </c>
      <c r="D654" s="6" t="s">
        <v>3117</v>
      </c>
      <c r="E654" s="1" t="s">
        <v>3626</v>
      </c>
      <c r="F654" t="s">
        <v>3079</v>
      </c>
      <c r="G654" s="47" t="s">
        <v>3633</v>
      </c>
      <c r="H654" s="44">
        <v>1955</v>
      </c>
      <c r="I654" s="347" t="s">
        <v>44</v>
      </c>
      <c r="J654" s="277" t="str">
        <f>IF(ISBLANK(INDEX('Policy Characteristics'!D:D,MATCH($C654,'Policy Characteristics'!$C:$C,0))),"",INDEX('Policy Characteristics'!D:D,MATCH($C654,'Policy Characteristics'!$C:$C,0)))</f>
        <v>Electrification</v>
      </c>
      <c r="K654" s="276" t="str">
        <f>IF(ISBLANK(INDEX('Policy Characteristics'!E:E,MATCH($C654,'Policy Characteristics'!$C:$C,0))),"",INDEX('Policy Characteristics'!E:E,MATCH($C654,'Policy Characteristics'!$C:$C,0)))</f>
        <v>indst shift to electricity</v>
      </c>
      <c r="L654" s="284">
        <f>IF(ISBLANK(INDEX('Policy Characteristics'!F:F,MATCH($C654,'Policy Characteristics'!$C:$C,0))),"",INDEX('Policy Characteristics'!F:F,MATCH($C654,'Policy Characteristics'!$C:$C,0)))</f>
        <v>0</v>
      </c>
      <c r="M654" s="284">
        <f>IF(ISBLANK(INDEX('Policy Characteristics'!G:G,MATCH($C654,'Policy Characteristics'!$C:$C,0))),"",INDEX('Policy Characteristics'!G:G,MATCH($C654,'Policy Characteristics'!$C:$C,0)))</f>
        <v>1</v>
      </c>
      <c r="N654" s="284">
        <f>IF(ISBLANK(INDEX('Policy Characteristics'!H:H,MATCH($C654,'Policy Characteristics'!$C:$C,0))),"",INDEX('Policy Characteristics'!H:H,MATCH($C654,'Policy Characteristics'!$C:$C,0)))</f>
        <v>0.01</v>
      </c>
      <c r="O654" s="276" t="str">
        <f>IF(ISBLANK(INDEX('Policy Characteristics'!I:I,MATCH($C654,'Policy Characteristics'!$C:$C,0))),"",INDEX('Policy Characteristics'!I:I,MATCH($C654,'Policy Characteristics'!$C:$C,0)))</f>
        <v>% of fuel shifted</v>
      </c>
      <c r="P654" s="276" t="str">
        <f>IF(ISBLANK(INDEX('Policy Characteristics'!J:J,MATCH($C654,'Policy Characteristics'!$C:$C,0))),"",INDEX('Policy Characteristics'!J:J,MATCH($C654,'Policy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4" s="276" t="str">
        <f>IF(ISBLANK(INDEX('Policy Characteristics'!K:K,MATCH($C654,'Policy Characteristics'!$C:$C,0))),"",INDEX('Policy Characteristics'!K:K,MATCH($C654,'Policy Characteristics'!$C:$C,0)))</f>
        <v>industry-ag-main.html#fuel-switching</v>
      </c>
      <c r="R654" s="276" t="str">
        <f>IF(ISBLANK(INDEX('Policy Characteristics'!L:L,MATCH($C654,'Policy Characteristics'!$C:$C,0))),"",INDEX('Policy Characteristics'!L:L,MATCH($C654,'Policy Characteristics'!$C:$C,0)))</f>
        <v>industry-elec-and-hydrogen.html</v>
      </c>
    </row>
    <row r="655" spans="1:18" ht="16">
      <c r="A655" s="276" t="str">
        <f>IF(ISBLANK(INDEX('Policy Characteristics'!A:A,MATCH($C655,'Policy Characteristics'!$C:$C,0))),"",INDEX('Policy Characteristics'!A:A,MATCH($C655,'Policy Characteristics'!$C:$C,0)))</f>
        <v>Industry</v>
      </c>
      <c r="B655" s="285" t="str">
        <f>IF(ISBLANK(INDEX('Policy Characteristics'!B:B,MATCH($C655,'Policy Characteristics'!$C:$C,0))),"",INDEX('Policy Characteristics'!B:B,MATCH($C655,'Policy Characteristics'!$C:$C,0)))</f>
        <v>Electrification</v>
      </c>
      <c r="C655" s="276" t="str">
        <f t="shared" si="34"/>
        <v>Fraction of Eligible Industrial Energy Use Shifted to Electricity</v>
      </c>
      <c r="D655" s="6" t="s">
        <v>3117</v>
      </c>
      <c r="E655" s="1" t="s">
        <v>3627</v>
      </c>
      <c r="F655" t="s">
        <v>3079</v>
      </c>
      <c r="G655" s="47" t="s">
        <v>3634</v>
      </c>
      <c r="H655" s="44">
        <v>1956</v>
      </c>
      <c r="I655" s="347" t="s">
        <v>44</v>
      </c>
      <c r="J655" s="277" t="str">
        <f>IF(ISBLANK(INDEX('Policy Characteristics'!D:D,MATCH($C655,'Policy Characteristics'!$C:$C,0))),"",INDEX('Policy Characteristics'!D:D,MATCH($C655,'Policy Characteristics'!$C:$C,0)))</f>
        <v>Electrification</v>
      </c>
      <c r="K655" s="276" t="str">
        <f>IF(ISBLANK(INDEX('Policy Characteristics'!E:E,MATCH($C655,'Policy Characteristics'!$C:$C,0))),"",INDEX('Policy Characteristics'!E:E,MATCH($C655,'Policy Characteristics'!$C:$C,0)))</f>
        <v>indst shift to electricity</v>
      </c>
      <c r="L655" s="284">
        <f>IF(ISBLANK(INDEX('Policy Characteristics'!F:F,MATCH($C655,'Policy Characteristics'!$C:$C,0))),"",INDEX('Policy Characteristics'!F:F,MATCH($C655,'Policy Characteristics'!$C:$C,0)))</f>
        <v>0</v>
      </c>
      <c r="M655" s="284">
        <f>IF(ISBLANK(INDEX('Policy Characteristics'!G:G,MATCH($C655,'Policy Characteristics'!$C:$C,0))),"",INDEX('Policy Characteristics'!G:G,MATCH($C655,'Policy Characteristics'!$C:$C,0)))</f>
        <v>1</v>
      </c>
      <c r="N655" s="284">
        <f>IF(ISBLANK(INDEX('Policy Characteristics'!H:H,MATCH($C655,'Policy Characteristics'!$C:$C,0))),"",INDEX('Policy Characteristics'!H:H,MATCH($C655,'Policy Characteristics'!$C:$C,0)))</f>
        <v>0.01</v>
      </c>
      <c r="O655" s="276" t="str">
        <f>IF(ISBLANK(INDEX('Policy Characteristics'!I:I,MATCH($C655,'Policy Characteristics'!$C:$C,0))),"",INDEX('Policy Characteristics'!I:I,MATCH($C655,'Policy Characteristics'!$C:$C,0)))</f>
        <v>% of fuel shifted</v>
      </c>
      <c r="P655" s="276" t="str">
        <f>IF(ISBLANK(INDEX('Policy Characteristics'!J:J,MATCH($C655,'Policy Characteristics'!$C:$C,0))),"",INDEX('Policy Characteristics'!J:J,MATCH($C655,'Policy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5" s="276" t="str">
        <f>IF(ISBLANK(INDEX('Policy Characteristics'!K:K,MATCH($C655,'Policy Characteristics'!$C:$C,0))),"",INDEX('Policy Characteristics'!K:K,MATCH($C655,'Policy Characteristics'!$C:$C,0)))</f>
        <v>industry-ag-main.html#fuel-switching</v>
      </c>
      <c r="R655" s="276" t="str">
        <f>IF(ISBLANK(INDEX('Policy Characteristics'!L:L,MATCH($C655,'Policy Characteristics'!$C:$C,0))),"",INDEX('Policy Characteristics'!L:L,MATCH($C655,'Policy Characteristics'!$C:$C,0)))</f>
        <v>industry-elec-and-hydrogen.html</v>
      </c>
    </row>
    <row r="656" spans="1:18" ht="16">
      <c r="A656" s="276" t="str">
        <f>IF(ISBLANK(INDEX('Policy Characteristics'!A:A,MATCH($C656,'Policy Characteristics'!$C:$C,0))),"",INDEX('Policy Characteristics'!A:A,MATCH($C656,'Policy Characteristics'!$C:$C,0)))</f>
        <v>Industry</v>
      </c>
      <c r="B656" s="285" t="str">
        <f>IF(ISBLANK(INDEX('Policy Characteristics'!B:B,MATCH($C656,'Policy Characteristics'!$C:$C,0))),"",INDEX('Policy Characteristics'!B:B,MATCH($C656,'Policy Characteristics'!$C:$C,0)))</f>
        <v>Electrification</v>
      </c>
      <c r="C656" s="276" t="str">
        <f t="shared" si="34"/>
        <v>Fraction of Eligible Industrial Energy Use Shifted to Electricity</v>
      </c>
      <c r="D656" s="6" t="s">
        <v>3117</v>
      </c>
      <c r="E656" s="1" t="s">
        <v>3628</v>
      </c>
      <c r="F656" t="s">
        <v>3079</v>
      </c>
      <c r="G656" s="47" t="s">
        <v>3635</v>
      </c>
      <c r="H656" s="44">
        <v>1957</v>
      </c>
      <c r="I656" s="347" t="s">
        <v>44</v>
      </c>
      <c r="J656" s="277" t="str">
        <f>IF(ISBLANK(INDEX('Policy Characteristics'!D:D,MATCH($C656,'Policy Characteristics'!$C:$C,0))),"",INDEX('Policy Characteristics'!D:D,MATCH($C656,'Policy Characteristics'!$C:$C,0)))</f>
        <v>Electrification</v>
      </c>
      <c r="K656" s="276" t="str">
        <f>IF(ISBLANK(INDEX('Policy Characteristics'!E:E,MATCH($C656,'Policy Characteristics'!$C:$C,0))),"",INDEX('Policy Characteristics'!E:E,MATCH($C656,'Policy Characteristics'!$C:$C,0)))</f>
        <v>indst shift to electricity</v>
      </c>
      <c r="L656" s="284">
        <f>IF(ISBLANK(INDEX('Policy Characteristics'!F:F,MATCH($C656,'Policy Characteristics'!$C:$C,0))),"",INDEX('Policy Characteristics'!F:F,MATCH($C656,'Policy Characteristics'!$C:$C,0)))</f>
        <v>0</v>
      </c>
      <c r="M656" s="284">
        <f>IF(ISBLANK(INDEX('Policy Characteristics'!G:G,MATCH($C656,'Policy Characteristics'!$C:$C,0))),"",INDEX('Policy Characteristics'!G:G,MATCH($C656,'Policy Characteristics'!$C:$C,0)))</f>
        <v>1</v>
      </c>
      <c r="N656" s="284">
        <f>IF(ISBLANK(INDEX('Policy Characteristics'!H:H,MATCH($C656,'Policy Characteristics'!$C:$C,0))),"",INDEX('Policy Characteristics'!H:H,MATCH($C656,'Policy Characteristics'!$C:$C,0)))</f>
        <v>0.01</v>
      </c>
      <c r="O656" s="276" t="str">
        <f>IF(ISBLANK(INDEX('Policy Characteristics'!I:I,MATCH($C656,'Policy Characteristics'!$C:$C,0))),"",INDEX('Policy Characteristics'!I:I,MATCH($C656,'Policy Characteristics'!$C:$C,0)))</f>
        <v>% of fuel shifted</v>
      </c>
      <c r="P656" s="276" t="str">
        <f>IF(ISBLANK(INDEX('Policy Characteristics'!J:J,MATCH($C656,'Policy Characteristics'!$C:$C,0))),"",INDEX('Policy Characteristics'!J:J,MATCH($C656,'Policy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6" s="276" t="str">
        <f>IF(ISBLANK(INDEX('Policy Characteristics'!K:K,MATCH($C656,'Policy Characteristics'!$C:$C,0))),"",INDEX('Policy Characteristics'!K:K,MATCH($C656,'Policy Characteristics'!$C:$C,0)))</f>
        <v>industry-ag-main.html#fuel-switching</v>
      </c>
      <c r="R656" s="276" t="str">
        <f>IF(ISBLANK(INDEX('Policy Characteristics'!L:L,MATCH($C656,'Policy Characteristics'!$C:$C,0))),"",INDEX('Policy Characteristics'!L:L,MATCH($C656,'Policy Characteristics'!$C:$C,0)))</f>
        <v>industry-elec-and-hydrogen.html</v>
      </c>
    </row>
    <row r="657" spans="1:18" ht="16">
      <c r="A657" s="276" t="str">
        <f>IF(ISBLANK(INDEX('Policy Characteristics'!A:A,MATCH($C657,'Policy Characteristics'!$C:$C,0))),"",INDEX('Policy Characteristics'!A:A,MATCH($C657,'Policy Characteristics'!$C:$C,0)))</f>
        <v>Industry</v>
      </c>
      <c r="B657" s="285" t="str">
        <f>IF(ISBLANK(INDEX('Policy Characteristics'!B:B,MATCH($C657,'Policy Characteristics'!$C:$C,0))),"",INDEX('Policy Characteristics'!B:B,MATCH($C657,'Policy Characteristics'!$C:$C,0)))</f>
        <v>Electrification</v>
      </c>
      <c r="C657" s="276" t="str">
        <f t="shared" si="34"/>
        <v>Fraction of Eligible Industrial Energy Use Shifted to Electricity</v>
      </c>
      <c r="D657" s="6" t="s">
        <v>3117</v>
      </c>
      <c r="E657" s="1" t="s">
        <v>3629</v>
      </c>
      <c r="F657" t="s">
        <v>3079</v>
      </c>
      <c r="G657" s="47" t="s">
        <v>3636</v>
      </c>
      <c r="H657" s="44">
        <v>1958</v>
      </c>
      <c r="I657" s="347" t="s">
        <v>45</v>
      </c>
      <c r="J657" s="277" t="str">
        <f>IF(ISBLANK(INDEX('Policy Characteristics'!D:D,MATCH($C657,'Policy Characteristics'!$C:$C,0))),"",INDEX('Policy Characteristics'!D:D,MATCH($C657,'Policy Characteristics'!$C:$C,0)))</f>
        <v>Electrification</v>
      </c>
      <c r="K657" s="276" t="str">
        <f>IF(ISBLANK(INDEX('Policy Characteristics'!E:E,MATCH($C657,'Policy Characteristics'!$C:$C,0))),"",INDEX('Policy Characteristics'!E:E,MATCH($C657,'Policy Characteristics'!$C:$C,0)))</f>
        <v>indst shift to electricity</v>
      </c>
      <c r="L657" s="284">
        <f>IF(ISBLANK(INDEX('Policy Characteristics'!F:F,MATCH($C657,'Policy Characteristics'!$C:$C,0))),"",INDEX('Policy Characteristics'!F:F,MATCH($C657,'Policy Characteristics'!$C:$C,0)))</f>
        <v>0</v>
      </c>
      <c r="M657" s="284">
        <f>IF(ISBLANK(INDEX('Policy Characteristics'!G:G,MATCH($C657,'Policy Characteristics'!$C:$C,0))),"",INDEX('Policy Characteristics'!G:G,MATCH($C657,'Policy Characteristics'!$C:$C,0)))</f>
        <v>1</v>
      </c>
      <c r="N657" s="284">
        <f>IF(ISBLANK(INDEX('Policy Characteristics'!H:H,MATCH($C657,'Policy Characteristics'!$C:$C,0))),"",INDEX('Policy Characteristics'!H:H,MATCH($C657,'Policy Characteristics'!$C:$C,0)))</f>
        <v>0.01</v>
      </c>
      <c r="O657" s="276" t="str">
        <f>IF(ISBLANK(INDEX('Policy Characteristics'!I:I,MATCH($C657,'Policy Characteristics'!$C:$C,0))),"",INDEX('Policy Characteristics'!I:I,MATCH($C657,'Policy Characteristics'!$C:$C,0)))</f>
        <v>% of fuel shifted</v>
      </c>
      <c r="P657" s="276" t="str">
        <f>IF(ISBLANK(INDEX('Policy Characteristics'!J:J,MATCH($C657,'Policy Characteristics'!$C:$C,0))),"",INDEX('Policy Characteristics'!J:J,MATCH($C657,'Policy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7" s="276" t="str">
        <f>IF(ISBLANK(INDEX('Policy Characteristics'!K:K,MATCH($C657,'Policy Characteristics'!$C:$C,0))),"",INDEX('Policy Characteristics'!K:K,MATCH($C657,'Policy Characteristics'!$C:$C,0)))</f>
        <v>industry-ag-main.html#fuel-switching</v>
      </c>
      <c r="R657" s="276" t="str">
        <f>IF(ISBLANK(INDEX('Policy Characteristics'!L:L,MATCH($C657,'Policy Characteristics'!$C:$C,0))),"",INDEX('Policy Characteristics'!L:L,MATCH($C657,'Policy Characteristics'!$C:$C,0)))</f>
        <v>industry-elec-and-hydrogen.html</v>
      </c>
    </row>
    <row r="658" spans="1:18" ht="16">
      <c r="A658" s="276" t="str">
        <f>IF(ISBLANK(INDEX('Policy Characteristics'!A:A,MATCH($C658,'Policy Characteristics'!$C:$C,0))),"",INDEX('Policy Characteristics'!A:A,MATCH($C658,'Policy Characteristics'!$C:$C,0)))</f>
        <v>Industry</v>
      </c>
      <c r="B658" s="285" t="str">
        <f>IF(ISBLANK(INDEX('Policy Characteristics'!B:B,MATCH($C658,'Policy Characteristics'!$C:$C,0))),"",INDEX('Policy Characteristics'!B:B,MATCH($C658,'Policy Characteristics'!$C:$C,0)))</f>
        <v>Electrification</v>
      </c>
      <c r="C658" s="276" t="str">
        <f t="shared" si="34"/>
        <v>Fraction of Eligible Industrial Energy Use Shifted to Electricity</v>
      </c>
      <c r="D658" s="6" t="s">
        <v>3117</v>
      </c>
      <c r="E658" s="1" t="s">
        <v>3630</v>
      </c>
      <c r="F658" t="s">
        <v>3079</v>
      </c>
      <c r="G658" s="47" t="s">
        <v>3637</v>
      </c>
      <c r="H658" s="44">
        <v>1959</v>
      </c>
      <c r="I658" s="347" t="s">
        <v>45</v>
      </c>
      <c r="J658" s="277" t="str">
        <f>IF(ISBLANK(INDEX('Policy Characteristics'!D:D,MATCH($C658,'Policy Characteristics'!$C:$C,0))),"",INDEX('Policy Characteristics'!D:D,MATCH($C658,'Policy Characteristics'!$C:$C,0)))</f>
        <v>Electrification</v>
      </c>
      <c r="K658" s="276" t="str">
        <f>IF(ISBLANK(INDEX('Policy Characteristics'!E:E,MATCH($C658,'Policy Characteristics'!$C:$C,0))),"",INDEX('Policy Characteristics'!E:E,MATCH($C658,'Policy Characteristics'!$C:$C,0)))</f>
        <v>indst shift to electricity</v>
      </c>
      <c r="L658" s="284">
        <f>IF(ISBLANK(INDEX('Policy Characteristics'!F:F,MATCH($C658,'Policy Characteristics'!$C:$C,0))),"",INDEX('Policy Characteristics'!F:F,MATCH($C658,'Policy Characteristics'!$C:$C,0)))</f>
        <v>0</v>
      </c>
      <c r="M658" s="284">
        <f>IF(ISBLANK(INDEX('Policy Characteristics'!G:G,MATCH($C658,'Policy Characteristics'!$C:$C,0))),"",INDEX('Policy Characteristics'!G:G,MATCH($C658,'Policy Characteristics'!$C:$C,0)))</f>
        <v>1</v>
      </c>
      <c r="N658" s="284">
        <f>IF(ISBLANK(INDEX('Policy Characteristics'!H:H,MATCH($C658,'Policy Characteristics'!$C:$C,0))),"",INDEX('Policy Characteristics'!H:H,MATCH($C658,'Policy Characteristics'!$C:$C,0)))</f>
        <v>0.01</v>
      </c>
      <c r="O658" s="276" t="str">
        <f>IF(ISBLANK(INDEX('Policy Characteristics'!I:I,MATCH($C658,'Policy Characteristics'!$C:$C,0))),"",INDEX('Policy Characteristics'!I:I,MATCH($C658,'Policy Characteristics'!$C:$C,0)))</f>
        <v>% of fuel shifted</v>
      </c>
      <c r="P658" s="276" t="str">
        <f>IF(ISBLANK(INDEX('Policy Characteristics'!J:J,MATCH($C658,'Policy Characteristics'!$C:$C,0))),"",INDEX('Policy Characteristics'!J:J,MATCH($C658,'Policy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8" s="276" t="str">
        <f>IF(ISBLANK(INDEX('Policy Characteristics'!K:K,MATCH($C658,'Policy Characteristics'!$C:$C,0))),"",INDEX('Policy Characteristics'!K:K,MATCH($C658,'Policy Characteristics'!$C:$C,0)))</f>
        <v>industry-ag-main.html#fuel-switching</v>
      </c>
      <c r="R658" s="276" t="str">
        <f>IF(ISBLANK(INDEX('Policy Characteristics'!L:L,MATCH($C658,'Policy Characteristics'!$C:$C,0))),"",INDEX('Policy Characteristics'!L:L,MATCH($C658,'Policy Characteristics'!$C:$C,0)))</f>
        <v>industry-elec-and-hydrogen.html</v>
      </c>
    </row>
    <row r="659" spans="1:18" ht="16">
      <c r="A659" s="276" t="str">
        <f>IF(ISBLANK(INDEX('Policy Characteristics'!A:A,MATCH($C659,'Policy Characteristics'!$C:$C,0))),"",INDEX('Policy Characteristics'!A:A,MATCH($C659,'Policy Characteristics'!$C:$C,0)))</f>
        <v>Industry</v>
      </c>
      <c r="B659" s="285" t="str">
        <f>IF(ISBLANK(INDEX('Policy Characteristics'!B:B,MATCH($C659,'Policy Characteristics'!$C:$C,0))),"",INDEX('Policy Characteristics'!B:B,MATCH($C659,'Policy Characteristics'!$C:$C,0)))</f>
        <v>Electrification</v>
      </c>
      <c r="C659" s="276" t="str">
        <f t="shared" si="34"/>
        <v>Fraction of Eligible Industrial Energy Use Shifted to Electricity</v>
      </c>
      <c r="D659" s="6" t="s">
        <v>3117</v>
      </c>
      <c r="E659" s="1" t="s">
        <v>3631</v>
      </c>
      <c r="F659" t="s">
        <v>3079</v>
      </c>
      <c r="G659" s="47" t="s">
        <v>3638</v>
      </c>
      <c r="H659" s="44">
        <v>1960</v>
      </c>
      <c r="I659" s="347" t="s">
        <v>45</v>
      </c>
      <c r="J659" s="277" t="str">
        <f>IF(ISBLANK(INDEX('Policy Characteristics'!D:D,MATCH($C659,'Policy Characteristics'!$C:$C,0))),"",INDEX('Policy Characteristics'!D:D,MATCH($C659,'Policy Characteristics'!$C:$C,0)))</f>
        <v>Electrification</v>
      </c>
      <c r="K659" s="276" t="str">
        <f>IF(ISBLANK(INDEX('Policy Characteristics'!E:E,MATCH($C659,'Policy Characteristics'!$C:$C,0))),"",INDEX('Policy Characteristics'!E:E,MATCH($C659,'Policy Characteristics'!$C:$C,0)))</f>
        <v>indst shift to electricity</v>
      </c>
      <c r="L659" s="284">
        <f>IF(ISBLANK(INDEX('Policy Characteristics'!F:F,MATCH($C659,'Policy Characteristics'!$C:$C,0))),"",INDEX('Policy Characteristics'!F:F,MATCH($C659,'Policy Characteristics'!$C:$C,0)))</f>
        <v>0</v>
      </c>
      <c r="M659" s="284">
        <f>IF(ISBLANK(INDEX('Policy Characteristics'!G:G,MATCH($C659,'Policy Characteristics'!$C:$C,0))),"",INDEX('Policy Characteristics'!G:G,MATCH($C659,'Policy Characteristics'!$C:$C,0)))</f>
        <v>1</v>
      </c>
      <c r="N659" s="284">
        <f>IF(ISBLANK(INDEX('Policy Characteristics'!H:H,MATCH($C659,'Policy Characteristics'!$C:$C,0))),"",INDEX('Policy Characteristics'!H:H,MATCH($C659,'Policy Characteristics'!$C:$C,0)))</f>
        <v>0.01</v>
      </c>
      <c r="O659" s="276" t="str">
        <f>IF(ISBLANK(INDEX('Policy Characteristics'!I:I,MATCH($C659,'Policy Characteristics'!$C:$C,0))),"",INDEX('Policy Characteristics'!I:I,MATCH($C659,'Policy Characteristics'!$C:$C,0)))</f>
        <v>% of fuel shifted</v>
      </c>
      <c r="P659" s="276" t="str">
        <f>IF(ISBLANK(INDEX('Policy Characteristics'!J:J,MATCH($C659,'Policy Characteristics'!$C:$C,0))),"",INDEX('Policy Characteristics'!J:J,MATCH($C659,'Policy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9" s="276" t="str">
        <f>IF(ISBLANK(INDEX('Policy Characteristics'!K:K,MATCH($C659,'Policy Characteristics'!$C:$C,0))),"",INDEX('Policy Characteristics'!K:K,MATCH($C659,'Policy Characteristics'!$C:$C,0)))</f>
        <v>industry-ag-main.html#fuel-switching</v>
      </c>
      <c r="R659" s="276" t="str">
        <f>IF(ISBLANK(INDEX('Policy Characteristics'!L:L,MATCH($C659,'Policy Characteristics'!$C:$C,0))),"",INDEX('Policy Characteristics'!L:L,MATCH($C659,'Policy Characteristics'!$C:$C,0)))</f>
        <v>industry-elec-and-hydrogen.html</v>
      </c>
    </row>
    <row r="660" spans="1:18" ht="16">
      <c r="A660" s="276" t="str">
        <f>IF(ISBLANK(INDEX('Policy Characteristics'!A:A,MATCH($C660,'Policy Characteristics'!$C:$C,0))),"",INDEX('Policy Characteristics'!A:A,MATCH($C660,'Policy Characteristics'!$C:$C,0)))</f>
        <v>Industry</v>
      </c>
      <c r="B660" s="285" t="str">
        <f>IF(ISBLANK(INDEX('Policy Characteristics'!B:B,MATCH($C660,'Policy Characteristics'!$C:$C,0))),"",INDEX('Policy Characteristics'!B:B,MATCH($C660,'Policy Characteristics'!$C:$C,0)))</f>
        <v>Electrification</v>
      </c>
      <c r="C660" s="276" t="str">
        <f t="shared" si="34"/>
        <v>Fraction of Eligible Industrial Energy Use Shifted to Electricity</v>
      </c>
      <c r="D660" s="6" t="s">
        <v>3117</v>
      </c>
      <c r="E660" s="1" t="s">
        <v>3625</v>
      </c>
      <c r="F660" t="s">
        <v>3079</v>
      </c>
      <c r="G660" s="47" t="s">
        <v>3639</v>
      </c>
      <c r="H660" s="44">
        <v>1961</v>
      </c>
      <c r="I660" s="347" t="s">
        <v>45</v>
      </c>
      <c r="J660" s="277" t="str">
        <f>IF(ISBLANK(INDEX('Policy Characteristics'!D:D,MATCH($C660,'Policy Characteristics'!$C:$C,0))),"",INDEX('Policy Characteristics'!D:D,MATCH($C660,'Policy Characteristics'!$C:$C,0)))</f>
        <v>Electrification</v>
      </c>
      <c r="K660" s="276" t="str">
        <f>IF(ISBLANK(INDEX('Policy Characteristics'!E:E,MATCH($C660,'Policy Characteristics'!$C:$C,0))),"",INDEX('Policy Characteristics'!E:E,MATCH($C660,'Policy Characteristics'!$C:$C,0)))</f>
        <v>indst shift to electricity</v>
      </c>
      <c r="L660" s="284">
        <f>IF(ISBLANK(INDEX('Policy Characteristics'!F:F,MATCH($C660,'Policy Characteristics'!$C:$C,0))),"",INDEX('Policy Characteristics'!F:F,MATCH($C660,'Policy Characteristics'!$C:$C,0)))</f>
        <v>0</v>
      </c>
      <c r="M660" s="284">
        <f>IF(ISBLANK(INDEX('Policy Characteristics'!G:G,MATCH($C660,'Policy Characteristics'!$C:$C,0))),"",INDEX('Policy Characteristics'!G:G,MATCH($C660,'Policy Characteristics'!$C:$C,0)))</f>
        <v>1</v>
      </c>
      <c r="N660" s="284">
        <f>IF(ISBLANK(INDEX('Policy Characteristics'!H:H,MATCH($C660,'Policy Characteristics'!$C:$C,0))),"",INDEX('Policy Characteristics'!H:H,MATCH($C660,'Policy Characteristics'!$C:$C,0)))</f>
        <v>0.01</v>
      </c>
      <c r="O660" s="276" t="str">
        <f>IF(ISBLANK(INDEX('Policy Characteristics'!I:I,MATCH($C660,'Policy Characteristics'!$C:$C,0))),"",INDEX('Policy Characteristics'!I:I,MATCH($C660,'Policy Characteristics'!$C:$C,0)))</f>
        <v>% of fuel shifted</v>
      </c>
      <c r="P660" s="276" t="str">
        <f>IF(ISBLANK(INDEX('Policy Characteristics'!J:J,MATCH($C660,'Policy Characteristics'!$C:$C,0))),"",INDEX('Policy Characteristics'!J:J,MATCH($C660,'Policy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0" s="276" t="str">
        <f>IF(ISBLANK(INDEX('Policy Characteristics'!K:K,MATCH($C660,'Policy Characteristics'!$C:$C,0))),"",INDEX('Policy Characteristics'!K:K,MATCH($C660,'Policy Characteristics'!$C:$C,0)))</f>
        <v>industry-ag-main.html#fuel-switching</v>
      </c>
      <c r="R660" s="276" t="str">
        <f>IF(ISBLANK(INDEX('Policy Characteristics'!L:L,MATCH($C660,'Policy Characteristics'!$C:$C,0))),"",INDEX('Policy Characteristics'!L:L,MATCH($C660,'Policy Characteristics'!$C:$C,0)))</f>
        <v>industry-elec-and-hydrogen.html</v>
      </c>
    </row>
    <row r="661" spans="1:18" ht="16">
      <c r="A661" s="276" t="str">
        <f>IF(ISBLANK(INDEX('Policy Characteristics'!A:A,MATCH($C661,'Policy Characteristics'!$C:$C,0))),"",INDEX('Policy Characteristics'!A:A,MATCH($C661,'Policy Characteristics'!$C:$C,0)))</f>
        <v>Industry</v>
      </c>
      <c r="B661" s="285" t="str">
        <f>IF(ISBLANK(INDEX('Policy Characteristics'!B:B,MATCH($C661,'Policy Characteristics'!$C:$C,0))),"",INDEX('Policy Characteristics'!B:B,MATCH($C661,'Policy Characteristics'!$C:$C,0)))</f>
        <v>Electrification</v>
      </c>
      <c r="C661" s="276" t="str">
        <f t="shared" si="34"/>
        <v>Fraction of Eligible Industrial Energy Use Shifted to Electricity</v>
      </c>
      <c r="D661" s="6" t="s">
        <v>3118</v>
      </c>
      <c r="E661" s="1" t="s">
        <v>3624</v>
      </c>
      <c r="F661" t="s">
        <v>3080</v>
      </c>
      <c r="G661" s="47" t="s">
        <v>3632</v>
      </c>
      <c r="H661" s="44">
        <v>1962</v>
      </c>
      <c r="I661" s="347" t="s">
        <v>44</v>
      </c>
      <c r="J661" s="277" t="str">
        <f>IF(ISBLANK(INDEX('Policy Characteristics'!D:D,MATCH($C661,'Policy Characteristics'!$C:$C,0))),"",INDEX('Policy Characteristics'!D:D,MATCH($C661,'Policy Characteristics'!$C:$C,0)))</f>
        <v>Electrification</v>
      </c>
      <c r="K661" s="276" t="str">
        <f>IF(ISBLANK(INDEX('Policy Characteristics'!E:E,MATCH($C661,'Policy Characteristics'!$C:$C,0))),"",INDEX('Policy Characteristics'!E:E,MATCH($C661,'Policy Characteristics'!$C:$C,0)))</f>
        <v>indst shift to electricity</v>
      </c>
      <c r="L661" s="284">
        <f>IF(ISBLANK(INDEX('Policy Characteristics'!F:F,MATCH($C661,'Policy Characteristics'!$C:$C,0))),"",INDEX('Policy Characteristics'!F:F,MATCH($C661,'Policy Characteristics'!$C:$C,0)))</f>
        <v>0</v>
      </c>
      <c r="M661" s="284">
        <f>IF(ISBLANK(INDEX('Policy Characteristics'!G:G,MATCH($C661,'Policy Characteristics'!$C:$C,0))),"",INDEX('Policy Characteristics'!G:G,MATCH($C661,'Policy Characteristics'!$C:$C,0)))</f>
        <v>1</v>
      </c>
      <c r="N661" s="284">
        <f>IF(ISBLANK(INDEX('Policy Characteristics'!H:H,MATCH($C661,'Policy Characteristics'!$C:$C,0))),"",INDEX('Policy Characteristics'!H:H,MATCH($C661,'Policy Characteristics'!$C:$C,0)))</f>
        <v>0.01</v>
      </c>
      <c r="O661" s="276" t="str">
        <f>IF(ISBLANK(INDEX('Policy Characteristics'!I:I,MATCH($C661,'Policy Characteristics'!$C:$C,0))),"",INDEX('Policy Characteristics'!I:I,MATCH($C661,'Policy Characteristics'!$C:$C,0)))</f>
        <v>% of fuel shifted</v>
      </c>
      <c r="P661" s="276" t="str">
        <f>IF(ISBLANK(INDEX('Policy Characteristics'!J:J,MATCH($C661,'Policy Characteristics'!$C:$C,0))),"",INDEX('Policy Characteristics'!J:J,MATCH($C661,'Policy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1" s="276" t="str">
        <f>IF(ISBLANK(INDEX('Policy Characteristics'!K:K,MATCH($C661,'Policy Characteristics'!$C:$C,0))),"",INDEX('Policy Characteristics'!K:K,MATCH($C661,'Policy Characteristics'!$C:$C,0)))</f>
        <v>industry-ag-main.html#fuel-switching</v>
      </c>
      <c r="R661" s="276" t="str">
        <f>IF(ISBLANK(INDEX('Policy Characteristics'!L:L,MATCH($C661,'Policy Characteristics'!$C:$C,0))),"",INDEX('Policy Characteristics'!L:L,MATCH($C661,'Policy Characteristics'!$C:$C,0)))</f>
        <v>industry-elec-and-hydrogen.html</v>
      </c>
    </row>
    <row r="662" spans="1:18" ht="16">
      <c r="A662" s="276" t="str">
        <f>IF(ISBLANK(INDEX('Policy Characteristics'!A:A,MATCH($C662,'Policy Characteristics'!$C:$C,0))),"",INDEX('Policy Characteristics'!A:A,MATCH($C662,'Policy Characteristics'!$C:$C,0)))</f>
        <v>Industry</v>
      </c>
      <c r="B662" s="285" t="str">
        <f>IF(ISBLANK(INDEX('Policy Characteristics'!B:B,MATCH($C662,'Policy Characteristics'!$C:$C,0))),"",INDEX('Policy Characteristics'!B:B,MATCH($C662,'Policy Characteristics'!$C:$C,0)))</f>
        <v>Electrification</v>
      </c>
      <c r="C662" s="276" t="str">
        <f t="shared" si="34"/>
        <v>Fraction of Eligible Industrial Energy Use Shifted to Electricity</v>
      </c>
      <c r="D662" s="6" t="s">
        <v>3118</v>
      </c>
      <c r="E662" s="1" t="s">
        <v>3626</v>
      </c>
      <c r="F662" t="s">
        <v>3080</v>
      </c>
      <c r="G662" s="47" t="s">
        <v>3633</v>
      </c>
      <c r="H662" s="44">
        <v>1963</v>
      </c>
      <c r="I662" s="347" t="s">
        <v>44</v>
      </c>
      <c r="J662" s="277" t="str">
        <f>IF(ISBLANK(INDEX('Policy Characteristics'!D:D,MATCH($C662,'Policy Characteristics'!$C:$C,0))),"",INDEX('Policy Characteristics'!D:D,MATCH($C662,'Policy Characteristics'!$C:$C,0)))</f>
        <v>Electrification</v>
      </c>
      <c r="K662" s="276" t="str">
        <f>IF(ISBLANK(INDEX('Policy Characteristics'!E:E,MATCH($C662,'Policy Characteristics'!$C:$C,0))),"",INDEX('Policy Characteristics'!E:E,MATCH($C662,'Policy Characteristics'!$C:$C,0)))</f>
        <v>indst shift to electricity</v>
      </c>
      <c r="L662" s="284">
        <f>IF(ISBLANK(INDEX('Policy Characteristics'!F:F,MATCH($C662,'Policy Characteristics'!$C:$C,0))),"",INDEX('Policy Characteristics'!F:F,MATCH($C662,'Policy Characteristics'!$C:$C,0)))</f>
        <v>0</v>
      </c>
      <c r="M662" s="284">
        <f>IF(ISBLANK(INDEX('Policy Characteristics'!G:G,MATCH($C662,'Policy Characteristics'!$C:$C,0))),"",INDEX('Policy Characteristics'!G:G,MATCH($C662,'Policy Characteristics'!$C:$C,0)))</f>
        <v>1</v>
      </c>
      <c r="N662" s="284">
        <f>IF(ISBLANK(INDEX('Policy Characteristics'!H:H,MATCH($C662,'Policy Characteristics'!$C:$C,0))),"",INDEX('Policy Characteristics'!H:H,MATCH($C662,'Policy Characteristics'!$C:$C,0)))</f>
        <v>0.01</v>
      </c>
      <c r="O662" s="276" t="str">
        <f>IF(ISBLANK(INDEX('Policy Characteristics'!I:I,MATCH($C662,'Policy Characteristics'!$C:$C,0))),"",INDEX('Policy Characteristics'!I:I,MATCH($C662,'Policy Characteristics'!$C:$C,0)))</f>
        <v>% of fuel shifted</v>
      </c>
      <c r="P662" s="276" t="str">
        <f>IF(ISBLANK(INDEX('Policy Characteristics'!J:J,MATCH($C662,'Policy Characteristics'!$C:$C,0))),"",INDEX('Policy Characteristics'!J:J,MATCH($C662,'Policy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2" s="276" t="str">
        <f>IF(ISBLANK(INDEX('Policy Characteristics'!K:K,MATCH($C662,'Policy Characteristics'!$C:$C,0))),"",INDEX('Policy Characteristics'!K:K,MATCH($C662,'Policy Characteristics'!$C:$C,0)))</f>
        <v>industry-ag-main.html#fuel-switching</v>
      </c>
      <c r="R662" s="276" t="str">
        <f>IF(ISBLANK(INDEX('Policy Characteristics'!L:L,MATCH($C662,'Policy Characteristics'!$C:$C,0))),"",INDEX('Policy Characteristics'!L:L,MATCH($C662,'Policy Characteristics'!$C:$C,0)))</f>
        <v>industry-elec-and-hydrogen.html</v>
      </c>
    </row>
    <row r="663" spans="1:18" ht="16">
      <c r="A663" s="276" t="str">
        <f>IF(ISBLANK(INDEX('Policy Characteristics'!A:A,MATCH($C663,'Policy Characteristics'!$C:$C,0))),"",INDEX('Policy Characteristics'!A:A,MATCH($C663,'Policy Characteristics'!$C:$C,0)))</f>
        <v>Industry</v>
      </c>
      <c r="B663" s="285" t="str">
        <f>IF(ISBLANK(INDEX('Policy Characteristics'!B:B,MATCH($C663,'Policy Characteristics'!$C:$C,0))),"",INDEX('Policy Characteristics'!B:B,MATCH($C663,'Policy Characteristics'!$C:$C,0)))</f>
        <v>Electrification</v>
      </c>
      <c r="C663" s="276" t="str">
        <f t="shared" si="34"/>
        <v>Fraction of Eligible Industrial Energy Use Shifted to Electricity</v>
      </c>
      <c r="D663" s="6" t="s">
        <v>3118</v>
      </c>
      <c r="E663" s="1" t="s">
        <v>3627</v>
      </c>
      <c r="F663" t="s">
        <v>3080</v>
      </c>
      <c r="G663" s="47" t="s">
        <v>3634</v>
      </c>
      <c r="H663" s="44">
        <v>1964</v>
      </c>
      <c r="I663" s="347" t="s">
        <v>44</v>
      </c>
      <c r="J663" s="277" t="str">
        <f>IF(ISBLANK(INDEX('Policy Characteristics'!D:D,MATCH($C663,'Policy Characteristics'!$C:$C,0))),"",INDEX('Policy Characteristics'!D:D,MATCH($C663,'Policy Characteristics'!$C:$C,0)))</f>
        <v>Electrification</v>
      </c>
      <c r="K663" s="276" t="str">
        <f>IF(ISBLANK(INDEX('Policy Characteristics'!E:E,MATCH($C663,'Policy Characteristics'!$C:$C,0))),"",INDEX('Policy Characteristics'!E:E,MATCH($C663,'Policy Characteristics'!$C:$C,0)))</f>
        <v>indst shift to electricity</v>
      </c>
      <c r="L663" s="284">
        <f>IF(ISBLANK(INDEX('Policy Characteristics'!F:F,MATCH($C663,'Policy Characteristics'!$C:$C,0))),"",INDEX('Policy Characteristics'!F:F,MATCH($C663,'Policy Characteristics'!$C:$C,0)))</f>
        <v>0</v>
      </c>
      <c r="M663" s="284">
        <f>IF(ISBLANK(INDEX('Policy Characteristics'!G:G,MATCH($C663,'Policy Characteristics'!$C:$C,0))),"",INDEX('Policy Characteristics'!G:G,MATCH($C663,'Policy Characteristics'!$C:$C,0)))</f>
        <v>1</v>
      </c>
      <c r="N663" s="284">
        <f>IF(ISBLANK(INDEX('Policy Characteristics'!H:H,MATCH($C663,'Policy Characteristics'!$C:$C,0))),"",INDEX('Policy Characteristics'!H:H,MATCH($C663,'Policy Characteristics'!$C:$C,0)))</f>
        <v>0.01</v>
      </c>
      <c r="O663" s="276" t="str">
        <f>IF(ISBLANK(INDEX('Policy Characteristics'!I:I,MATCH($C663,'Policy Characteristics'!$C:$C,0))),"",INDEX('Policy Characteristics'!I:I,MATCH($C663,'Policy Characteristics'!$C:$C,0)))</f>
        <v>% of fuel shifted</v>
      </c>
      <c r="P663" s="276" t="str">
        <f>IF(ISBLANK(INDEX('Policy Characteristics'!J:J,MATCH($C663,'Policy Characteristics'!$C:$C,0))),"",INDEX('Policy Characteristics'!J:J,MATCH($C663,'Policy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3" s="276" t="str">
        <f>IF(ISBLANK(INDEX('Policy Characteristics'!K:K,MATCH($C663,'Policy Characteristics'!$C:$C,0))),"",INDEX('Policy Characteristics'!K:K,MATCH($C663,'Policy Characteristics'!$C:$C,0)))</f>
        <v>industry-ag-main.html#fuel-switching</v>
      </c>
      <c r="R663" s="276" t="str">
        <f>IF(ISBLANK(INDEX('Policy Characteristics'!L:L,MATCH($C663,'Policy Characteristics'!$C:$C,0))),"",INDEX('Policy Characteristics'!L:L,MATCH($C663,'Policy Characteristics'!$C:$C,0)))</f>
        <v>industry-elec-and-hydrogen.html</v>
      </c>
    </row>
    <row r="664" spans="1:18" ht="16">
      <c r="A664" s="276" t="str">
        <f>IF(ISBLANK(INDEX('Policy Characteristics'!A:A,MATCH($C664,'Policy Characteristics'!$C:$C,0))),"",INDEX('Policy Characteristics'!A:A,MATCH($C664,'Policy Characteristics'!$C:$C,0)))</f>
        <v>Industry</v>
      </c>
      <c r="B664" s="285" t="str">
        <f>IF(ISBLANK(INDEX('Policy Characteristics'!B:B,MATCH($C664,'Policy Characteristics'!$C:$C,0))),"",INDEX('Policy Characteristics'!B:B,MATCH($C664,'Policy Characteristics'!$C:$C,0)))</f>
        <v>Electrification</v>
      </c>
      <c r="C664" s="276" t="str">
        <f t="shared" si="34"/>
        <v>Fraction of Eligible Industrial Energy Use Shifted to Electricity</v>
      </c>
      <c r="D664" s="6" t="s">
        <v>3118</v>
      </c>
      <c r="E664" s="1" t="s">
        <v>3628</v>
      </c>
      <c r="F664" t="s">
        <v>3080</v>
      </c>
      <c r="G664" s="47" t="s">
        <v>3635</v>
      </c>
      <c r="H664" s="44">
        <v>1965</v>
      </c>
      <c r="I664" s="347" t="s">
        <v>44</v>
      </c>
      <c r="J664" s="277" t="str">
        <f>IF(ISBLANK(INDEX('Policy Characteristics'!D:D,MATCH($C664,'Policy Characteristics'!$C:$C,0))),"",INDEX('Policy Characteristics'!D:D,MATCH($C664,'Policy Characteristics'!$C:$C,0)))</f>
        <v>Electrification</v>
      </c>
      <c r="K664" s="276" t="str">
        <f>IF(ISBLANK(INDEX('Policy Characteristics'!E:E,MATCH($C664,'Policy Characteristics'!$C:$C,0))),"",INDEX('Policy Characteristics'!E:E,MATCH($C664,'Policy Characteristics'!$C:$C,0)))</f>
        <v>indst shift to electricity</v>
      </c>
      <c r="L664" s="284">
        <f>IF(ISBLANK(INDEX('Policy Characteristics'!F:F,MATCH($C664,'Policy Characteristics'!$C:$C,0))),"",INDEX('Policy Characteristics'!F:F,MATCH($C664,'Policy Characteristics'!$C:$C,0)))</f>
        <v>0</v>
      </c>
      <c r="M664" s="284">
        <f>IF(ISBLANK(INDEX('Policy Characteristics'!G:G,MATCH($C664,'Policy Characteristics'!$C:$C,0))),"",INDEX('Policy Characteristics'!G:G,MATCH($C664,'Policy Characteristics'!$C:$C,0)))</f>
        <v>1</v>
      </c>
      <c r="N664" s="284">
        <f>IF(ISBLANK(INDEX('Policy Characteristics'!H:H,MATCH($C664,'Policy Characteristics'!$C:$C,0))),"",INDEX('Policy Characteristics'!H:H,MATCH($C664,'Policy Characteristics'!$C:$C,0)))</f>
        <v>0.01</v>
      </c>
      <c r="O664" s="276" t="str">
        <f>IF(ISBLANK(INDEX('Policy Characteristics'!I:I,MATCH($C664,'Policy Characteristics'!$C:$C,0))),"",INDEX('Policy Characteristics'!I:I,MATCH($C664,'Policy Characteristics'!$C:$C,0)))</f>
        <v>% of fuel shifted</v>
      </c>
      <c r="P664" s="276" t="str">
        <f>IF(ISBLANK(INDEX('Policy Characteristics'!J:J,MATCH($C664,'Policy Characteristics'!$C:$C,0))),"",INDEX('Policy Characteristics'!J:J,MATCH($C664,'Policy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4" s="276" t="str">
        <f>IF(ISBLANK(INDEX('Policy Characteristics'!K:K,MATCH($C664,'Policy Characteristics'!$C:$C,0))),"",INDEX('Policy Characteristics'!K:K,MATCH($C664,'Policy Characteristics'!$C:$C,0)))</f>
        <v>industry-ag-main.html#fuel-switching</v>
      </c>
      <c r="R664" s="276" t="str">
        <f>IF(ISBLANK(INDEX('Policy Characteristics'!L:L,MATCH($C664,'Policy Characteristics'!$C:$C,0))),"",INDEX('Policy Characteristics'!L:L,MATCH($C664,'Policy Characteristics'!$C:$C,0)))</f>
        <v>industry-elec-and-hydrogen.html</v>
      </c>
    </row>
    <row r="665" spans="1:18" ht="16">
      <c r="A665" s="276" t="str">
        <f>IF(ISBLANK(INDEX('Policy Characteristics'!A:A,MATCH($C665,'Policy Characteristics'!$C:$C,0))),"",INDEX('Policy Characteristics'!A:A,MATCH($C665,'Policy Characteristics'!$C:$C,0)))</f>
        <v>Industry</v>
      </c>
      <c r="B665" s="285" t="str">
        <f>IF(ISBLANK(INDEX('Policy Characteristics'!B:B,MATCH($C665,'Policy Characteristics'!$C:$C,0))),"",INDEX('Policy Characteristics'!B:B,MATCH($C665,'Policy Characteristics'!$C:$C,0)))</f>
        <v>Electrification</v>
      </c>
      <c r="C665" s="276" t="str">
        <f t="shared" si="34"/>
        <v>Fraction of Eligible Industrial Energy Use Shifted to Electricity</v>
      </c>
      <c r="D665" s="6" t="s">
        <v>3118</v>
      </c>
      <c r="E665" s="1" t="s">
        <v>3629</v>
      </c>
      <c r="F665" t="s">
        <v>3080</v>
      </c>
      <c r="G665" s="47" t="s">
        <v>3636</v>
      </c>
      <c r="H665" s="44">
        <v>1966</v>
      </c>
      <c r="I665" s="347" t="s">
        <v>45</v>
      </c>
      <c r="J665" s="277" t="str">
        <f>IF(ISBLANK(INDEX('Policy Characteristics'!D:D,MATCH($C665,'Policy Characteristics'!$C:$C,0))),"",INDEX('Policy Characteristics'!D:D,MATCH($C665,'Policy Characteristics'!$C:$C,0)))</f>
        <v>Electrification</v>
      </c>
      <c r="K665" s="276" t="str">
        <f>IF(ISBLANK(INDEX('Policy Characteristics'!E:E,MATCH($C665,'Policy Characteristics'!$C:$C,0))),"",INDEX('Policy Characteristics'!E:E,MATCH($C665,'Policy Characteristics'!$C:$C,0)))</f>
        <v>indst shift to electricity</v>
      </c>
      <c r="L665" s="284">
        <f>IF(ISBLANK(INDEX('Policy Characteristics'!F:F,MATCH($C665,'Policy Characteristics'!$C:$C,0))),"",INDEX('Policy Characteristics'!F:F,MATCH($C665,'Policy Characteristics'!$C:$C,0)))</f>
        <v>0</v>
      </c>
      <c r="M665" s="284">
        <f>IF(ISBLANK(INDEX('Policy Characteristics'!G:G,MATCH($C665,'Policy Characteristics'!$C:$C,0))),"",INDEX('Policy Characteristics'!G:G,MATCH($C665,'Policy Characteristics'!$C:$C,0)))</f>
        <v>1</v>
      </c>
      <c r="N665" s="284">
        <f>IF(ISBLANK(INDEX('Policy Characteristics'!H:H,MATCH($C665,'Policy Characteristics'!$C:$C,0))),"",INDEX('Policy Characteristics'!H:H,MATCH($C665,'Policy Characteristics'!$C:$C,0)))</f>
        <v>0.01</v>
      </c>
      <c r="O665" s="276" t="str">
        <f>IF(ISBLANK(INDEX('Policy Characteristics'!I:I,MATCH($C665,'Policy Characteristics'!$C:$C,0))),"",INDEX('Policy Characteristics'!I:I,MATCH($C665,'Policy Characteristics'!$C:$C,0)))</f>
        <v>% of fuel shifted</v>
      </c>
      <c r="P665" s="276" t="str">
        <f>IF(ISBLANK(INDEX('Policy Characteristics'!J:J,MATCH($C665,'Policy Characteristics'!$C:$C,0))),"",INDEX('Policy Characteristics'!J:J,MATCH($C665,'Policy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5" s="276" t="str">
        <f>IF(ISBLANK(INDEX('Policy Characteristics'!K:K,MATCH($C665,'Policy Characteristics'!$C:$C,0))),"",INDEX('Policy Characteristics'!K:K,MATCH($C665,'Policy Characteristics'!$C:$C,0)))</f>
        <v>industry-ag-main.html#fuel-switching</v>
      </c>
      <c r="R665" s="276" t="str">
        <f>IF(ISBLANK(INDEX('Policy Characteristics'!L:L,MATCH($C665,'Policy Characteristics'!$C:$C,0))),"",INDEX('Policy Characteristics'!L:L,MATCH($C665,'Policy Characteristics'!$C:$C,0)))</f>
        <v>industry-elec-and-hydrogen.html</v>
      </c>
    </row>
    <row r="666" spans="1:18" ht="16">
      <c r="A666" s="276" t="str">
        <f>IF(ISBLANK(INDEX('Policy Characteristics'!A:A,MATCH($C666,'Policy Characteristics'!$C:$C,0))),"",INDEX('Policy Characteristics'!A:A,MATCH($C666,'Policy Characteristics'!$C:$C,0)))</f>
        <v>Industry</v>
      </c>
      <c r="B666" s="285" t="str">
        <f>IF(ISBLANK(INDEX('Policy Characteristics'!B:B,MATCH($C666,'Policy Characteristics'!$C:$C,0))),"",INDEX('Policy Characteristics'!B:B,MATCH($C666,'Policy Characteristics'!$C:$C,0)))</f>
        <v>Electrification</v>
      </c>
      <c r="C666" s="276" t="str">
        <f t="shared" si="34"/>
        <v>Fraction of Eligible Industrial Energy Use Shifted to Electricity</v>
      </c>
      <c r="D666" s="6" t="s">
        <v>3118</v>
      </c>
      <c r="E666" s="1" t="s">
        <v>3630</v>
      </c>
      <c r="F666" t="s">
        <v>3080</v>
      </c>
      <c r="G666" s="47" t="s">
        <v>3637</v>
      </c>
      <c r="H666" s="44">
        <v>1967</v>
      </c>
      <c r="I666" s="347" t="s">
        <v>45</v>
      </c>
      <c r="J666" s="277" t="str">
        <f>IF(ISBLANK(INDEX('Policy Characteristics'!D:D,MATCH($C666,'Policy Characteristics'!$C:$C,0))),"",INDEX('Policy Characteristics'!D:D,MATCH($C666,'Policy Characteristics'!$C:$C,0)))</f>
        <v>Electrification</v>
      </c>
      <c r="K666" s="276" t="str">
        <f>IF(ISBLANK(INDEX('Policy Characteristics'!E:E,MATCH($C666,'Policy Characteristics'!$C:$C,0))),"",INDEX('Policy Characteristics'!E:E,MATCH($C666,'Policy Characteristics'!$C:$C,0)))</f>
        <v>indst shift to electricity</v>
      </c>
      <c r="L666" s="284">
        <f>IF(ISBLANK(INDEX('Policy Characteristics'!F:F,MATCH($C666,'Policy Characteristics'!$C:$C,0))),"",INDEX('Policy Characteristics'!F:F,MATCH($C666,'Policy Characteristics'!$C:$C,0)))</f>
        <v>0</v>
      </c>
      <c r="M666" s="284">
        <f>IF(ISBLANK(INDEX('Policy Characteristics'!G:G,MATCH($C666,'Policy Characteristics'!$C:$C,0))),"",INDEX('Policy Characteristics'!G:G,MATCH($C666,'Policy Characteristics'!$C:$C,0)))</f>
        <v>1</v>
      </c>
      <c r="N666" s="284">
        <f>IF(ISBLANK(INDEX('Policy Characteristics'!H:H,MATCH($C666,'Policy Characteristics'!$C:$C,0))),"",INDEX('Policy Characteristics'!H:H,MATCH($C666,'Policy Characteristics'!$C:$C,0)))</f>
        <v>0.01</v>
      </c>
      <c r="O666" s="276" t="str">
        <f>IF(ISBLANK(INDEX('Policy Characteristics'!I:I,MATCH($C666,'Policy Characteristics'!$C:$C,0))),"",INDEX('Policy Characteristics'!I:I,MATCH($C666,'Policy Characteristics'!$C:$C,0)))</f>
        <v>% of fuel shifted</v>
      </c>
      <c r="P666" s="276" t="str">
        <f>IF(ISBLANK(INDEX('Policy Characteristics'!J:J,MATCH($C666,'Policy Characteristics'!$C:$C,0))),"",INDEX('Policy Characteristics'!J:J,MATCH($C666,'Policy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6" s="276" t="str">
        <f>IF(ISBLANK(INDEX('Policy Characteristics'!K:K,MATCH($C666,'Policy Characteristics'!$C:$C,0))),"",INDEX('Policy Characteristics'!K:K,MATCH($C666,'Policy Characteristics'!$C:$C,0)))</f>
        <v>industry-ag-main.html#fuel-switching</v>
      </c>
      <c r="R666" s="276" t="str">
        <f>IF(ISBLANK(INDEX('Policy Characteristics'!L:L,MATCH($C666,'Policy Characteristics'!$C:$C,0))),"",INDEX('Policy Characteristics'!L:L,MATCH($C666,'Policy Characteristics'!$C:$C,0)))</f>
        <v>industry-elec-and-hydrogen.html</v>
      </c>
    </row>
    <row r="667" spans="1:18" ht="16">
      <c r="A667" s="276" t="str">
        <f>IF(ISBLANK(INDEX('Policy Characteristics'!A:A,MATCH($C667,'Policy Characteristics'!$C:$C,0))),"",INDEX('Policy Characteristics'!A:A,MATCH($C667,'Policy Characteristics'!$C:$C,0)))</f>
        <v>Industry</v>
      </c>
      <c r="B667" s="285" t="str">
        <f>IF(ISBLANK(INDEX('Policy Characteristics'!B:B,MATCH($C667,'Policy Characteristics'!$C:$C,0))),"",INDEX('Policy Characteristics'!B:B,MATCH($C667,'Policy Characteristics'!$C:$C,0)))</f>
        <v>Electrification</v>
      </c>
      <c r="C667" s="276" t="str">
        <f t="shared" si="34"/>
        <v>Fraction of Eligible Industrial Energy Use Shifted to Electricity</v>
      </c>
      <c r="D667" s="6" t="s">
        <v>3118</v>
      </c>
      <c r="E667" s="1" t="s">
        <v>3631</v>
      </c>
      <c r="F667" t="s">
        <v>3080</v>
      </c>
      <c r="G667" s="47" t="s">
        <v>3638</v>
      </c>
      <c r="H667" s="44">
        <v>1968</v>
      </c>
      <c r="I667" s="347" t="s">
        <v>45</v>
      </c>
      <c r="J667" s="277" t="str">
        <f>IF(ISBLANK(INDEX('Policy Characteristics'!D:D,MATCH($C667,'Policy Characteristics'!$C:$C,0))),"",INDEX('Policy Characteristics'!D:D,MATCH($C667,'Policy Characteristics'!$C:$C,0)))</f>
        <v>Electrification</v>
      </c>
      <c r="K667" s="276" t="str">
        <f>IF(ISBLANK(INDEX('Policy Characteristics'!E:E,MATCH($C667,'Policy Characteristics'!$C:$C,0))),"",INDEX('Policy Characteristics'!E:E,MATCH($C667,'Policy Characteristics'!$C:$C,0)))</f>
        <v>indst shift to electricity</v>
      </c>
      <c r="L667" s="284">
        <f>IF(ISBLANK(INDEX('Policy Characteristics'!F:F,MATCH($C667,'Policy Characteristics'!$C:$C,0))),"",INDEX('Policy Characteristics'!F:F,MATCH($C667,'Policy Characteristics'!$C:$C,0)))</f>
        <v>0</v>
      </c>
      <c r="M667" s="284">
        <f>IF(ISBLANK(INDEX('Policy Characteristics'!G:G,MATCH($C667,'Policy Characteristics'!$C:$C,0))),"",INDEX('Policy Characteristics'!G:G,MATCH($C667,'Policy Characteristics'!$C:$C,0)))</f>
        <v>1</v>
      </c>
      <c r="N667" s="284">
        <f>IF(ISBLANK(INDEX('Policy Characteristics'!H:H,MATCH($C667,'Policy Characteristics'!$C:$C,0))),"",INDEX('Policy Characteristics'!H:H,MATCH($C667,'Policy Characteristics'!$C:$C,0)))</f>
        <v>0.01</v>
      </c>
      <c r="O667" s="276" t="str">
        <f>IF(ISBLANK(INDEX('Policy Characteristics'!I:I,MATCH($C667,'Policy Characteristics'!$C:$C,0))),"",INDEX('Policy Characteristics'!I:I,MATCH($C667,'Policy Characteristics'!$C:$C,0)))</f>
        <v>% of fuel shifted</v>
      </c>
      <c r="P667" s="276" t="str">
        <f>IF(ISBLANK(INDEX('Policy Characteristics'!J:J,MATCH($C667,'Policy Characteristics'!$C:$C,0))),"",INDEX('Policy Characteristics'!J:J,MATCH($C667,'Policy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7" s="276" t="str">
        <f>IF(ISBLANK(INDEX('Policy Characteristics'!K:K,MATCH($C667,'Policy Characteristics'!$C:$C,0))),"",INDEX('Policy Characteristics'!K:K,MATCH($C667,'Policy Characteristics'!$C:$C,0)))</f>
        <v>industry-ag-main.html#fuel-switching</v>
      </c>
      <c r="R667" s="276" t="str">
        <f>IF(ISBLANK(INDEX('Policy Characteristics'!L:L,MATCH($C667,'Policy Characteristics'!$C:$C,0))),"",INDEX('Policy Characteristics'!L:L,MATCH($C667,'Policy Characteristics'!$C:$C,0)))</f>
        <v>industry-elec-and-hydrogen.html</v>
      </c>
    </row>
    <row r="668" spans="1:18" ht="16">
      <c r="A668" s="276" t="str">
        <f>IF(ISBLANK(INDEX('Policy Characteristics'!A:A,MATCH($C668,'Policy Characteristics'!$C:$C,0))),"",INDEX('Policy Characteristics'!A:A,MATCH($C668,'Policy Characteristics'!$C:$C,0)))</f>
        <v>Industry</v>
      </c>
      <c r="B668" s="285" t="str">
        <f>IF(ISBLANK(INDEX('Policy Characteristics'!B:B,MATCH($C668,'Policy Characteristics'!$C:$C,0))),"",INDEX('Policy Characteristics'!B:B,MATCH($C668,'Policy Characteristics'!$C:$C,0)))</f>
        <v>Electrification</v>
      </c>
      <c r="C668" s="276" t="str">
        <f t="shared" si="34"/>
        <v>Fraction of Eligible Industrial Energy Use Shifted to Electricity</v>
      </c>
      <c r="D668" s="6" t="s">
        <v>3118</v>
      </c>
      <c r="E668" s="1" t="s">
        <v>3625</v>
      </c>
      <c r="F668" t="s">
        <v>3080</v>
      </c>
      <c r="G668" s="47" t="s">
        <v>3639</v>
      </c>
      <c r="H668" s="44">
        <v>1969</v>
      </c>
      <c r="I668" s="347" t="s">
        <v>44</v>
      </c>
      <c r="J668" s="277" t="str">
        <f>IF(ISBLANK(INDEX('Policy Characteristics'!D:D,MATCH($C668,'Policy Characteristics'!$C:$C,0))),"",INDEX('Policy Characteristics'!D:D,MATCH($C668,'Policy Characteristics'!$C:$C,0)))</f>
        <v>Electrification</v>
      </c>
      <c r="K668" s="276" t="str">
        <f>IF(ISBLANK(INDEX('Policy Characteristics'!E:E,MATCH($C668,'Policy Characteristics'!$C:$C,0))),"",INDEX('Policy Characteristics'!E:E,MATCH($C668,'Policy Characteristics'!$C:$C,0)))</f>
        <v>indst shift to electricity</v>
      </c>
      <c r="L668" s="284">
        <f>IF(ISBLANK(INDEX('Policy Characteristics'!F:F,MATCH($C668,'Policy Characteristics'!$C:$C,0))),"",INDEX('Policy Characteristics'!F:F,MATCH($C668,'Policy Characteristics'!$C:$C,0)))</f>
        <v>0</v>
      </c>
      <c r="M668" s="284">
        <f>IF(ISBLANK(INDEX('Policy Characteristics'!G:G,MATCH($C668,'Policy Characteristics'!$C:$C,0))),"",INDEX('Policy Characteristics'!G:G,MATCH($C668,'Policy Characteristics'!$C:$C,0)))</f>
        <v>1</v>
      </c>
      <c r="N668" s="284">
        <f>IF(ISBLANK(INDEX('Policy Characteristics'!H:H,MATCH($C668,'Policy Characteristics'!$C:$C,0))),"",INDEX('Policy Characteristics'!H:H,MATCH($C668,'Policy Characteristics'!$C:$C,0)))</f>
        <v>0.01</v>
      </c>
      <c r="O668" s="276" t="str">
        <f>IF(ISBLANK(INDEX('Policy Characteristics'!I:I,MATCH($C668,'Policy Characteristics'!$C:$C,0))),"",INDEX('Policy Characteristics'!I:I,MATCH($C668,'Policy Characteristics'!$C:$C,0)))</f>
        <v>% of fuel shifted</v>
      </c>
      <c r="P668" s="276" t="str">
        <f>IF(ISBLANK(INDEX('Policy Characteristics'!J:J,MATCH($C668,'Policy Characteristics'!$C:$C,0))),"",INDEX('Policy Characteristics'!J:J,MATCH($C668,'Policy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8" s="276" t="str">
        <f>IF(ISBLANK(INDEX('Policy Characteristics'!K:K,MATCH($C668,'Policy Characteristics'!$C:$C,0))),"",INDEX('Policy Characteristics'!K:K,MATCH($C668,'Policy Characteristics'!$C:$C,0)))</f>
        <v>industry-ag-main.html#fuel-switching</v>
      </c>
      <c r="R668" s="276" t="str">
        <f>IF(ISBLANK(INDEX('Policy Characteristics'!L:L,MATCH($C668,'Policy Characteristics'!$C:$C,0))),"",INDEX('Policy Characteristics'!L:L,MATCH($C668,'Policy Characteristics'!$C:$C,0)))</f>
        <v>industry-elec-and-hydrogen.html</v>
      </c>
    </row>
    <row r="669" spans="1:18" ht="16">
      <c r="A669" s="276" t="str">
        <f>IF(ISBLANK(INDEX('Policy Characteristics'!A:A,MATCH($C669,'Policy Characteristics'!$C:$C,0))),"",INDEX('Policy Characteristics'!A:A,MATCH($C669,'Policy Characteristics'!$C:$C,0)))</f>
        <v>Industry</v>
      </c>
      <c r="B669" s="285" t="str">
        <f>IF(ISBLANK(INDEX('Policy Characteristics'!B:B,MATCH($C669,'Policy Characteristics'!$C:$C,0))),"",INDEX('Policy Characteristics'!B:B,MATCH($C669,'Policy Characteristics'!$C:$C,0)))</f>
        <v>Electrification</v>
      </c>
      <c r="C669" s="276" t="str">
        <f t="shared" si="34"/>
        <v>Fraction of Eligible Industrial Energy Use Shifted to Electricity</v>
      </c>
      <c r="D669" s="6" t="s">
        <v>3119</v>
      </c>
      <c r="E669" s="1" t="s">
        <v>3624</v>
      </c>
      <c r="F669" t="s">
        <v>3081</v>
      </c>
      <c r="G669" s="47" t="s">
        <v>3632</v>
      </c>
      <c r="H669" s="44">
        <v>1970</v>
      </c>
      <c r="I669" s="347" t="s">
        <v>44</v>
      </c>
      <c r="J669" s="277" t="str">
        <f>IF(ISBLANK(INDEX('Policy Characteristics'!D:D,MATCH($C669,'Policy Characteristics'!$C:$C,0))),"",INDEX('Policy Characteristics'!D:D,MATCH($C669,'Policy Characteristics'!$C:$C,0)))</f>
        <v>Electrification</v>
      </c>
      <c r="K669" s="276" t="str">
        <f>IF(ISBLANK(INDEX('Policy Characteristics'!E:E,MATCH($C669,'Policy Characteristics'!$C:$C,0))),"",INDEX('Policy Characteristics'!E:E,MATCH($C669,'Policy Characteristics'!$C:$C,0)))</f>
        <v>indst shift to electricity</v>
      </c>
      <c r="L669" s="284">
        <f>IF(ISBLANK(INDEX('Policy Characteristics'!F:F,MATCH($C669,'Policy Characteristics'!$C:$C,0))),"",INDEX('Policy Characteristics'!F:F,MATCH($C669,'Policy Characteristics'!$C:$C,0)))</f>
        <v>0</v>
      </c>
      <c r="M669" s="284">
        <f>IF(ISBLANK(INDEX('Policy Characteristics'!G:G,MATCH($C669,'Policy Characteristics'!$C:$C,0))),"",INDEX('Policy Characteristics'!G:G,MATCH($C669,'Policy Characteristics'!$C:$C,0)))</f>
        <v>1</v>
      </c>
      <c r="N669" s="284">
        <f>IF(ISBLANK(INDEX('Policy Characteristics'!H:H,MATCH($C669,'Policy Characteristics'!$C:$C,0))),"",INDEX('Policy Characteristics'!H:H,MATCH($C669,'Policy Characteristics'!$C:$C,0)))</f>
        <v>0.01</v>
      </c>
      <c r="O669" s="276" t="str">
        <f>IF(ISBLANK(INDEX('Policy Characteristics'!I:I,MATCH($C669,'Policy Characteristics'!$C:$C,0))),"",INDEX('Policy Characteristics'!I:I,MATCH($C669,'Policy Characteristics'!$C:$C,0)))</f>
        <v>% of fuel shifted</v>
      </c>
      <c r="P669" s="276" t="str">
        <f>IF(ISBLANK(INDEX('Policy Characteristics'!J:J,MATCH($C669,'Policy Characteristics'!$C:$C,0))),"",INDEX('Policy Characteristics'!J:J,MATCH($C669,'Policy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9" s="276" t="str">
        <f>IF(ISBLANK(INDEX('Policy Characteristics'!K:K,MATCH($C669,'Policy Characteristics'!$C:$C,0))),"",INDEX('Policy Characteristics'!K:K,MATCH($C669,'Policy Characteristics'!$C:$C,0)))</f>
        <v>industry-ag-main.html#fuel-switching</v>
      </c>
      <c r="R669" s="276" t="str">
        <f>IF(ISBLANK(INDEX('Policy Characteristics'!L:L,MATCH($C669,'Policy Characteristics'!$C:$C,0))),"",INDEX('Policy Characteristics'!L:L,MATCH($C669,'Policy Characteristics'!$C:$C,0)))</f>
        <v>industry-elec-and-hydrogen.html</v>
      </c>
    </row>
    <row r="670" spans="1:18" ht="16">
      <c r="A670" s="276" t="str">
        <f>IF(ISBLANK(INDEX('Policy Characteristics'!A:A,MATCH($C670,'Policy Characteristics'!$C:$C,0))),"",INDEX('Policy Characteristics'!A:A,MATCH($C670,'Policy Characteristics'!$C:$C,0)))</f>
        <v>Industry</v>
      </c>
      <c r="B670" s="285" t="str">
        <f>IF(ISBLANK(INDEX('Policy Characteristics'!B:B,MATCH($C670,'Policy Characteristics'!$C:$C,0))),"",INDEX('Policy Characteristics'!B:B,MATCH($C670,'Policy Characteristics'!$C:$C,0)))</f>
        <v>Electrification</v>
      </c>
      <c r="C670" s="276" t="str">
        <f t="shared" si="34"/>
        <v>Fraction of Eligible Industrial Energy Use Shifted to Electricity</v>
      </c>
      <c r="D670" s="6" t="s">
        <v>3119</v>
      </c>
      <c r="E670" s="1" t="s">
        <v>3626</v>
      </c>
      <c r="F670" t="s">
        <v>3081</v>
      </c>
      <c r="G670" s="47" t="s">
        <v>3633</v>
      </c>
      <c r="H670" s="44">
        <v>1971</v>
      </c>
      <c r="I670" s="347" t="s">
        <v>44</v>
      </c>
      <c r="J670" s="277" t="str">
        <f>IF(ISBLANK(INDEX('Policy Characteristics'!D:D,MATCH($C670,'Policy Characteristics'!$C:$C,0))),"",INDEX('Policy Characteristics'!D:D,MATCH($C670,'Policy Characteristics'!$C:$C,0)))</f>
        <v>Electrification</v>
      </c>
      <c r="K670" s="276" t="str">
        <f>IF(ISBLANK(INDEX('Policy Characteristics'!E:E,MATCH($C670,'Policy Characteristics'!$C:$C,0))),"",INDEX('Policy Characteristics'!E:E,MATCH($C670,'Policy Characteristics'!$C:$C,0)))</f>
        <v>indst shift to electricity</v>
      </c>
      <c r="L670" s="284">
        <f>IF(ISBLANK(INDEX('Policy Characteristics'!F:F,MATCH($C670,'Policy Characteristics'!$C:$C,0))),"",INDEX('Policy Characteristics'!F:F,MATCH($C670,'Policy Characteristics'!$C:$C,0)))</f>
        <v>0</v>
      </c>
      <c r="M670" s="284">
        <f>IF(ISBLANK(INDEX('Policy Characteristics'!G:G,MATCH($C670,'Policy Characteristics'!$C:$C,0))),"",INDEX('Policy Characteristics'!G:G,MATCH($C670,'Policy Characteristics'!$C:$C,0)))</f>
        <v>1</v>
      </c>
      <c r="N670" s="284">
        <f>IF(ISBLANK(INDEX('Policy Characteristics'!H:H,MATCH($C670,'Policy Characteristics'!$C:$C,0))),"",INDEX('Policy Characteristics'!H:H,MATCH($C670,'Policy Characteristics'!$C:$C,0)))</f>
        <v>0.01</v>
      </c>
      <c r="O670" s="276" t="str">
        <f>IF(ISBLANK(INDEX('Policy Characteristics'!I:I,MATCH($C670,'Policy Characteristics'!$C:$C,0))),"",INDEX('Policy Characteristics'!I:I,MATCH($C670,'Policy Characteristics'!$C:$C,0)))</f>
        <v>% of fuel shifted</v>
      </c>
      <c r="P670" s="276" t="str">
        <f>IF(ISBLANK(INDEX('Policy Characteristics'!J:J,MATCH($C670,'Policy Characteristics'!$C:$C,0))),"",INDEX('Policy Characteristics'!J:J,MATCH($C670,'Policy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0" s="276" t="str">
        <f>IF(ISBLANK(INDEX('Policy Characteristics'!K:K,MATCH($C670,'Policy Characteristics'!$C:$C,0))),"",INDEX('Policy Characteristics'!K:K,MATCH($C670,'Policy Characteristics'!$C:$C,0)))</f>
        <v>industry-ag-main.html#fuel-switching</v>
      </c>
      <c r="R670" s="276" t="str">
        <f>IF(ISBLANK(INDEX('Policy Characteristics'!L:L,MATCH($C670,'Policy Characteristics'!$C:$C,0))),"",INDEX('Policy Characteristics'!L:L,MATCH($C670,'Policy Characteristics'!$C:$C,0)))</f>
        <v>industry-elec-and-hydrogen.html</v>
      </c>
    </row>
    <row r="671" spans="1:18" ht="16">
      <c r="A671" s="276" t="str">
        <f>IF(ISBLANK(INDEX('Policy Characteristics'!A:A,MATCH($C671,'Policy Characteristics'!$C:$C,0))),"",INDEX('Policy Characteristics'!A:A,MATCH($C671,'Policy Characteristics'!$C:$C,0)))</f>
        <v>Industry</v>
      </c>
      <c r="B671" s="285" t="str">
        <f>IF(ISBLANK(INDEX('Policy Characteristics'!B:B,MATCH($C671,'Policy Characteristics'!$C:$C,0))),"",INDEX('Policy Characteristics'!B:B,MATCH($C671,'Policy Characteristics'!$C:$C,0)))</f>
        <v>Electrification</v>
      </c>
      <c r="C671" s="276" t="str">
        <f t="shared" si="34"/>
        <v>Fraction of Eligible Industrial Energy Use Shifted to Electricity</v>
      </c>
      <c r="D671" s="6" t="s">
        <v>3119</v>
      </c>
      <c r="E671" s="1" t="s">
        <v>3627</v>
      </c>
      <c r="F671" t="s">
        <v>3081</v>
      </c>
      <c r="G671" s="47" t="s">
        <v>3634</v>
      </c>
      <c r="H671" s="44">
        <v>1972</v>
      </c>
      <c r="I671" s="347" t="s">
        <v>44</v>
      </c>
      <c r="J671" s="277" t="str">
        <f>IF(ISBLANK(INDEX('Policy Characteristics'!D:D,MATCH($C671,'Policy Characteristics'!$C:$C,0))),"",INDEX('Policy Characteristics'!D:D,MATCH($C671,'Policy Characteristics'!$C:$C,0)))</f>
        <v>Electrification</v>
      </c>
      <c r="K671" s="276" t="str">
        <f>IF(ISBLANK(INDEX('Policy Characteristics'!E:E,MATCH($C671,'Policy Characteristics'!$C:$C,0))),"",INDEX('Policy Characteristics'!E:E,MATCH($C671,'Policy Characteristics'!$C:$C,0)))</f>
        <v>indst shift to electricity</v>
      </c>
      <c r="L671" s="284">
        <f>IF(ISBLANK(INDEX('Policy Characteristics'!F:F,MATCH($C671,'Policy Characteristics'!$C:$C,0))),"",INDEX('Policy Characteristics'!F:F,MATCH($C671,'Policy Characteristics'!$C:$C,0)))</f>
        <v>0</v>
      </c>
      <c r="M671" s="284">
        <f>IF(ISBLANK(INDEX('Policy Characteristics'!G:G,MATCH($C671,'Policy Characteristics'!$C:$C,0))),"",INDEX('Policy Characteristics'!G:G,MATCH($C671,'Policy Characteristics'!$C:$C,0)))</f>
        <v>1</v>
      </c>
      <c r="N671" s="284">
        <f>IF(ISBLANK(INDEX('Policy Characteristics'!H:H,MATCH($C671,'Policy Characteristics'!$C:$C,0))),"",INDEX('Policy Characteristics'!H:H,MATCH($C671,'Policy Characteristics'!$C:$C,0)))</f>
        <v>0.01</v>
      </c>
      <c r="O671" s="276" t="str">
        <f>IF(ISBLANK(INDEX('Policy Characteristics'!I:I,MATCH($C671,'Policy Characteristics'!$C:$C,0))),"",INDEX('Policy Characteristics'!I:I,MATCH($C671,'Policy Characteristics'!$C:$C,0)))</f>
        <v>% of fuel shifted</v>
      </c>
      <c r="P671" s="276" t="str">
        <f>IF(ISBLANK(INDEX('Policy Characteristics'!J:J,MATCH($C671,'Policy Characteristics'!$C:$C,0))),"",INDEX('Policy Characteristics'!J:J,MATCH($C671,'Policy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1" s="276" t="str">
        <f>IF(ISBLANK(INDEX('Policy Characteristics'!K:K,MATCH($C671,'Policy Characteristics'!$C:$C,0))),"",INDEX('Policy Characteristics'!K:K,MATCH($C671,'Policy Characteristics'!$C:$C,0)))</f>
        <v>industry-ag-main.html#fuel-switching</v>
      </c>
      <c r="R671" s="276" t="str">
        <f>IF(ISBLANK(INDEX('Policy Characteristics'!L:L,MATCH($C671,'Policy Characteristics'!$C:$C,0))),"",INDEX('Policy Characteristics'!L:L,MATCH($C671,'Policy Characteristics'!$C:$C,0)))</f>
        <v>industry-elec-and-hydrogen.html</v>
      </c>
    </row>
    <row r="672" spans="1:18" ht="16">
      <c r="A672" s="276" t="str">
        <f>IF(ISBLANK(INDEX('Policy Characteristics'!A:A,MATCH($C672,'Policy Characteristics'!$C:$C,0))),"",INDEX('Policy Characteristics'!A:A,MATCH($C672,'Policy Characteristics'!$C:$C,0)))</f>
        <v>Industry</v>
      </c>
      <c r="B672" s="285" t="str">
        <f>IF(ISBLANK(INDEX('Policy Characteristics'!B:B,MATCH($C672,'Policy Characteristics'!$C:$C,0))),"",INDEX('Policy Characteristics'!B:B,MATCH($C672,'Policy Characteristics'!$C:$C,0)))</f>
        <v>Electrification</v>
      </c>
      <c r="C672" s="276" t="str">
        <f t="shared" si="34"/>
        <v>Fraction of Eligible Industrial Energy Use Shifted to Electricity</v>
      </c>
      <c r="D672" s="6" t="s">
        <v>3119</v>
      </c>
      <c r="E672" s="1" t="s">
        <v>3628</v>
      </c>
      <c r="F672" t="s">
        <v>3081</v>
      </c>
      <c r="G672" s="47" t="s">
        <v>3635</v>
      </c>
      <c r="H672" s="44">
        <v>1973</v>
      </c>
      <c r="I672" s="347" t="s">
        <v>44</v>
      </c>
      <c r="J672" s="277" t="str">
        <f>IF(ISBLANK(INDEX('Policy Characteristics'!D:D,MATCH($C672,'Policy Characteristics'!$C:$C,0))),"",INDEX('Policy Characteristics'!D:D,MATCH($C672,'Policy Characteristics'!$C:$C,0)))</f>
        <v>Electrification</v>
      </c>
      <c r="K672" s="276" t="str">
        <f>IF(ISBLANK(INDEX('Policy Characteristics'!E:E,MATCH($C672,'Policy Characteristics'!$C:$C,0))),"",INDEX('Policy Characteristics'!E:E,MATCH($C672,'Policy Characteristics'!$C:$C,0)))</f>
        <v>indst shift to electricity</v>
      </c>
      <c r="L672" s="284">
        <f>IF(ISBLANK(INDEX('Policy Characteristics'!F:F,MATCH($C672,'Policy Characteristics'!$C:$C,0))),"",INDEX('Policy Characteristics'!F:F,MATCH($C672,'Policy Characteristics'!$C:$C,0)))</f>
        <v>0</v>
      </c>
      <c r="M672" s="284">
        <f>IF(ISBLANK(INDEX('Policy Characteristics'!G:G,MATCH($C672,'Policy Characteristics'!$C:$C,0))),"",INDEX('Policy Characteristics'!G:G,MATCH($C672,'Policy Characteristics'!$C:$C,0)))</f>
        <v>1</v>
      </c>
      <c r="N672" s="284">
        <f>IF(ISBLANK(INDEX('Policy Characteristics'!H:H,MATCH($C672,'Policy Characteristics'!$C:$C,0))),"",INDEX('Policy Characteristics'!H:H,MATCH($C672,'Policy Characteristics'!$C:$C,0)))</f>
        <v>0.01</v>
      </c>
      <c r="O672" s="276" t="str">
        <f>IF(ISBLANK(INDEX('Policy Characteristics'!I:I,MATCH($C672,'Policy Characteristics'!$C:$C,0))),"",INDEX('Policy Characteristics'!I:I,MATCH($C672,'Policy Characteristics'!$C:$C,0)))</f>
        <v>% of fuel shifted</v>
      </c>
      <c r="P672" s="276" t="str">
        <f>IF(ISBLANK(INDEX('Policy Characteristics'!J:J,MATCH($C672,'Policy Characteristics'!$C:$C,0))),"",INDEX('Policy Characteristics'!J:J,MATCH($C672,'Policy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2" s="276" t="str">
        <f>IF(ISBLANK(INDEX('Policy Characteristics'!K:K,MATCH($C672,'Policy Characteristics'!$C:$C,0))),"",INDEX('Policy Characteristics'!K:K,MATCH($C672,'Policy Characteristics'!$C:$C,0)))</f>
        <v>industry-ag-main.html#fuel-switching</v>
      </c>
      <c r="R672" s="276" t="str">
        <f>IF(ISBLANK(INDEX('Policy Characteristics'!L:L,MATCH($C672,'Policy Characteristics'!$C:$C,0))),"",INDEX('Policy Characteristics'!L:L,MATCH($C672,'Policy Characteristics'!$C:$C,0)))</f>
        <v>industry-elec-and-hydrogen.html</v>
      </c>
    </row>
    <row r="673" spans="1:18" ht="16">
      <c r="A673" s="276" t="str">
        <f>IF(ISBLANK(INDEX('Policy Characteristics'!A:A,MATCH($C673,'Policy Characteristics'!$C:$C,0))),"",INDEX('Policy Characteristics'!A:A,MATCH($C673,'Policy Characteristics'!$C:$C,0)))</f>
        <v>Industry</v>
      </c>
      <c r="B673" s="285" t="str">
        <f>IF(ISBLANK(INDEX('Policy Characteristics'!B:B,MATCH($C673,'Policy Characteristics'!$C:$C,0))),"",INDEX('Policy Characteristics'!B:B,MATCH($C673,'Policy Characteristics'!$C:$C,0)))</f>
        <v>Electrification</v>
      </c>
      <c r="C673" s="276" t="str">
        <f t="shared" si="34"/>
        <v>Fraction of Eligible Industrial Energy Use Shifted to Electricity</v>
      </c>
      <c r="D673" s="6" t="s">
        <v>3119</v>
      </c>
      <c r="E673" s="1" t="s">
        <v>3629</v>
      </c>
      <c r="F673" t="s">
        <v>3081</v>
      </c>
      <c r="G673" s="47" t="s">
        <v>3636</v>
      </c>
      <c r="H673" s="44">
        <v>1974</v>
      </c>
      <c r="I673" s="347" t="s">
        <v>45</v>
      </c>
      <c r="J673" s="277" t="str">
        <f>IF(ISBLANK(INDEX('Policy Characteristics'!D:D,MATCH($C673,'Policy Characteristics'!$C:$C,0))),"",INDEX('Policy Characteristics'!D:D,MATCH($C673,'Policy Characteristics'!$C:$C,0)))</f>
        <v>Electrification</v>
      </c>
      <c r="K673" s="276" t="str">
        <f>IF(ISBLANK(INDEX('Policy Characteristics'!E:E,MATCH($C673,'Policy Characteristics'!$C:$C,0))),"",INDEX('Policy Characteristics'!E:E,MATCH($C673,'Policy Characteristics'!$C:$C,0)))</f>
        <v>indst shift to electricity</v>
      </c>
      <c r="L673" s="284">
        <f>IF(ISBLANK(INDEX('Policy Characteristics'!F:F,MATCH($C673,'Policy Characteristics'!$C:$C,0))),"",INDEX('Policy Characteristics'!F:F,MATCH($C673,'Policy Characteristics'!$C:$C,0)))</f>
        <v>0</v>
      </c>
      <c r="M673" s="284">
        <f>IF(ISBLANK(INDEX('Policy Characteristics'!G:G,MATCH($C673,'Policy Characteristics'!$C:$C,0))),"",INDEX('Policy Characteristics'!G:G,MATCH($C673,'Policy Characteristics'!$C:$C,0)))</f>
        <v>1</v>
      </c>
      <c r="N673" s="284">
        <f>IF(ISBLANK(INDEX('Policy Characteristics'!H:H,MATCH($C673,'Policy Characteristics'!$C:$C,0))),"",INDEX('Policy Characteristics'!H:H,MATCH($C673,'Policy Characteristics'!$C:$C,0)))</f>
        <v>0.01</v>
      </c>
      <c r="O673" s="276" t="str">
        <f>IF(ISBLANK(INDEX('Policy Characteristics'!I:I,MATCH($C673,'Policy Characteristics'!$C:$C,0))),"",INDEX('Policy Characteristics'!I:I,MATCH($C673,'Policy Characteristics'!$C:$C,0)))</f>
        <v>% of fuel shifted</v>
      </c>
      <c r="P673" s="276" t="str">
        <f>IF(ISBLANK(INDEX('Policy Characteristics'!J:J,MATCH($C673,'Policy Characteristics'!$C:$C,0))),"",INDEX('Policy Characteristics'!J:J,MATCH($C673,'Policy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3" s="276" t="str">
        <f>IF(ISBLANK(INDEX('Policy Characteristics'!K:K,MATCH($C673,'Policy Characteristics'!$C:$C,0))),"",INDEX('Policy Characteristics'!K:K,MATCH($C673,'Policy Characteristics'!$C:$C,0)))</f>
        <v>industry-ag-main.html#fuel-switching</v>
      </c>
      <c r="R673" s="276" t="str">
        <f>IF(ISBLANK(INDEX('Policy Characteristics'!L:L,MATCH($C673,'Policy Characteristics'!$C:$C,0))),"",INDEX('Policy Characteristics'!L:L,MATCH($C673,'Policy Characteristics'!$C:$C,0)))</f>
        <v>industry-elec-and-hydrogen.html</v>
      </c>
    </row>
    <row r="674" spans="1:18" ht="16">
      <c r="A674" s="276" t="str">
        <f>IF(ISBLANK(INDEX('Policy Characteristics'!A:A,MATCH($C674,'Policy Characteristics'!$C:$C,0))),"",INDEX('Policy Characteristics'!A:A,MATCH($C674,'Policy Characteristics'!$C:$C,0)))</f>
        <v>Industry</v>
      </c>
      <c r="B674" s="285" t="str">
        <f>IF(ISBLANK(INDEX('Policy Characteristics'!B:B,MATCH($C674,'Policy Characteristics'!$C:$C,0))),"",INDEX('Policy Characteristics'!B:B,MATCH($C674,'Policy Characteristics'!$C:$C,0)))</f>
        <v>Electrification</v>
      </c>
      <c r="C674" s="276" t="str">
        <f t="shared" si="34"/>
        <v>Fraction of Eligible Industrial Energy Use Shifted to Electricity</v>
      </c>
      <c r="D674" s="6" t="s">
        <v>3119</v>
      </c>
      <c r="E674" s="1" t="s">
        <v>3630</v>
      </c>
      <c r="F674" t="s">
        <v>3081</v>
      </c>
      <c r="G674" s="47" t="s">
        <v>3637</v>
      </c>
      <c r="H674" s="44">
        <v>1975</v>
      </c>
      <c r="I674" s="347" t="s">
        <v>45</v>
      </c>
      <c r="J674" s="277" t="str">
        <f>IF(ISBLANK(INDEX('Policy Characteristics'!D:D,MATCH($C674,'Policy Characteristics'!$C:$C,0))),"",INDEX('Policy Characteristics'!D:D,MATCH($C674,'Policy Characteristics'!$C:$C,0)))</f>
        <v>Electrification</v>
      </c>
      <c r="K674" s="276" t="str">
        <f>IF(ISBLANK(INDEX('Policy Characteristics'!E:E,MATCH($C674,'Policy Characteristics'!$C:$C,0))),"",INDEX('Policy Characteristics'!E:E,MATCH($C674,'Policy Characteristics'!$C:$C,0)))</f>
        <v>indst shift to electricity</v>
      </c>
      <c r="L674" s="284">
        <f>IF(ISBLANK(INDEX('Policy Characteristics'!F:F,MATCH($C674,'Policy Characteristics'!$C:$C,0))),"",INDEX('Policy Characteristics'!F:F,MATCH($C674,'Policy Characteristics'!$C:$C,0)))</f>
        <v>0</v>
      </c>
      <c r="M674" s="284">
        <f>IF(ISBLANK(INDEX('Policy Characteristics'!G:G,MATCH($C674,'Policy Characteristics'!$C:$C,0))),"",INDEX('Policy Characteristics'!G:G,MATCH($C674,'Policy Characteristics'!$C:$C,0)))</f>
        <v>1</v>
      </c>
      <c r="N674" s="284">
        <f>IF(ISBLANK(INDEX('Policy Characteristics'!H:H,MATCH($C674,'Policy Characteristics'!$C:$C,0))),"",INDEX('Policy Characteristics'!H:H,MATCH($C674,'Policy Characteristics'!$C:$C,0)))</f>
        <v>0.01</v>
      </c>
      <c r="O674" s="276" t="str">
        <f>IF(ISBLANK(INDEX('Policy Characteristics'!I:I,MATCH($C674,'Policy Characteristics'!$C:$C,0))),"",INDEX('Policy Characteristics'!I:I,MATCH($C674,'Policy Characteristics'!$C:$C,0)))</f>
        <v>% of fuel shifted</v>
      </c>
      <c r="P674" s="276" t="str">
        <f>IF(ISBLANK(INDEX('Policy Characteristics'!J:J,MATCH($C674,'Policy Characteristics'!$C:$C,0))),"",INDEX('Policy Characteristics'!J:J,MATCH($C674,'Policy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4" s="276" t="str">
        <f>IF(ISBLANK(INDEX('Policy Characteristics'!K:K,MATCH($C674,'Policy Characteristics'!$C:$C,0))),"",INDEX('Policy Characteristics'!K:K,MATCH($C674,'Policy Characteristics'!$C:$C,0)))</f>
        <v>industry-ag-main.html#fuel-switching</v>
      </c>
      <c r="R674" s="276" t="str">
        <f>IF(ISBLANK(INDEX('Policy Characteristics'!L:L,MATCH($C674,'Policy Characteristics'!$C:$C,0))),"",INDEX('Policy Characteristics'!L:L,MATCH($C674,'Policy Characteristics'!$C:$C,0)))</f>
        <v>industry-elec-and-hydrogen.html</v>
      </c>
    </row>
    <row r="675" spans="1:18" ht="16">
      <c r="A675" s="276" t="str">
        <f>IF(ISBLANK(INDEX('Policy Characteristics'!A:A,MATCH($C675,'Policy Characteristics'!$C:$C,0))),"",INDEX('Policy Characteristics'!A:A,MATCH($C675,'Policy Characteristics'!$C:$C,0)))</f>
        <v>Industry</v>
      </c>
      <c r="B675" s="285" t="str">
        <f>IF(ISBLANK(INDEX('Policy Characteristics'!B:B,MATCH($C675,'Policy Characteristics'!$C:$C,0))),"",INDEX('Policy Characteristics'!B:B,MATCH($C675,'Policy Characteristics'!$C:$C,0)))</f>
        <v>Electrification</v>
      </c>
      <c r="C675" s="276" t="str">
        <f t="shared" si="34"/>
        <v>Fraction of Eligible Industrial Energy Use Shifted to Electricity</v>
      </c>
      <c r="D675" s="6" t="s">
        <v>3119</v>
      </c>
      <c r="E675" s="1" t="s">
        <v>3631</v>
      </c>
      <c r="F675" t="s">
        <v>3081</v>
      </c>
      <c r="G675" s="47" t="s">
        <v>3638</v>
      </c>
      <c r="H675" s="44">
        <v>1976</v>
      </c>
      <c r="I675" s="347" t="s">
        <v>45</v>
      </c>
      <c r="J675" s="277" t="str">
        <f>IF(ISBLANK(INDEX('Policy Characteristics'!D:D,MATCH($C675,'Policy Characteristics'!$C:$C,0))),"",INDEX('Policy Characteristics'!D:D,MATCH($C675,'Policy Characteristics'!$C:$C,0)))</f>
        <v>Electrification</v>
      </c>
      <c r="K675" s="276" t="str">
        <f>IF(ISBLANK(INDEX('Policy Characteristics'!E:E,MATCH($C675,'Policy Characteristics'!$C:$C,0))),"",INDEX('Policy Characteristics'!E:E,MATCH($C675,'Policy Characteristics'!$C:$C,0)))</f>
        <v>indst shift to electricity</v>
      </c>
      <c r="L675" s="284">
        <f>IF(ISBLANK(INDEX('Policy Characteristics'!F:F,MATCH($C675,'Policy Characteristics'!$C:$C,0))),"",INDEX('Policy Characteristics'!F:F,MATCH($C675,'Policy Characteristics'!$C:$C,0)))</f>
        <v>0</v>
      </c>
      <c r="M675" s="284">
        <f>IF(ISBLANK(INDEX('Policy Characteristics'!G:G,MATCH($C675,'Policy Characteristics'!$C:$C,0))),"",INDEX('Policy Characteristics'!G:G,MATCH($C675,'Policy Characteristics'!$C:$C,0)))</f>
        <v>1</v>
      </c>
      <c r="N675" s="284">
        <f>IF(ISBLANK(INDEX('Policy Characteristics'!H:H,MATCH($C675,'Policy Characteristics'!$C:$C,0))),"",INDEX('Policy Characteristics'!H:H,MATCH($C675,'Policy Characteristics'!$C:$C,0)))</f>
        <v>0.01</v>
      </c>
      <c r="O675" s="276" t="str">
        <f>IF(ISBLANK(INDEX('Policy Characteristics'!I:I,MATCH($C675,'Policy Characteristics'!$C:$C,0))),"",INDEX('Policy Characteristics'!I:I,MATCH($C675,'Policy Characteristics'!$C:$C,0)))</f>
        <v>% of fuel shifted</v>
      </c>
      <c r="P675" s="276" t="str">
        <f>IF(ISBLANK(INDEX('Policy Characteristics'!J:J,MATCH($C675,'Policy Characteristics'!$C:$C,0))),"",INDEX('Policy Characteristics'!J:J,MATCH($C675,'Policy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5" s="276" t="str">
        <f>IF(ISBLANK(INDEX('Policy Characteristics'!K:K,MATCH($C675,'Policy Characteristics'!$C:$C,0))),"",INDEX('Policy Characteristics'!K:K,MATCH($C675,'Policy Characteristics'!$C:$C,0)))</f>
        <v>industry-ag-main.html#fuel-switching</v>
      </c>
      <c r="R675" s="276" t="str">
        <f>IF(ISBLANK(INDEX('Policy Characteristics'!L:L,MATCH($C675,'Policy Characteristics'!$C:$C,0))),"",INDEX('Policy Characteristics'!L:L,MATCH($C675,'Policy Characteristics'!$C:$C,0)))</f>
        <v>industry-elec-and-hydrogen.html</v>
      </c>
    </row>
    <row r="676" spans="1:18" ht="16">
      <c r="A676" s="276" t="str">
        <f>IF(ISBLANK(INDEX('Policy Characteristics'!A:A,MATCH($C676,'Policy Characteristics'!$C:$C,0))),"",INDEX('Policy Characteristics'!A:A,MATCH($C676,'Policy Characteristics'!$C:$C,0)))</f>
        <v>Industry</v>
      </c>
      <c r="B676" s="285" t="str">
        <f>IF(ISBLANK(INDEX('Policy Characteristics'!B:B,MATCH($C676,'Policy Characteristics'!$C:$C,0))),"",INDEX('Policy Characteristics'!B:B,MATCH($C676,'Policy Characteristics'!$C:$C,0)))</f>
        <v>Electrification</v>
      </c>
      <c r="C676" s="276" t="str">
        <f t="shared" si="34"/>
        <v>Fraction of Eligible Industrial Energy Use Shifted to Electricity</v>
      </c>
      <c r="D676" s="6" t="s">
        <v>3119</v>
      </c>
      <c r="E676" s="1" t="s">
        <v>3625</v>
      </c>
      <c r="F676" t="s">
        <v>3081</v>
      </c>
      <c r="G676" s="47" t="s">
        <v>3639</v>
      </c>
      <c r="H676" s="44">
        <v>1977</v>
      </c>
      <c r="I676" s="347" t="s">
        <v>45</v>
      </c>
      <c r="J676" s="277" t="str">
        <f>IF(ISBLANK(INDEX('Policy Characteristics'!D:D,MATCH($C676,'Policy Characteristics'!$C:$C,0))),"",INDEX('Policy Characteristics'!D:D,MATCH($C676,'Policy Characteristics'!$C:$C,0)))</f>
        <v>Electrification</v>
      </c>
      <c r="K676" s="276" t="str">
        <f>IF(ISBLANK(INDEX('Policy Characteristics'!E:E,MATCH($C676,'Policy Characteristics'!$C:$C,0))),"",INDEX('Policy Characteristics'!E:E,MATCH($C676,'Policy Characteristics'!$C:$C,0)))</f>
        <v>indst shift to electricity</v>
      </c>
      <c r="L676" s="284">
        <f>IF(ISBLANK(INDEX('Policy Characteristics'!F:F,MATCH($C676,'Policy Characteristics'!$C:$C,0))),"",INDEX('Policy Characteristics'!F:F,MATCH($C676,'Policy Characteristics'!$C:$C,0)))</f>
        <v>0</v>
      </c>
      <c r="M676" s="284">
        <f>IF(ISBLANK(INDEX('Policy Characteristics'!G:G,MATCH($C676,'Policy Characteristics'!$C:$C,0))),"",INDEX('Policy Characteristics'!G:G,MATCH($C676,'Policy Characteristics'!$C:$C,0)))</f>
        <v>1</v>
      </c>
      <c r="N676" s="284">
        <f>IF(ISBLANK(INDEX('Policy Characteristics'!H:H,MATCH($C676,'Policy Characteristics'!$C:$C,0))),"",INDEX('Policy Characteristics'!H:H,MATCH($C676,'Policy Characteristics'!$C:$C,0)))</f>
        <v>0.01</v>
      </c>
      <c r="O676" s="276" t="str">
        <f>IF(ISBLANK(INDEX('Policy Characteristics'!I:I,MATCH($C676,'Policy Characteristics'!$C:$C,0))),"",INDEX('Policy Characteristics'!I:I,MATCH($C676,'Policy Characteristics'!$C:$C,0)))</f>
        <v>% of fuel shifted</v>
      </c>
      <c r="P676" s="276" t="str">
        <f>IF(ISBLANK(INDEX('Policy Characteristics'!J:J,MATCH($C676,'Policy Characteristics'!$C:$C,0))),"",INDEX('Policy Characteristics'!J:J,MATCH($C676,'Policy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6" s="276" t="str">
        <f>IF(ISBLANK(INDEX('Policy Characteristics'!K:K,MATCH($C676,'Policy Characteristics'!$C:$C,0))),"",INDEX('Policy Characteristics'!K:K,MATCH($C676,'Policy Characteristics'!$C:$C,0)))</f>
        <v>industry-ag-main.html#fuel-switching</v>
      </c>
      <c r="R676" s="276" t="str">
        <f>IF(ISBLANK(INDEX('Policy Characteristics'!L:L,MATCH($C676,'Policy Characteristics'!$C:$C,0))),"",INDEX('Policy Characteristics'!L:L,MATCH($C676,'Policy Characteristics'!$C:$C,0)))</f>
        <v>industry-elec-and-hydrogen.html</v>
      </c>
    </row>
    <row r="677" spans="1:18" ht="16">
      <c r="A677" s="276" t="str">
        <f>IF(ISBLANK(INDEX('Policy Characteristics'!A:A,MATCH($C677,'Policy Characteristics'!$C:$C,0))),"",INDEX('Policy Characteristics'!A:A,MATCH($C677,'Policy Characteristics'!$C:$C,0)))</f>
        <v>Industry</v>
      </c>
      <c r="B677" s="285" t="str">
        <f>IF(ISBLANK(INDEX('Policy Characteristics'!B:B,MATCH($C677,'Policy Characteristics'!$C:$C,0))),"",INDEX('Policy Characteristics'!B:B,MATCH($C677,'Policy Characteristics'!$C:$C,0)))</f>
        <v>Electrification</v>
      </c>
      <c r="C677" s="276" t="str">
        <f t="shared" si="34"/>
        <v>Fraction of Eligible Industrial Energy Use Shifted to Electricity</v>
      </c>
      <c r="D677" s="6" t="s">
        <v>3120</v>
      </c>
      <c r="E677" s="1" t="s">
        <v>3624</v>
      </c>
      <c r="F677" t="s">
        <v>3082</v>
      </c>
      <c r="G677" s="47" t="s">
        <v>3632</v>
      </c>
      <c r="H677" s="44">
        <v>1978</v>
      </c>
      <c r="I677" s="347" t="s">
        <v>44</v>
      </c>
      <c r="J677" s="277" t="str">
        <f>IF(ISBLANK(INDEX('Policy Characteristics'!D:D,MATCH($C677,'Policy Characteristics'!$C:$C,0))),"",INDEX('Policy Characteristics'!D:D,MATCH($C677,'Policy Characteristics'!$C:$C,0)))</f>
        <v>Electrification</v>
      </c>
      <c r="K677" s="276" t="str">
        <f>IF(ISBLANK(INDEX('Policy Characteristics'!E:E,MATCH($C677,'Policy Characteristics'!$C:$C,0))),"",INDEX('Policy Characteristics'!E:E,MATCH($C677,'Policy Characteristics'!$C:$C,0)))</f>
        <v>indst shift to electricity</v>
      </c>
      <c r="L677" s="284">
        <f>IF(ISBLANK(INDEX('Policy Characteristics'!F:F,MATCH($C677,'Policy Characteristics'!$C:$C,0))),"",INDEX('Policy Characteristics'!F:F,MATCH($C677,'Policy Characteristics'!$C:$C,0)))</f>
        <v>0</v>
      </c>
      <c r="M677" s="284">
        <f>IF(ISBLANK(INDEX('Policy Characteristics'!G:G,MATCH($C677,'Policy Characteristics'!$C:$C,0))),"",INDEX('Policy Characteristics'!G:G,MATCH($C677,'Policy Characteristics'!$C:$C,0)))</f>
        <v>1</v>
      </c>
      <c r="N677" s="284">
        <f>IF(ISBLANK(INDEX('Policy Characteristics'!H:H,MATCH($C677,'Policy Characteristics'!$C:$C,0))),"",INDEX('Policy Characteristics'!H:H,MATCH($C677,'Policy Characteristics'!$C:$C,0)))</f>
        <v>0.01</v>
      </c>
      <c r="O677" s="276" t="str">
        <f>IF(ISBLANK(INDEX('Policy Characteristics'!I:I,MATCH($C677,'Policy Characteristics'!$C:$C,0))),"",INDEX('Policy Characteristics'!I:I,MATCH($C677,'Policy Characteristics'!$C:$C,0)))</f>
        <v>% of fuel shifted</v>
      </c>
      <c r="P677" s="276" t="str">
        <f>IF(ISBLANK(INDEX('Policy Characteristics'!J:J,MATCH($C677,'Policy Characteristics'!$C:$C,0))),"",INDEX('Policy Characteristics'!J:J,MATCH($C677,'Policy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7" s="276" t="str">
        <f>IF(ISBLANK(INDEX('Policy Characteristics'!K:K,MATCH($C677,'Policy Characteristics'!$C:$C,0))),"",INDEX('Policy Characteristics'!K:K,MATCH($C677,'Policy Characteristics'!$C:$C,0)))</f>
        <v>industry-ag-main.html#fuel-switching</v>
      </c>
      <c r="R677" s="276" t="str">
        <f>IF(ISBLANK(INDEX('Policy Characteristics'!L:L,MATCH($C677,'Policy Characteristics'!$C:$C,0))),"",INDEX('Policy Characteristics'!L:L,MATCH($C677,'Policy Characteristics'!$C:$C,0)))</f>
        <v>industry-elec-and-hydrogen.html</v>
      </c>
    </row>
    <row r="678" spans="1:18" ht="16">
      <c r="A678" s="276" t="str">
        <f>IF(ISBLANK(INDEX('Policy Characteristics'!A:A,MATCH($C678,'Policy Characteristics'!$C:$C,0))),"",INDEX('Policy Characteristics'!A:A,MATCH($C678,'Policy Characteristics'!$C:$C,0)))</f>
        <v>Industry</v>
      </c>
      <c r="B678" s="285" t="str">
        <f>IF(ISBLANK(INDEX('Policy Characteristics'!B:B,MATCH($C678,'Policy Characteristics'!$C:$C,0))),"",INDEX('Policy Characteristics'!B:B,MATCH($C678,'Policy Characteristics'!$C:$C,0)))</f>
        <v>Electrification</v>
      </c>
      <c r="C678" s="276" t="str">
        <f t="shared" si="34"/>
        <v>Fraction of Eligible Industrial Energy Use Shifted to Electricity</v>
      </c>
      <c r="D678" s="6" t="s">
        <v>3120</v>
      </c>
      <c r="E678" s="1" t="s">
        <v>3626</v>
      </c>
      <c r="F678" t="s">
        <v>3082</v>
      </c>
      <c r="G678" s="47" t="s">
        <v>3633</v>
      </c>
      <c r="H678" s="44">
        <v>1979</v>
      </c>
      <c r="I678" s="347" t="s">
        <v>44</v>
      </c>
      <c r="J678" s="277" t="str">
        <f>IF(ISBLANK(INDEX('Policy Characteristics'!D:D,MATCH($C678,'Policy Characteristics'!$C:$C,0))),"",INDEX('Policy Characteristics'!D:D,MATCH($C678,'Policy Characteristics'!$C:$C,0)))</f>
        <v>Electrification</v>
      </c>
      <c r="K678" s="276" t="str">
        <f>IF(ISBLANK(INDEX('Policy Characteristics'!E:E,MATCH($C678,'Policy Characteristics'!$C:$C,0))),"",INDEX('Policy Characteristics'!E:E,MATCH($C678,'Policy Characteristics'!$C:$C,0)))</f>
        <v>indst shift to electricity</v>
      </c>
      <c r="L678" s="284">
        <f>IF(ISBLANK(INDEX('Policy Characteristics'!F:F,MATCH($C678,'Policy Characteristics'!$C:$C,0))),"",INDEX('Policy Characteristics'!F:F,MATCH($C678,'Policy Characteristics'!$C:$C,0)))</f>
        <v>0</v>
      </c>
      <c r="M678" s="284">
        <f>IF(ISBLANK(INDEX('Policy Characteristics'!G:G,MATCH($C678,'Policy Characteristics'!$C:$C,0))),"",INDEX('Policy Characteristics'!G:G,MATCH($C678,'Policy Characteristics'!$C:$C,0)))</f>
        <v>1</v>
      </c>
      <c r="N678" s="284">
        <f>IF(ISBLANK(INDEX('Policy Characteristics'!H:H,MATCH($C678,'Policy Characteristics'!$C:$C,0))),"",INDEX('Policy Characteristics'!H:H,MATCH($C678,'Policy Characteristics'!$C:$C,0)))</f>
        <v>0.01</v>
      </c>
      <c r="O678" s="276" t="str">
        <f>IF(ISBLANK(INDEX('Policy Characteristics'!I:I,MATCH($C678,'Policy Characteristics'!$C:$C,0))),"",INDEX('Policy Characteristics'!I:I,MATCH($C678,'Policy Characteristics'!$C:$C,0)))</f>
        <v>% of fuel shifted</v>
      </c>
      <c r="P678" s="276" t="str">
        <f>IF(ISBLANK(INDEX('Policy Characteristics'!J:J,MATCH($C678,'Policy Characteristics'!$C:$C,0))),"",INDEX('Policy Characteristics'!J:J,MATCH($C678,'Policy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8" s="276" t="str">
        <f>IF(ISBLANK(INDEX('Policy Characteristics'!K:K,MATCH($C678,'Policy Characteristics'!$C:$C,0))),"",INDEX('Policy Characteristics'!K:K,MATCH($C678,'Policy Characteristics'!$C:$C,0)))</f>
        <v>industry-ag-main.html#fuel-switching</v>
      </c>
      <c r="R678" s="276" t="str">
        <f>IF(ISBLANK(INDEX('Policy Characteristics'!L:L,MATCH($C678,'Policy Characteristics'!$C:$C,0))),"",INDEX('Policy Characteristics'!L:L,MATCH($C678,'Policy Characteristics'!$C:$C,0)))</f>
        <v>industry-elec-and-hydrogen.html</v>
      </c>
    </row>
    <row r="679" spans="1:18" ht="16">
      <c r="A679" s="276" t="str">
        <f>IF(ISBLANK(INDEX('Policy Characteristics'!A:A,MATCH($C679,'Policy Characteristics'!$C:$C,0))),"",INDEX('Policy Characteristics'!A:A,MATCH($C679,'Policy Characteristics'!$C:$C,0)))</f>
        <v>Industry</v>
      </c>
      <c r="B679" s="285" t="str">
        <f>IF(ISBLANK(INDEX('Policy Characteristics'!B:B,MATCH($C679,'Policy Characteristics'!$C:$C,0))),"",INDEX('Policy Characteristics'!B:B,MATCH($C679,'Policy Characteristics'!$C:$C,0)))</f>
        <v>Electrification</v>
      </c>
      <c r="C679" s="276" t="str">
        <f t="shared" si="34"/>
        <v>Fraction of Eligible Industrial Energy Use Shifted to Electricity</v>
      </c>
      <c r="D679" s="6" t="s">
        <v>3120</v>
      </c>
      <c r="E679" s="1" t="s">
        <v>3627</v>
      </c>
      <c r="F679" t="s">
        <v>3082</v>
      </c>
      <c r="G679" s="47" t="s">
        <v>3634</v>
      </c>
      <c r="H679" s="44">
        <v>1980</v>
      </c>
      <c r="I679" s="347" t="s">
        <v>44</v>
      </c>
      <c r="J679" s="277" t="str">
        <f>IF(ISBLANK(INDEX('Policy Characteristics'!D:D,MATCH($C679,'Policy Characteristics'!$C:$C,0))),"",INDEX('Policy Characteristics'!D:D,MATCH($C679,'Policy Characteristics'!$C:$C,0)))</f>
        <v>Electrification</v>
      </c>
      <c r="K679" s="276" t="str">
        <f>IF(ISBLANK(INDEX('Policy Characteristics'!E:E,MATCH($C679,'Policy Characteristics'!$C:$C,0))),"",INDEX('Policy Characteristics'!E:E,MATCH($C679,'Policy Characteristics'!$C:$C,0)))</f>
        <v>indst shift to electricity</v>
      </c>
      <c r="L679" s="284">
        <f>IF(ISBLANK(INDEX('Policy Characteristics'!F:F,MATCH($C679,'Policy Characteristics'!$C:$C,0))),"",INDEX('Policy Characteristics'!F:F,MATCH($C679,'Policy Characteristics'!$C:$C,0)))</f>
        <v>0</v>
      </c>
      <c r="M679" s="284">
        <f>IF(ISBLANK(INDEX('Policy Characteristics'!G:G,MATCH($C679,'Policy Characteristics'!$C:$C,0))),"",INDEX('Policy Characteristics'!G:G,MATCH($C679,'Policy Characteristics'!$C:$C,0)))</f>
        <v>1</v>
      </c>
      <c r="N679" s="284">
        <f>IF(ISBLANK(INDEX('Policy Characteristics'!H:H,MATCH($C679,'Policy Characteristics'!$C:$C,0))),"",INDEX('Policy Characteristics'!H:H,MATCH($C679,'Policy Characteristics'!$C:$C,0)))</f>
        <v>0.01</v>
      </c>
      <c r="O679" s="276" t="str">
        <f>IF(ISBLANK(INDEX('Policy Characteristics'!I:I,MATCH($C679,'Policy Characteristics'!$C:$C,0))),"",INDEX('Policy Characteristics'!I:I,MATCH($C679,'Policy Characteristics'!$C:$C,0)))</f>
        <v>% of fuel shifted</v>
      </c>
      <c r="P679" s="276" t="str">
        <f>IF(ISBLANK(INDEX('Policy Characteristics'!J:J,MATCH($C679,'Policy Characteristics'!$C:$C,0))),"",INDEX('Policy Characteristics'!J:J,MATCH($C679,'Policy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9" s="276" t="str">
        <f>IF(ISBLANK(INDEX('Policy Characteristics'!K:K,MATCH($C679,'Policy Characteristics'!$C:$C,0))),"",INDEX('Policy Characteristics'!K:K,MATCH($C679,'Policy Characteristics'!$C:$C,0)))</f>
        <v>industry-ag-main.html#fuel-switching</v>
      </c>
      <c r="R679" s="276" t="str">
        <f>IF(ISBLANK(INDEX('Policy Characteristics'!L:L,MATCH($C679,'Policy Characteristics'!$C:$C,0))),"",INDEX('Policy Characteristics'!L:L,MATCH($C679,'Policy Characteristics'!$C:$C,0)))</f>
        <v>industry-elec-and-hydrogen.html</v>
      </c>
    </row>
    <row r="680" spans="1:18" ht="16">
      <c r="A680" s="276" t="str">
        <f>IF(ISBLANK(INDEX('Policy Characteristics'!A:A,MATCH($C680,'Policy Characteristics'!$C:$C,0))),"",INDEX('Policy Characteristics'!A:A,MATCH($C680,'Policy Characteristics'!$C:$C,0)))</f>
        <v>Industry</v>
      </c>
      <c r="B680" s="285" t="str">
        <f>IF(ISBLANK(INDEX('Policy Characteristics'!B:B,MATCH($C680,'Policy Characteristics'!$C:$C,0))),"",INDEX('Policy Characteristics'!B:B,MATCH($C680,'Policy Characteristics'!$C:$C,0)))</f>
        <v>Electrification</v>
      </c>
      <c r="C680" s="276" t="str">
        <f t="shared" si="34"/>
        <v>Fraction of Eligible Industrial Energy Use Shifted to Electricity</v>
      </c>
      <c r="D680" s="6" t="s">
        <v>3120</v>
      </c>
      <c r="E680" s="1" t="s">
        <v>3628</v>
      </c>
      <c r="F680" t="s">
        <v>3082</v>
      </c>
      <c r="G680" s="47" t="s">
        <v>3635</v>
      </c>
      <c r="H680" s="44">
        <v>1981</v>
      </c>
      <c r="I680" s="347" t="s">
        <v>44</v>
      </c>
      <c r="J680" s="277" t="str">
        <f>IF(ISBLANK(INDEX('Policy Characteristics'!D:D,MATCH($C680,'Policy Characteristics'!$C:$C,0))),"",INDEX('Policy Characteristics'!D:D,MATCH($C680,'Policy Characteristics'!$C:$C,0)))</f>
        <v>Electrification</v>
      </c>
      <c r="K680" s="276" t="str">
        <f>IF(ISBLANK(INDEX('Policy Characteristics'!E:E,MATCH($C680,'Policy Characteristics'!$C:$C,0))),"",INDEX('Policy Characteristics'!E:E,MATCH($C680,'Policy Characteristics'!$C:$C,0)))</f>
        <v>indst shift to electricity</v>
      </c>
      <c r="L680" s="284">
        <f>IF(ISBLANK(INDEX('Policy Characteristics'!F:F,MATCH($C680,'Policy Characteristics'!$C:$C,0))),"",INDEX('Policy Characteristics'!F:F,MATCH($C680,'Policy Characteristics'!$C:$C,0)))</f>
        <v>0</v>
      </c>
      <c r="M680" s="284">
        <f>IF(ISBLANK(INDEX('Policy Characteristics'!G:G,MATCH($C680,'Policy Characteristics'!$C:$C,0))),"",INDEX('Policy Characteristics'!G:G,MATCH($C680,'Policy Characteristics'!$C:$C,0)))</f>
        <v>1</v>
      </c>
      <c r="N680" s="284">
        <f>IF(ISBLANK(INDEX('Policy Characteristics'!H:H,MATCH($C680,'Policy Characteristics'!$C:$C,0))),"",INDEX('Policy Characteristics'!H:H,MATCH($C680,'Policy Characteristics'!$C:$C,0)))</f>
        <v>0.01</v>
      </c>
      <c r="O680" s="276" t="str">
        <f>IF(ISBLANK(INDEX('Policy Characteristics'!I:I,MATCH($C680,'Policy Characteristics'!$C:$C,0))),"",INDEX('Policy Characteristics'!I:I,MATCH($C680,'Policy Characteristics'!$C:$C,0)))</f>
        <v>% of fuel shifted</v>
      </c>
      <c r="P680" s="276" t="str">
        <f>IF(ISBLANK(INDEX('Policy Characteristics'!J:J,MATCH($C680,'Policy Characteristics'!$C:$C,0))),"",INDEX('Policy Characteristics'!J:J,MATCH($C680,'Policy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0" s="276" t="str">
        <f>IF(ISBLANK(INDEX('Policy Characteristics'!K:K,MATCH($C680,'Policy Characteristics'!$C:$C,0))),"",INDEX('Policy Characteristics'!K:K,MATCH($C680,'Policy Characteristics'!$C:$C,0)))</f>
        <v>industry-ag-main.html#fuel-switching</v>
      </c>
      <c r="R680" s="276" t="str">
        <f>IF(ISBLANK(INDEX('Policy Characteristics'!L:L,MATCH($C680,'Policy Characteristics'!$C:$C,0))),"",INDEX('Policy Characteristics'!L:L,MATCH($C680,'Policy Characteristics'!$C:$C,0)))</f>
        <v>industry-elec-and-hydrogen.html</v>
      </c>
    </row>
    <row r="681" spans="1:18" ht="16">
      <c r="A681" s="276" t="str">
        <f>IF(ISBLANK(INDEX('Policy Characteristics'!A:A,MATCH($C681,'Policy Characteristics'!$C:$C,0))),"",INDEX('Policy Characteristics'!A:A,MATCH($C681,'Policy Characteristics'!$C:$C,0)))</f>
        <v>Industry</v>
      </c>
      <c r="B681" s="285" t="str">
        <f>IF(ISBLANK(INDEX('Policy Characteristics'!B:B,MATCH($C681,'Policy Characteristics'!$C:$C,0))),"",INDEX('Policy Characteristics'!B:B,MATCH($C681,'Policy Characteristics'!$C:$C,0)))</f>
        <v>Electrification</v>
      </c>
      <c r="C681" s="276" t="str">
        <f t="shared" si="34"/>
        <v>Fraction of Eligible Industrial Energy Use Shifted to Electricity</v>
      </c>
      <c r="D681" s="6" t="s">
        <v>3120</v>
      </c>
      <c r="E681" s="1" t="s">
        <v>3629</v>
      </c>
      <c r="F681" t="s">
        <v>3082</v>
      </c>
      <c r="G681" s="47" t="s">
        <v>3636</v>
      </c>
      <c r="H681" s="44">
        <v>1982</v>
      </c>
      <c r="I681" s="347" t="s">
        <v>45</v>
      </c>
      <c r="J681" s="277" t="str">
        <f>IF(ISBLANK(INDEX('Policy Characteristics'!D:D,MATCH($C681,'Policy Characteristics'!$C:$C,0))),"",INDEX('Policy Characteristics'!D:D,MATCH($C681,'Policy Characteristics'!$C:$C,0)))</f>
        <v>Electrification</v>
      </c>
      <c r="K681" s="276" t="str">
        <f>IF(ISBLANK(INDEX('Policy Characteristics'!E:E,MATCH($C681,'Policy Characteristics'!$C:$C,0))),"",INDEX('Policy Characteristics'!E:E,MATCH($C681,'Policy Characteristics'!$C:$C,0)))</f>
        <v>indst shift to electricity</v>
      </c>
      <c r="L681" s="284">
        <f>IF(ISBLANK(INDEX('Policy Characteristics'!F:F,MATCH($C681,'Policy Characteristics'!$C:$C,0))),"",INDEX('Policy Characteristics'!F:F,MATCH($C681,'Policy Characteristics'!$C:$C,0)))</f>
        <v>0</v>
      </c>
      <c r="M681" s="284">
        <f>IF(ISBLANK(INDEX('Policy Characteristics'!G:G,MATCH($C681,'Policy Characteristics'!$C:$C,0))),"",INDEX('Policy Characteristics'!G:G,MATCH($C681,'Policy Characteristics'!$C:$C,0)))</f>
        <v>1</v>
      </c>
      <c r="N681" s="284">
        <f>IF(ISBLANK(INDEX('Policy Characteristics'!H:H,MATCH($C681,'Policy Characteristics'!$C:$C,0))),"",INDEX('Policy Characteristics'!H:H,MATCH($C681,'Policy Characteristics'!$C:$C,0)))</f>
        <v>0.01</v>
      </c>
      <c r="O681" s="276" t="str">
        <f>IF(ISBLANK(INDEX('Policy Characteristics'!I:I,MATCH($C681,'Policy Characteristics'!$C:$C,0))),"",INDEX('Policy Characteristics'!I:I,MATCH($C681,'Policy Characteristics'!$C:$C,0)))</f>
        <v>% of fuel shifted</v>
      </c>
      <c r="P681" s="276" t="str">
        <f>IF(ISBLANK(INDEX('Policy Characteristics'!J:J,MATCH($C681,'Policy Characteristics'!$C:$C,0))),"",INDEX('Policy Characteristics'!J:J,MATCH($C681,'Policy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1" s="276" t="str">
        <f>IF(ISBLANK(INDEX('Policy Characteristics'!K:K,MATCH($C681,'Policy Characteristics'!$C:$C,0))),"",INDEX('Policy Characteristics'!K:K,MATCH($C681,'Policy Characteristics'!$C:$C,0)))</f>
        <v>industry-ag-main.html#fuel-switching</v>
      </c>
      <c r="R681" s="276" t="str">
        <f>IF(ISBLANK(INDEX('Policy Characteristics'!L:L,MATCH($C681,'Policy Characteristics'!$C:$C,0))),"",INDEX('Policy Characteristics'!L:L,MATCH($C681,'Policy Characteristics'!$C:$C,0)))</f>
        <v>industry-elec-and-hydrogen.html</v>
      </c>
    </row>
    <row r="682" spans="1:18" ht="16">
      <c r="A682" s="276" t="str">
        <f>IF(ISBLANK(INDEX('Policy Characteristics'!A:A,MATCH($C682,'Policy Characteristics'!$C:$C,0))),"",INDEX('Policy Characteristics'!A:A,MATCH($C682,'Policy Characteristics'!$C:$C,0)))</f>
        <v>Industry</v>
      </c>
      <c r="B682" s="285" t="str">
        <f>IF(ISBLANK(INDEX('Policy Characteristics'!B:B,MATCH($C682,'Policy Characteristics'!$C:$C,0))),"",INDEX('Policy Characteristics'!B:B,MATCH($C682,'Policy Characteristics'!$C:$C,0)))</f>
        <v>Electrification</v>
      </c>
      <c r="C682" s="276" t="str">
        <f t="shared" si="34"/>
        <v>Fraction of Eligible Industrial Energy Use Shifted to Electricity</v>
      </c>
      <c r="D682" s="6" t="s">
        <v>3120</v>
      </c>
      <c r="E682" s="1" t="s">
        <v>3630</v>
      </c>
      <c r="F682" t="s">
        <v>3082</v>
      </c>
      <c r="G682" s="47" t="s">
        <v>3637</v>
      </c>
      <c r="H682" s="44">
        <v>1983</v>
      </c>
      <c r="I682" s="347" t="s">
        <v>44</v>
      </c>
      <c r="J682" s="277" t="str">
        <f>IF(ISBLANK(INDEX('Policy Characteristics'!D:D,MATCH($C682,'Policy Characteristics'!$C:$C,0))),"",INDEX('Policy Characteristics'!D:D,MATCH($C682,'Policy Characteristics'!$C:$C,0)))</f>
        <v>Electrification</v>
      </c>
      <c r="K682" s="276" t="str">
        <f>IF(ISBLANK(INDEX('Policy Characteristics'!E:E,MATCH($C682,'Policy Characteristics'!$C:$C,0))),"",INDEX('Policy Characteristics'!E:E,MATCH($C682,'Policy Characteristics'!$C:$C,0)))</f>
        <v>indst shift to electricity</v>
      </c>
      <c r="L682" s="284">
        <f>IF(ISBLANK(INDEX('Policy Characteristics'!F:F,MATCH($C682,'Policy Characteristics'!$C:$C,0))),"",INDEX('Policy Characteristics'!F:F,MATCH($C682,'Policy Characteristics'!$C:$C,0)))</f>
        <v>0</v>
      </c>
      <c r="M682" s="284">
        <f>IF(ISBLANK(INDEX('Policy Characteristics'!G:G,MATCH($C682,'Policy Characteristics'!$C:$C,0))),"",INDEX('Policy Characteristics'!G:G,MATCH($C682,'Policy Characteristics'!$C:$C,0)))</f>
        <v>1</v>
      </c>
      <c r="N682" s="284">
        <f>IF(ISBLANK(INDEX('Policy Characteristics'!H:H,MATCH($C682,'Policy Characteristics'!$C:$C,0))),"",INDEX('Policy Characteristics'!H:H,MATCH($C682,'Policy Characteristics'!$C:$C,0)))</f>
        <v>0.01</v>
      </c>
      <c r="O682" s="276" t="str">
        <f>IF(ISBLANK(INDEX('Policy Characteristics'!I:I,MATCH($C682,'Policy Characteristics'!$C:$C,0))),"",INDEX('Policy Characteristics'!I:I,MATCH($C682,'Policy Characteristics'!$C:$C,0)))</f>
        <v>% of fuel shifted</v>
      </c>
      <c r="P682" s="276" t="str">
        <f>IF(ISBLANK(INDEX('Policy Characteristics'!J:J,MATCH($C682,'Policy Characteristics'!$C:$C,0))),"",INDEX('Policy Characteristics'!J:J,MATCH($C682,'Policy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2" s="276" t="str">
        <f>IF(ISBLANK(INDEX('Policy Characteristics'!K:K,MATCH($C682,'Policy Characteristics'!$C:$C,0))),"",INDEX('Policy Characteristics'!K:K,MATCH($C682,'Policy Characteristics'!$C:$C,0)))</f>
        <v>industry-ag-main.html#fuel-switching</v>
      </c>
      <c r="R682" s="276" t="str">
        <f>IF(ISBLANK(INDEX('Policy Characteristics'!L:L,MATCH($C682,'Policy Characteristics'!$C:$C,0))),"",INDEX('Policy Characteristics'!L:L,MATCH($C682,'Policy Characteristics'!$C:$C,0)))</f>
        <v>industry-elec-and-hydrogen.html</v>
      </c>
    </row>
    <row r="683" spans="1:18" ht="16">
      <c r="A683" s="276" t="str">
        <f>IF(ISBLANK(INDEX('Policy Characteristics'!A:A,MATCH($C683,'Policy Characteristics'!$C:$C,0))),"",INDEX('Policy Characteristics'!A:A,MATCH($C683,'Policy Characteristics'!$C:$C,0)))</f>
        <v>Industry</v>
      </c>
      <c r="B683" s="285" t="str">
        <f>IF(ISBLANK(INDEX('Policy Characteristics'!B:B,MATCH($C683,'Policy Characteristics'!$C:$C,0))),"",INDEX('Policy Characteristics'!B:B,MATCH($C683,'Policy Characteristics'!$C:$C,0)))</f>
        <v>Electrification</v>
      </c>
      <c r="C683" s="276" t="str">
        <f t="shared" si="34"/>
        <v>Fraction of Eligible Industrial Energy Use Shifted to Electricity</v>
      </c>
      <c r="D683" s="6" t="s">
        <v>3120</v>
      </c>
      <c r="E683" s="1" t="s">
        <v>3631</v>
      </c>
      <c r="F683" t="s">
        <v>3082</v>
      </c>
      <c r="G683" s="47" t="s">
        <v>3638</v>
      </c>
      <c r="H683" s="44">
        <v>1984</v>
      </c>
      <c r="I683" s="347" t="s">
        <v>45</v>
      </c>
      <c r="J683" s="277" t="str">
        <f>IF(ISBLANK(INDEX('Policy Characteristics'!D:D,MATCH($C683,'Policy Characteristics'!$C:$C,0))),"",INDEX('Policy Characteristics'!D:D,MATCH($C683,'Policy Characteristics'!$C:$C,0)))</f>
        <v>Electrification</v>
      </c>
      <c r="K683" s="276" t="str">
        <f>IF(ISBLANK(INDEX('Policy Characteristics'!E:E,MATCH($C683,'Policy Characteristics'!$C:$C,0))),"",INDEX('Policy Characteristics'!E:E,MATCH($C683,'Policy Characteristics'!$C:$C,0)))</f>
        <v>indst shift to electricity</v>
      </c>
      <c r="L683" s="284">
        <f>IF(ISBLANK(INDEX('Policy Characteristics'!F:F,MATCH($C683,'Policy Characteristics'!$C:$C,0))),"",INDEX('Policy Characteristics'!F:F,MATCH($C683,'Policy Characteristics'!$C:$C,0)))</f>
        <v>0</v>
      </c>
      <c r="M683" s="284">
        <f>IF(ISBLANK(INDEX('Policy Characteristics'!G:G,MATCH($C683,'Policy Characteristics'!$C:$C,0))),"",INDEX('Policy Characteristics'!G:G,MATCH($C683,'Policy Characteristics'!$C:$C,0)))</f>
        <v>1</v>
      </c>
      <c r="N683" s="284">
        <f>IF(ISBLANK(INDEX('Policy Characteristics'!H:H,MATCH($C683,'Policy Characteristics'!$C:$C,0))),"",INDEX('Policy Characteristics'!H:H,MATCH($C683,'Policy Characteristics'!$C:$C,0)))</f>
        <v>0.01</v>
      </c>
      <c r="O683" s="276" t="str">
        <f>IF(ISBLANK(INDEX('Policy Characteristics'!I:I,MATCH($C683,'Policy Characteristics'!$C:$C,0))),"",INDEX('Policy Characteristics'!I:I,MATCH($C683,'Policy Characteristics'!$C:$C,0)))</f>
        <v>% of fuel shifted</v>
      </c>
      <c r="P683" s="276" t="str">
        <f>IF(ISBLANK(INDEX('Policy Characteristics'!J:J,MATCH($C683,'Policy Characteristics'!$C:$C,0))),"",INDEX('Policy Characteristics'!J:J,MATCH($C683,'Policy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3" s="276" t="str">
        <f>IF(ISBLANK(INDEX('Policy Characteristics'!K:K,MATCH($C683,'Policy Characteristics'!$C:$C,0))),"",INDEX('Policy Characteristics'!K:K,MATCH($C683,'Policy Characteristics'!$C:$C,0)))</f>
        <v>industry-ag-main.html#fuel-switching</v>
      </c>
      <c r="R683" s="276" t="str">
        <f>IF(ISBLANK(INDEX('Policy Characteristics'!L:L,MATCH($C683,'Policy Characteristics'!$C:$C,0))),"",INDEX('Policy Characteristics'!L:L,MATCH($C683,'Policy Characteristics'!$C:$C,0)))</f>
        <v>industry-elec-and-hydrogen.html</v>
      </c>
    </row>
    <row r="684" spans="1:18" ht="16">
      <c r="A684" s="276" t="str">
        <f>IF(ISBLANK(INDEX('Policy Characteristics'!A:A,MATCH($C684,'Policy Characteristics'!$C:$C,0))),"",INDEX('Policy Characteristics'!A:A,MATCH($C684,'Policy Characteristics'!$C:$C,0)))</f>
        <v>Industry</v>
      </c>
      <c r="B684" s="285" t="str">
        <f>IF(ISBLANK(INDEX('Policy Characteristics'!B:B,MATCH($C684,'Policy Characteristics'!$C:$C,0))),"",INDEX('Policy Characteristics'!B:B,MATCH($C684,'Policy Characteristics'!$C:$C,0)))</f>
        <v>Electrification</v>
      </c>
      <c r="C684" s="276" t="str">
        <f t="shared" si="34"/>
        <v>Fraction of Eligible Industrial Energy Use Shifted to Electricity</v>
      </c>
      <c r="D684" s="6" t="s">
        <v>3120</v>
      </c>
      <c r="E684" s="1" t="s">
        <v>3625</v>
      </c>
      <c r="F684" t="s">
        <v>3082</v>
      </c>
      <c r="G684" s="47" t="s">
        <v>3639</v>
      </c>
      <c r="H684" s="44">
        <v>1985</v>
      </c>
      <c r="I684" s="347" t="s">
        <v>44</v>
      </c>
      <c r="J684" s="277" t="str">
        <f>IF(ISBLANK(INDEX('Policy Characteristics'!D:D,MATCH($C684,'Policy Characteristics'!$C:$C,0))),"",INDEX('Policy Characteristics'!D:D,MATCH($C684,'Policy Characteristics'!$C:$C,0)))</f>
        <v>Electrification</v>
      </c>
      <c r="K684" s="276" t="str">
        <f>IF(ISBLANK(INDEX('Policy Characteristics'!E:E,MATCH($C684,'Policy Characteristics'!$C:$C,0))),"",INDEX('Policy Characteristics'!E:E,MATCH($C684,'Policy Characteristics'!$C:$C,0)))</f>
        <v>indst shift to electricity</v>
      </c>
      <c r="L684" s="284">
        <f>IF(ISBLANK(INDEX('Policy Characteristics'!F:F,MATCH($C684,'Policy Characteristics'!$C:$C,0))),"",INDEX('Policy Characteristics'!F:F,MATCH($C684,'Policy Characteristics'!$C:$C,0)))</f>
        <v>0</v>
      </c>
      <c r="M684" s="284">
        <f>IF(ISBLANK(INDEX('Policy Characteristics'!G:G,MATCH($C684,'Policy Characteristics'!$C:$C,0))),"",INDEX('Policy Characteristics'!G:G,MATCH($C684,'Policy Characteristics'!$C:$C,0)))</f>
        <v>1</v>
      </c>
      <c r="N684" s="284">
        <f>IF(ISBLANK(INDEX('Policy Characteristics'!H:H,MATCH($C684,'Policy Characteristics'!$C:$C,0))),"",INDEX('Policy Characteristics'!H:H,MATCH($C684,'Policy Characteristics'!$C:$C,0)))</f>
        <v>0.01</v>
      </c>
      <c r="O684" s="276" t="str">
        <f>IF(ISBLANK(INDEX('Policy Characteristics'!I:I,MATCH($C684,'Policy Characteristics'!$C:$C,0))),"",INDEX('Policy Characteristics'!I:I,MATCH($C684,'Policy Characteristics'!$C:$C,0)))</f>
        <v>% of fuel shifted</v>
      </c>
      <c r="P684" s="276" t="str">
        <f>IF(ISBLANK(INDEX('Policy Characteristics'!J:J,MATCH($C684,'Policy Characteristics'!$C:$C,0))),"",INDEX('Policy Characteristics'!J:J,MATCH($C684,'Policy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4" s="276" t="str">
        <f>IF(ISBLANK(INDEX('Policy Characteristics'!K:K,MATCH($C684,'Policy Characteristics'!$C:$C,0))),"",INDEX('Policy Characteristics'!K:K,MATCH($C684,'Policy Characteristics'!$C:$C,0)))</f>
        <v>industry-ag-main.html#fuel-switching</v>
      </c>
      <c r="R684" s="276" t="str">
        <f>IF(ISBLANK(INDEX('Policy Characteristics'!L:L,MATCH($C684,'Policy Characteristics'!$C:$C,0))),"",INDEX('Policy Characteristics'!L:L,MATCH($C684,'Policy Characteristics'!$C:$C,0)))</f>
        <v>industry-elec-and-hydrogen.html</v>
      </c>
    </row>
    <row r="685" spans="1:18" ht="16">
      <c r="A685" s="276" t="str">
        <f>IF(ISBLANK(INDEX('Policy Characteristics'!A:A,MATCH($C685,'Policy Characteristics'!$C:$C,0))),"",INDEX('Policy Characteristics'!A:A,MATCH($C685,'Policy Characteristics'!$C:$C,0)))</f>
        <v>Industry</v>
      </c>
      <c r="B685" s="285" t="str">
        <f>IF(ISBLANK(INDEX('Policy Characteristics'!B:B,MATCH($C685,'Policy Characteristics'!$C:$C,0))),"",INDEX('Policy Characteristics'!B:B,MATCH($C685,'Policy Characteristics'!$C:$C,0)))</f>
        <v>Electrification</v>
      </c>
      <c r="C685" s="276" t="str">
        <f t="shared" si="34"/>
        <v>Fraction of Eligible Industrial Energy Use Shifted to Electricity</v>
      </c>
      <c r="D685" s="6" t="s">
        <v>3121</v>
      </c>
      <c r="E685" s="1" t="s">
        <v>3624</v>
      </c>
      <c r="F685" t="s">
        <v>3083</v>
      </c>
      <c r="G685" s="47" t="s">
        <v>3632</v>
      </c>
      <c r="H685" s="44">
        <v>1986</v>
      </c>
      <c r="I685" s="347" t="s">
        <v>44</v>
      </c>
      <c r="J685" s="277" t="str">
        <f>IF(ISBLANK(INDEX('Policy Characteristics'!D:D,MATCH($C685,'Policy Characteristics'!$C:$C,0))),"",INDEX('Policy Characteristics'!D:D,MATCH($C685,'Policy Characteristics'!$C:$C,0)))</f>
        <v>Electrification</v>
      </c>
      <c r="K685" s="276" t="str">
        <f>IF(ISBLANK(INDEX('Policy Characteristics'!E:E,MATCH($C685,'Policy Characteristics'!$C:$C,0))),"",INDEX('Policy Characteristics'!E:E,MATCH($C685,'Policy Characteristics'!$C:$C,0)))</f>
        <v>indst shift to electricity</v>
      </c>
      <c r="L685" s="284">
        <f>IF(ISBLANK(INDEX('Policy Characteristics'!F:F,MATCH($C685,'Policy Characteristics'!$C:$C,0))),"",INDEX('Policy Characteristics'!F:F,MATCH($C685,'Policy Characteristics'!$C:$C,0)))</f>
        <v>0</v>
      </c>
      <c r="M685" s="284">
        <f>IF(ISBLANK(INDEX('Policy Characteristics'!G:G,MATCH($C685,'Policy Characteristics'!$C:$C,0))),"",INDEX('Policy Characteristics'!G:G,MATCH($C685,'Policy Characteristics'!$C:$C,0)))</f>
        <v>1</v>
      </c>
      <c r="N685" s="284">
        <f>IF(ISBLANK(INDEX('Policy Characteristics'!H:H,MATCH($C685,'Policy Characteristics'!$C:$C,0))),"",INDEX('Policy Characteristics'!H:H,MATCH($C685,'Policy Characteristics'!$C:$C,0)))</f>
        <v>0.01</v>
      </c>
      <c r="O685" s="276" t="str">
        <f>IF(ISBLANK(INDEX('Policy Characteristics'!I:I,MATCH($C685,'Policy Characteristics'!$C:$C,0))),"",INDEX('Policy Characteristics'!I:I,MATCH($C685,'Policy Characteristics'!$C:$C,0)))</f>
        <v>% of fuel shifted</v>
      </c>
      <c r="P685" s="276" t="str">
        <f>IF(ISBLANK(INDEX('Policy Characteristics'!J:J,MATCH($C685,'Policy Characteristics'!$C:$C,0))),"",INDEX('Policy Characteristics'!J:J,MATCH($C685,'Policy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5" s="276" t="str">
        <f>IF(ISBLANK(INDEX('Policy Characteristics'!K:K,MATCH($C685,'Policy Characteristics'!$C:$C,0))),"",INDEX('Policy Characteristics'!K:K,MATCH($C685,'Policy Characteristics'!$C:$C,0)))</f>
        <v>industry-ag-main.html#fuel-switching</v>
      </c>
      <c r="R685" s="276" t="str">
        <f>IF(ISBLANK(INDEX('Policy Characteristics'!L:L,MATCH($C685,'Policy Characteristics'!$C:$C,0))),"",INDEX('Policy Characteristics'!L:L,MATCH($C685,'Policy Characteristics'!$C:$C,0)))</f>
        <v>industry-elec-and-hydrogen.html</v>
      </c>
    </row>
    <row r="686" spans="1:18" ht="16">
      <c r="A686" s="276" t="str">
        <f>IF(ISBLANK(INDEX('Policy Characteristics'!A:A,MATCH($C686,'Policy Characteristics'!$C:$C,0))),"",INDEX('Policy Characteristics'!A:A,MATCH($C686,'Policy Characteristics'!$C:$C,0)))</f>
        <v>Industry</v>
      </c>
      <c r="B686" s="285" t="str">
        <f>IF(ISBLANK(INDEX('Policy Characteristics'!B:B,MATCH($C686,'Policy Characteristics'!$C:$C,0))),"",INDEX('Policy Characteristics'!B:B,MATCH($C686,'Policy Characteristics'!$C:$C,0)))</f>
        <v>Electrification</v>
      </c>
      <c r="C686" s="276" t="str">
        <f t="shared" si="34"/>
        <v>Fraction of Eligible Industrial Energy Use Shifted to Electricity</v>
      </c>
      <c r="D686" s="6" t="s">
        <v>3121</v>
      </c>
      <c r="E686" s="1" t="s">
        <v>3626</v>
      </c>
      <c r="F686" t="s">
        <v>3083</v>
      </c>
      <c r="G686" s="47" t="s">
        <v>3633</v>
      </c>
      <c r="H686" s="44">
        <v>1987</v>
      </c>
      <c r="I686" s="347" t="s">
        <v>44</v>
      </c>
      <c r="J686" s="277" t="str">
        <f>IF(ISBLANK(INDEX('Policy Characteristics'!D:D,MATCH($C686,'Policy Characteristics'!$C:$C,0))),"",INDEX('Policy Characteristics'!D:D,MATCH($C686,'Policy Characteristics'!$C:$C,0)))</f>
        <v>Electrification</v>
      </c>
      <c r="K686" s="276" t="str">
        <f>IF(ISBLANK(INDEX('Policy Characteristics'!E:E,MATCH($C686,'Policy Characteristics'!$C:$C,0))),"",INDEX('Policy Characteristics'!E:E,MATCH($C686,'Policy Characteristics'!$C:$C,0)))</f>
        <v>indst shift to electricity</v>
      </c>
      <c r="L686" s="284">
        <f>IF(ISBLANK(INDEX('Policy Characteristics'!F:F,MATCH($C686,'Policy Characteristics'!$C:$C,0))),"",INDEX('Policy Characteristics'!F:F,MATCH($C686,'Policy Characteristics'!$C:$C,0)))</f>
        <v>0</v>
      </c>
      <c r="M686" s="284">
        <f>IF(ISBLANK(INDEX('Policy Characteristics'!G:G,MATCH($C686,'Policy Characteristics'!$C:$C,0))),"",INDEX('Policy Characteristics'!G:G,MATCH($C686,'Policy Characteristics'!$C:$C,0)))</f>
        <v>1</v>
      </c>
      <c r="N686" s="284">
        <f>IF(ISBLANK(INDEX('Policy Characteristics'!H:H,MATCH($C686,'Policy Characteristics'!$C:$C,0))),"",INDEX('Policy Characteristics'!H:H,MATCH($C686,'Policy Characteristics'!$C:$C,0)))</f>
        <v>0.01</v>
      </c>
      <c r="O686" s="276" t="str">
        <f>IF(ISBLANK(INDEX('Policy Characteristics'!I:I,MATCH($C686,'Policy Characteristics'!$C:$C,0))),"",INDEX('Policy Characteristics'!I:I,MATCH($C686,'Policy Characteristics'!$C:$C,0)))</f>
        <v>% of fuel shifted</v>
      </c>
      <c r="P686" s="276" t="str">
        <f>IF(ISBLANK(INDEX('Policy Characteristics'!J:J,MATCH($C686,'Policy Characteristics'!$C:$C,0))),"",INDEX('Policy Characteristics'!J:J,MATCH($C686,'Policy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6" s="276" t="str">
        <f>IF(ISBLANK(INDEX('Policy Characteristics'!K:K,MATCH($C686,'Policy Characteristics'!$C:$C,0))),"",INDEX('Policy Characteristics'!K:K,MATCH($C686,'Policy Characteristics'!$C:$C,0)))</f>
        <v>industry-ag-main.html#fuel-switching</v>
      </c>
      <c r="R686" s="276" t="str">
        <f>IF(ISBLANK(INDEX('Policy Characteristics'!L:L,MATCH($C686,'Policy Characteristics'!$C:$C,0))),"",INDEX('Policy Characteristics'!L:L,MATCH($C686,'Policy Characteristics'!$C:$C,0)))</f>
        <v>industry-elec-and-hydrogen.html</v>
      </c>
    </row>
    <row r="687" spans="1:18" ht="16">
      <c r="A687" s="276" t="str">
        <f>IF(ISBLANK(INDEX('Policy Characteristics'!A:A,MATCH($C687,'Policy Characteristics'!$C:$C,0))),"",INDEX('Policy Characteristics'!A:A,MATCH($C687,'Policy Characteristics'!$C:$C,0)))</f>
        <v>Industry</v>
      </c>
      <c r="B687" s="285" t="str">
        <f>IF(ISBLANK(INDEX('Policy Characteristics'!B:B,MATCH($C687,'Policy Characteristics'!$C:$C,0))),"",INDEX('Policy Characteristics'!B:B,MATCH($C687,'Policy Characteristics'!$C:$C,0)))</f>
        <v>Electrification</v>
      </c>
      <c r="C687" s="276" t="str">
        <f t="shared" si="34"/>
        <v>Fraction of Eligible Industrial Energy Use Shifted to Electricity</v>
      </c>
      <c r="D687" s="6" t="s">
        <v>3121</v>
      </c>
      <c r="E687" s="1" t="s">
        <v>3627</v>
      </c>
      <c r="F687" t="s">
        <v>3083</v>
      </c>
      <c r="G687" s="47" t="s">
        <v>3634</v>
      </c>
      <c r="H687" s="44">
        <v>1988</v>
      </c>
      <c r="I687" s="347" t="s">
        <v>44</v>
      </c>
      <c r="J687" s="277" t="str">
        <f>IF(ISBLANK(INDEX('Policy Characteristics'!D:D,MATCH($C687,'Policy Characteristics'!$C:$C,0))),"",INDEX('Policy Characteristics'!D:D,MATCH($C687,'Policy Characteristics'!$C:$C,0)))</f>
        <v>Electrification</v>
      </c>
      <c r="K687" s="276" t="str">
        <f>IF(ISBLANK(INDEX('Policy Characteristics'!E:E,MATCH($C687,'Policy Characteristics'!$C:$C,0))),"",INDEX('Policy Characteristics'!E:E,MATCH($C687,'Policy Characteristics'!$C:$C,0)))</f>
        <v>indst shift to electricity</v>
      </c>
      <c r="L687" s="284">
        <f>IF(ISBLANK(INDEX('Policy Characteristics'!F:F,MATCH($C687,'Policy Characteristics'!$C:$C,0))),"",INDEX('Policy Characteristics'!F:F,MATCH($C687,'Policy Characteristics'!$C:$C,0)))</f>
        <v>0</v>
      </c>
      <c r="M687" s="284">
        <f>IF(ISBLANK(INDEX('Policy Characteristics'!G:G,MATCH($C687,'Policy Characteristics'!$C:$C,0))),"",INDEX('Policy Characteristics'!G:G,MATCH($C687,'Policy Characteristics'!$C:$C,0)))</f>
        <v>1</v>
      </c>
      <c r="N687" s="284">
        <f>IF(ISBLANK(INDEX('Policy Characteristics'!H:H,MATCH($C687,'Policy Characteristics'!$C:$C,0))),"",INDEX('Policy Characteristics'!H:H,MATCH($C687,'Policy Characteristics'!$C:$C,0)))</f>
        <v>0.01</v>
      </c>
      <c r="O687" s="276" t="str">
        <f>IF(ISBLANK(INDEX('Policy Characteristics'!I:I,MATCH($C687,'Policy Characteristics'!$C:$C,0))),"",INDEX('Policy Characteristics'!I:I,MATCH($C687,'Policy Characteristics'!$C:$C,0)))</f>
        <v>% of fuel shifted</v>
      </c>
      <c r="P687" s="276" t="str">
        <f>IF(ISBLANK(INDEX('Policy Characteristics'!J:J,MATCH($C687,'Policy Characteristics'!$C:$C,0))),"",INDEX('Policy Characteristics'!J:J,MATCH($C687,'Policy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7" s="276" t="str">
        <f>IF(ISBLANK(INDEX('Policy Characteristics'!K:K,MATCH($C687,'Policy Characteristics'!$C:$C,0))),"",INDEX('Policy Characteristics'!K:K,MATCH($C687,'Policy Characteristics'!$C:$C,0)))</f>
        <v>industry-ag-main.html#fuel-switching</v>
      </c>
      <c r="R687" s="276" t="str">
        <f>IF(ISBLANK(INDEX('Policy Characteristics'!L:L,MATCH($C687,'Policy Characteristics'!$C:$C,0))),"",INDEX('Policy Characteristics'!L:L,MATCH($C687,'Policy Characteristics'!$C:$C,0)))</f>
        <v>industry-elec-and-hydrogen.html</v>
      </c>
    </row>
    <row r="688" spans="1:18" ht="16">
      <c r="A688" s="276" t="str">
        <f>IF(ISBLANK(INDEX('Policy Characteristics'!A:A,MATCH($C688,'Policy Characteristics'!$C:$C,0))),"",INDEX('Policy Characteristics'!A:A,MATCH($C688,'Policy Characteristics'!$C:$C,0)))</f>
        <v>Industry</v>
      </c>
      <c r="B688" s="285" t="str">
        <f>IF(ISBLANK(INDEX('Policy Characteristics'!B:B,MATCH($C688,'Policy Characteristics'!$C:$C,0))),"",INDEX('Policy Characteristics'!B:B,MATCH($C688,'Policy Characteristics'!$C:$C,0)))</f>
        <v>Electrification</v>
      </c>
      <c r="C688" s="276" t="str">
        <f t="shared" si="34"/>
        <v>Fraction of Eligible Industrial Energy Use Shifted to Electricity</v>
      </c>
      <c r="D688" s="6" t="s">
        <v>3121</v>
      </c>
      <c r="E688" s="1" t="s">
        <v>3628</v>
      </c>
      <c r="F688" t="s">
        <v>3083</v>
      </c>
      <c r="G688" s="47" t="s">
        <v>3635</v>
      </c>
      <c r="H688" s="44">
        <v>1989</v>
      </c>
      <c r="I688" s="347" t="s">
        <v>44</v>
      </c>
      <c r="J688" s="277" t="str">
        <f>IF(ISBLANK(INDEX('Policy Characteristics'!D:D,MATCH($C688,'Policy Characteristics'!$C:$C,0))),"",INDEX('Policy Characteristics'!D:D,MATCH($C688,'Policy Characteristics'!$C:$C,0)))</f>
        <v>Electrification</v>
      </c>
      <c r="K688" s="276" t="str">
        <f>IF(ISBLANK(INDEX('Policy Characteristics'!E:E,MATCH($C688,'Policy Characteristics'!$C:$C,0))),"",INDEX('Policy Characteristics'!E:E,MATCH($C688,'Policy Characteristics'!$C:$C,0)))</f>
        <v>indst shift to electricity</v>
      </c>
      <c r="L688" s="284">
        <f>IF(ISBLANK(INDEX('Policy Characteristics'!F:F,MATCH($C688,'Policy Characteristics'!$C:$C,0))),"",INDEX('Policy Characteristics'!F:F,MATCH($C688,'Policy Characteristics'!$C:$C,0)))</f>
        <v>0</v>
      </c>
      <c r="M688" s="284">
        <f>IF(ISBLANK(INDEX('Policy Characteristics'!G:G,MATCH($C688,'Policy Characteristics'!$C:$C,0))),"",INDEX('Policy Characteristics'!G:G,MATCH($C688,'Policy Characteristics'!$C:$C,0)))</f>
        <v>1</v>
      </c>
      <c r="N688" s="284">
        <f>IF(ISBLANK(INDEX('Policy Characteristics'!H:H,MATCH($C688,'Policy Characteristics'!$C:$C,0))),"",INDEX('Policy Characteristics'!H:H,MATCH($C688,'Policy Characteristics'!$C:$C,0)))</f>
        <v>0.01</v>
      </c>
      <c r="O688" s="276" t="str">
        <f>IF(ISBLANK(INDEX('Policy Characteristics'!I:I,MATCH($C688,'Policy Characteristics'!$C:$C,0))),"",INDEX('Policy Characteristics'!I:I,MATCH($C688,'Policy Characteristics'!$C:$C,0)))</f>
        <v>% of fuel shifted</v>
      </c>
      <c r="P688" s="276" t="str">
        <f>IF(ISBLANK(INDEX('Policy Characteristics'!J:J,MATCH($C688,'Policy Characteristics'!$C:$C,0))),"",INDEX('Policy Characteristics'!J:J,MATCH($C688,'Policy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8" s="276" t="str">
        <f>IF(ISBLANK(INDEX('Policy Characteristics'!K:K,MATCH($C688,'Policy Characteristics'!$C:$C,0))),"",INDEX('Policy Characteristics'!K:K,MATCH($C688,'Policy Characteristics'!$C:$C,0)))</f>
        <v>industry-ag-main.html#fuel-switching</v>
      </c>
      <c r="R688" s="276" t="str">
        <f>IF(ISBLANK(INDEX('Policy Characteristics'!L:L,MATCH($C688,'Policy Characteristics'!$C:$C,0))),"",INDEX('Policy Characteristics'!L:L,MATCH($C688,'Policy Characteristics'!$C:$C,0)))</f>
        <v>industry-elec-and-hydrogen.html</v>
      </c>
    </row>
    <row r="689" spans="1:18" ht="16">
      <c r="A689" s="276" t="str">
        <f>IF(ISBLANK(INDEX('Policy Characteristics'!A:A,MATCH($C689,'Policy Characteristics'!$C:$C,0))),"",INDEX('Policy Characteristics'!A:A,MATCH($C689,'Policy Characteristics'!$C:$C,0)))</f>
        <v>Industry</v>
      </c>
      <c r="B689" s="285" t="str">
        <f>IF(ISBLANK(INDEX('Policy Characteristics'!B:B,MATCH($C689,'Policy Characteristics'!$C:$C,0))),"",INDEX('Policy Characteristics'!B:B,MATCH($C689,'Policy Characteristics'!$C:$C,0)))</f>
        <v>Electrification</v>
      </c>
      <c r="C689" s="276" t="str">
        <f t="shared" si="34"/>
        <v>Fraction of Eligible Industrial Energy Use Shifted to Electricity</v>
      </c>
      <c r="D689" s="6" t="s">
        <v>3121</v>
      </c>
      <c r="E689" s="1" t="s">
        <v>3629</v>
      </c>
      <c r="F689" t="s">
        <v>3083</v>
      </c>
      <c r="G689" s="47" t="s">
        <v>3636</v>
      </c>
      <c r="H689" s="44">
        <v>1990</v>
      </c>
      <c r="I689" s="347" t="s">
        <v>45</v>
      </c>
      <c r="J689" s="277" t="str">
        <f>IF(ISBLANK(INDEX('Policy Characteristics'!D:D,MATCH($C689,'Policy Characteristics'!$C:$C,0))),"",INDEX('Policy Characteristics'!D:D,MATCH($C689,'Policy Characteristics'!$C:$C,0)))</f>
        <v>Electrification</v>
      </c>
      <c r="K689" s="276" t="str">
        <f>IF(ISBLANK(INDEX('Policy Characteristics'!E:E,MATCH($C689,'Policy Characteristics'!$C:$C,0))),"",INDEX('Policy Characteristics'!E:E,MATCH($C689,'Policy Characteristics'!$C:$C,0)))</f>
        <v>indst shift to electricity</v>
      </c>
      <c r="L689" s="284">
        <f>IF(ISBLANK(INDEX('Policy Characteristics'!F:F,MATCH($C689,'Policy Characteristics'!$C:$C,0))),"",INDEX('Policy Characteristics'!F:F,MATCH($C689,'Policy Characteristics'!$C:$C,0)))</f>
        <v>0</v>
      </c>
      <c r="M689" s="284">
        <f>IF(ISBLANK(INDEX('Policy Characteristics'!G:G,MATCH($C689,'Policy Characteristics'!$C:$C,0))),"",INDEX('Policy Characteristics'!G:G,MATCH($C689,'Policy Characteristics'!$C:$C,0)))</f>
        <v>1</v>
      </c>
      <c r="N689" s="284">
        <f>IF(ISBLANK(INDEX('Policy Characteristics'!H:H,MATCH($C689,'Policy Characteristics'!$C:$C,0))),"",INDEX('Policy Characteristics'!H:H,MATCH($C689,'Policy Characteristics'!$C:$C,0)))</f>
        <v>0.01</v>
      </c>
      <c r="O689" s="276" t="str">
        <f>IF(ISBLANK(INDEX('Policy Characteristics'!I:I,MATCH($C689,'Policy Characteristics'!$C:$C,0))),"",INDEX('Policy Characteristics'!I:I,MATCH($C689,'Policy Characteristics'!$C:$C,0)))</f>
        <v>% of fuel shifted</v>
      </c>
      <c r="P689" s="276" t="str">
        <f>IF(ISBLANK(INDEX('Policy Characteristics'!J:J,MATCH($C689,'Policy Characteristics'!$C:$C,0))),"",INDEX('Policy Characteristics'!J:J,MATCH($C689,'Policy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9" s="276" t="str">
        <f>IF(ISBLANK(INDEX('Policy Characteristics'!K:K,MATCH($C689,'Policy Characteristics'!$C:$C,0))),"",INDEX('Policy Characteristics'!K:K,MATCH($C689,'Policy Characteristics'!$C:$C,0)))</f>
        <v>industry-ag-main.html#fuel-switching</v>
      </c>
      <c r="R689" s="276" t="str">
        <f>IF(ISBLANK(INDEX('Policy Characteristics'!L:L,MATCH($C689,'Policy Characteristics'!$C:$C,0))),"",INDEX('Policy Characteristics'!L:L,MATCH($C689,'Policy Characteristics'!$C:$C,0)))</f>
        <v>industry-elec-and-hydrogen.html</v>
      </c>
    </row>
    <row r="690" spans="1:18" ht="16">
      <c r="A690" s="276" t="str">
        <f>IF(ISBLANK(INDEX('Policy Characteristics'!A:A,MATCH($C690,'Policy Characteristics'!$C:$C,0))),"",INDEX('Policy Characteristics'!A:A,MATCH($C690,'Policy Characteristics'!$C:$C,0)))</f>
        <v>Industry</v>
      </c>
      <c r="B690" s="285" t="str">
        <f>IF(ISBLANK(INDEX('Policy Characteristics'!B:B,MATCH($C690,'Policy Characteristics'!$C:$C,0))),"",INDEX('Policy Characteristics'!B:B,MATCH($C690,'Policy Characteristics'!$C:$C,0)))</f>
        <v>Electrification</v>
      </c>
      <c r="C690" s="276" t="str">
        <f t="shared" si="34"/>
        <v>Fraction of Eligible Industrial Energy Use Shifted to Electricity</v>
      </c>
      <c r="D690" s="6" t="s">
        <v>3121</v>
      </c>
      <c r="E690" s="1" t="s">
        <v>3630</v>
      </c>
      <c r="F690" t="s">
        <v>3083</v>
      </c>
      <c r="G690" s="47" t="s">
        <v>3637</v>
      </c>
      <c r="H690" s="44">
        <v>1991</v>
      </c>
      <c r="I690" s="347" t="s">
        <v>45</v>
      </c>
      <c r="J690" s="277" t="str">
        <f>IF(ISBLANK(INDEX('Policy Characteristics'!D:D,MATCH($C690,'Policy Characteristics'!$C:$C,0))),"",INDEX('Policy Characteristics'!D:D,MATCH($C690,'Policy Characteristics'!$C:$C,0)))</f>
        <v>Electrification</v>
      </c>
      <c r="K690" s="276" t="str">
        <f>IF(ISBLANK(INDEX('Policy Characteristics'!E:E,MATCH($C690,'Policy Characteristics'!$C:$C,0))),"",INDEX('Policy Characteristics'!E:E,MATCH($C690,'Policy Characteristics'!$C:$C,0)))</f>
        <v>indst shift to electricity</v>
      </c>
      <c r="L690" s="284">
        <f>IF(ISBLANK(INDEX('Policy Characteristics'!F:F,MATCH($C690,'Policy Characteristics'!$C:$C,0))),"",INDEX('Policy Characteristics'!F:F,MATCH($C690,'Policy Characteristics'!$C:$C,0)))</f>
        <v>0</v>
      </c>
      <c r="M690" s="284">
        <f>IF(ISBLANK(INDEX('Policy Characteristics'!G:G,MATCH($C690,'Policy Characteristics'!$C:$C,0))),"",INDEX('Policy Characteristics'!G:G,MATCH($C690,'Policy Characteristics'!$C:$C,0)))</f>
        <v>1</v>
      </c>
      <c r="N690" s="284">
        <f>IF(ISBLANK(INDEX('Policy Characteristics'!H:H,MATCH($C690,'Policy Characteristics'!$C:$C,0))),"",INDEX('Policy Characteristics'!H:H,MATCH($C690,'Policy Characteristics'!$C:$C,0)))</f>
        <v>0.01</v>
      </c>
      <c r="O690" s="276" t="str">
        <f>IF(ISBLANK(INDEX('Policy Characteristics'!I:I,MATCH($C690,'Policy Characteristics'!$C:$C,0))),"",INDEX('Policy Characteristics'!I:I,MATCH($C690,'Policy Characteristics'!$C:$C,0)))</f>
        <v>% of fuel shifted</v>
      </c>
      <c r="P690" s="276" t="str">
        <f>IF(ISBLANK(INDEX('Policy Characteristics'!J:J,MATCH($C690,'Policy Characteristics'!$C:$C,0))),"",INDEX('Policy Characteristics'!J:J,MATCH($C690,'Policy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0" s="276" t="str">
        <f>IF(ISBLANK(INDEX('Policy Characteristics'!K:K,MATCH($C690,'Policy Characteristics'!$C:$C,0))),"",INDEX('Policy Characteristics'!K:K,MATCH($C690,'Policy Characteristics'!$C:$C,0)))</f>
        <v>industry-ag-main.html#fuel-switching</v>
      </c>
      <c r="R690" s="276" t="str">
        <f>IF(ISBLANK(INDEX('Policy Characteristics'!L:L,MATCH($C690,'Policy Characteristics'!$C:$C,0))),"",INDEX('Policy Characteristics'!L:L,MATCH($C690,'Policy Characteristics'!$C:$C,0)))</f>
        <v>industry-elec-and-hydrogen.html</v>
      </c>
    </row>
    <row r="691" spans="1:18" ht="16">
      <c r="A691" s="276" t="str">
        <f>IF(ISBLANK(INDEX('Policy Characteristics'!A:A,MATCH($C691,'Policy Characteristics'!$C:$C,0))),"",INDEX('Policy Characteristics'!A:A,MATCH($C691,'Policy Characteristics'!$C:$C,0)))</f>
        <v>Industry</v>
      </c>
      <c r="B691" s="285" t="str">
        <f>IF(ISBLANK(INDEX('Policy Characteristics'!B:B,MATCH($C691,'Policy Characteristics'!$C:$C,0))),"",INDEX('Policy Characteristics'!B:B,MATCH($C691,'Policy Characteristics'!$C:$C,0)))</f>
        <v>Electrification</v>
      </c>
      <c r="C691" s="276" t="str">
        <f t="shared" si="34"/>
        <v>Fraction of Eligible Industrial Energy Use Shifted to Electricity</v>
      </c>
      <c r="D691" s="6" t="s">
        <v>3121</v>
      </c>
      <c r="E691" s="1" t="s">
        <v>3631</v>
      </c>
      <c r="F691" t="s">
        <v>3083</v>
      </c>
      <c r="G691" s="47" t="s">
        <v>3638</v>
      </c>
      <c r="H691" s="44">
        <v>1992</v>
      </c>
      <c r="I691" s="347" t="s">
        <v>45</v>
      </c>
      <c r="J691" s="277" t="str">
        <f>IF(ISBLANK(INDEX('Policy Characteristics'!D:D,MATCH($C691,'Policy Characteristics'!$C:$C,0))),"",INDEX('Policy Characteristics'!D:D,MATCH($C691,'Policy Characteristics'!$C:$C,0)))</f>
        <v>Electrification</v>
      </c>
      <c r="K691" s="276" t="str">
        <f>IF(ISBLANK(INDEX('Policy Characteristics'!E:E,MATCH($C691,'Policy Characteristics'!$C:$C,0))),"",INDEX('Policy Characteristics'!E:E,MATCH($C691,'Policy Characteristics'!$C:$C,0)))</f>
        <v>indst shift to electricity</v>
      </c>
      <c r="L691" s="284">
        <f>IF(ISBLANK(INDEX('Policy Characteristics'!F:F,MATCH($C691,'Policy Characteristics'!$C:$C,0))),"",INDEX('Policy Characteristics'!F:F,MATCH($C691,'Policy Characteristics'!$C:$C,0)))</f>
        <v>0</v>
      </c>
      <c r="M691" s="284">
        <f>IF(ISBLANK(INDEX('Policy Characteristics'!G:G,MATCH($C691,'Policy Characteristics'!$C:$C,0))),"",INDEX('Policy Characteristics'!G:G,MATCH($C691,'Policy Characteristics'!$C:$C,0)))</f>
        <v>1</v>
      </c>
      <c r="N691" s="284">
        <f>IF(ISBLANK(INDEX('Policy Characteristics'!H:H,MATCH($C691,'Policy Characteristics'!$C:$C,0))),"",INDEX('Policy Characteristics'!H:H,MATCH($C691,'Policy Characteristics'!$C:$C,0)))</f>
        <v>0.01</v>
      </c>
      <c r="O691" s="276" t="str">
        <f>IF(ISBLANK(INDEX('Policy Characteristics'!I:I,MATCH($C691,'Policy Characteristics'!$C:$C,0))),"",INDEX('Policy Characteristics'!I:I,MATCH($C691,'Policy Characteristics'!$C:$C,0)))</f>
        <v>% of fuel shifted</v>
      </c>
      <c r="P691" s="276" t="str">
        <f>IF(ISBLANK(INDEX('Policy Characteristics'!J:J,MATCH($C691,'Policy Characteristics'!$C:$C,0))),"",INDEX('Policy Characteristics'!J:J,MATCH($C691,'Policy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1" s="276" t="str">
        <f>IF(ISBLANK(INDEX('Policy Characteristics'!K:K,MATCH($C691,'Policy Characteristics'!$C:$C,0))),"",INDEX('Policy Characteristics'!K:K,MATCH($C691,'Policy Characteristics'!$C:$C,0)))</f>
        <v>industry-ag-main.html#fuel-switching</v>
      </c>
      <c r="R691" s="276" t="str">
        <f>IF(ISBLANK(INDEX('Policy Characteristics'!L:L,MATCH($C691,'Policy Characteristics'!$C:$C,0))),"",INDEX('Policy Characteristics'!L:L,MATCH($C691,'Policy Characteristics'!$C:$C,0)))</f>
        <v>industry-elec-and-hydrogen.html</v>
      </c>
    </row>
    <row r="692" spans="1:18" ht="16">
      <c r="A692" s="276" t="str">
        <f>IF(ISBLANK(INDEX('Policy Characteristics'!A:A,MATCH($C692,'Policy Characteristics'!$C:$C,0))),"",INDEX('Policy Characteristics'!A:A,MATCH($C692,'Policy Characteristics'!$C:$C,0)))</f>
        <v>Industry</v>
      </c>
      <c r="B692" s="285" t="str">
        <f>IF(ISBLANK(INDEX('Policy Characteristics'!B:B,MATCH($C692,'Policy Characteristics'!$C:$C,0))),"",INDEX('Policy Characteristics'!B:B,MATCH($C692,'Policy Characteristics'!$C:$C,0)))</f>
        <v>Electrification</v>
      </c>
      <c r="C692" s="276" t="str">
        <f t="shared" si="34"/>
        <v>Fraction of Eligible Industrial Energy Use Shifted to Electricity</v>
      </c>
      <c r="D692" s="6" t="s">
        <v>3121</v>
      </c>
      <c r="E692" s="1" t="s">
        <v>3625</v>
      </c>
      <c r="F692" t="s">
        <v>3083</v>
      </c>
      <c r="G692" s="47" t="s">
        <v>3639</v>
      </c>
      <c r="H692" s="44">
        <v>1993</v>
      </c>
      <c r="I692" s="347" t="s">
        <v>44</v>
      </c>
      <c r="J692" s="277" t="str">
        <f>IF(ISBLANK(INDEX('Policy Characteristics'!D:D,MATCH($C692,'Policy Characteristics'!$C:$C,0))),"",INDEX('Policy Characteristics'!D:D,MATCH($C692,'Policy Characteristics'!$C:$C,0)))</f>
        <v>Electrification</v>
      </c>
      <c r="K692" s="276" t="str">
        <f>IF(ISBLANK(INDEX('Policy Characteristics'!E:E,MATCH($C692,'Policy Characteristics'!$C:$C,0))),"",INDEX('Policy Characteristics'!E:E,MATCH($C692,'Policy Characteristics'!$C:$C,0)))</f>
        <v>indst shift to electricity</v>
      </c>
      <c r="L692" s="284">
        <f>IF(ISBLANK(INDEX('Policy Characteristics'!F:F,MATCH($C692,'Policy Characteristics'!$C:$C,0))),"",INDEX('Policy Characteristics'!F:F,MATCH($C692,'Policy Characteristics'!$C:$C,0)))</f>
        <v>0</v>
      </c>
      <c r="M692" s="284">
        <f>IF(ISBLANK(INDEX('Policy Characteristics'!G:G,MATCH($C692,'Policy Characteristics'!$C:$C,0))),"",INDEX('Policy Characteristics'!G:G,MATCH($C692,'Policy Characteristics'!$C:$C,0)))</f>
        <v>1</v>
      </c>
      <c r="N692" s="284">
        <f>IF(ISBLANK(INDEX('Policy Characteristics'!H:H,MATCH($C692,'Policy Characteristics'!$C:$C,0))),"",INDEX('Policy Characteristics'!H:H,MATCH($C692,'Policy Characteristics'!$C:$C,0)))</f>
        <v>0.01</v>
      </c>
      <c r="O692" s="276" t="str">
        <f>IF(ISBLANK(INDEX('Policy Characteristics'!I:I,MATCH($C692,'Policy Characteristics'!$C:$C,0))),"",INDEX('Policy Characteristics'!I:I,MATCH($C692,'Policy Characteristics'!$C:$C,0)))</f>
        <v>% of fuel shifted</v>
      </c>
      <c r="P692" s="276" t="str">
        <f>IF(ISBLANK(INDEX('Policy Characteristics'!J:J,MATCH($C692,'Policy Characteristics'!$C:$C,0))),"",INDEX('Policy Characteristics'!J:J,MATCH($C692,'Policy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2" s="276" t="str">
        <f>IF(ISBLANK(INDEX('Policy Characteristics'!K:K,MATCH($C692,'Policy Characteristics'!$C:$C,0))),"",INDEX('Policy Characteristics'!K:K,MATCH($C692,'Policy Characteristics'!$C:$C,0)))</f>
        <v>industry-ag-main.html#fuel-switching</v>
      </c>
      <c r="R692" s="276" t="str">
        <f>IF(ISBLANK(INDEX('Policy Characteristics'!L:L,MATCH($C692,'Policy Characteristics'!$C:$C,0))),"",INDEX('Policy Characteristics'!L:L,MATCH($C692,'Policy Characteristics'!$C:$C,0)))</f>
        <v>industry-elec-and-hydrogen.html</v>
      </c>
    </row>
    <row r="693" spans="1:18" ht="16">
      <c r="A693" s="276" t="str">
        <f>IF(ISBLANK(INDEX('Policy Characteristics'!A:A,MATCH($C693,'Policy Characteristics'!$C:$C,0))),"",INDEX('Policy Characteristics'!A:A,MATCH($C693,'Policy Characteristics'!$C:$C,0)))</f>
        <v>Industry</v>
      </c>
      <c r="B693" s="285" t="str">
        <f>IF(ISBLANK(INDEX('Policy Characteristics'!B:B,MATCH($C693,'Policy Characteristics'!$C:$C,0))),"",INDEX('Policy Characteristics'!B:B,MATCH($C693,'Policy Characteristics'!$C:$C,0)))</f>
        <v>Electrification</v>
      </c>
      <c r="C693" s="276" t="str">
        <f t="shared" si="34"/>
        <v>Fraction of Eligible Industrial Energy Use Shifted to Electricity</v>
      </c>
      <c r="D693" s="6" t="s">
        <v>3122</v>
      </c>
      <c r="E693" s="1" t="s">
        <v>3624</v>
      </c>
      <c r="F693" t="s">
        <v>3084</v>
      </c>
      <c r="G693" s="47" t="s">
        <v>3632</v>
      </c>
      <c r="H693" s="44">
        <v>1994</v>
      </c>
      <c r="I693" s="347" t="s">
        <v>44</v>
      </c>
      <c r="J693" s="277" t="str">
        <f>IF(ISBLANK(INDEX('Policy Characteristics'!D:D,MATCH($C693,'Policy Characteristics'!$C:$C,0))),"",INDEX('Policy Characteristics'!D:D,MATCH($C693,'Policy Characteristics'!$C:$C,0)))</f>
        <v>Electrification</v>
      </c>
      <c r="K693" s="276" t="str">
        <f>IF(ISBLANK(INDEX('Policy Characteristics'!E:E,MATCH($C693,'Policy Characteristics'!$C:$C,0))),"",INDEX('Policy Characteristics'!E:E,MATCH($C693,'Policy Characteristics'!$C:$C,0)))</f>
        <v>indst shift to electricity</v>
      </c>
      <c r="L693" s="284">
        <f>IF(ISBLANK(INDEX('Policy Characteristics'!F:F,MATCH($C693,'Policy Characteristics'!$C:$C,0))),"",INDEX('Policy Characteristics'!F:F,MATCH($C693,'Policy Characteristics'!$C:$C,0)))</f>
        <v>0</v>
      </c>
      <c r="M693" s="284">
        <f>IF(ISBLANK(INDEX('Policy Characteristics'!G:G,MATCH($C693,'Policy Characteristics'!$C:$C,0))),"",INDEX('Policy Characteristics'!G:G,MATCH($C693,'Policy Characteristics'!$C:$C,0)))</f>
        <v>1</v>
      </c>
      <c r="N693" s="284">
        <f>IF(ISBLANK(INDEX('Policy Characteristics'!H:H,MATCH($C693,'Policy Characteristics'!$C:$C,0))),"",INDEX('Policy Characteristics'!H:H,MATCH($C693,'Policy Characteristics'!$C:$C,0)))</f>
        <v>0.01</v>
      </c>
      <c r="O693" s="276" t="str">
        <f>IF(ISBLANK(INDEX('Policy Characteristics'!I:I,MATCH($C693,'Policy Characteristics'!$C:$C,0))),"",INDEX('Policy Characteristics'!I:I,MATCH($C693,'Policy Characteristics'!$C:$C,0)))</f>
        <v>% of fuel shifted</v>
      </c>
      <c r="P693" s="276" t="str">
        <f>IF(ISBLANK(INDEX('Policy Characteristics'!J:J,MATCH($C693,'Policy Characteristics'!$C:$C,0))),"",INDEX('Policy Characteristics'!J:J,MATCH($C693,'Policy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3" s="276" t="str">
        <f>IF(ISBLANK(INDEX('Policy Characteristics'!K:K,MATCH($C693,'Policy Characteristics'!$C:$C,0))),"",INDEX('Policy Characteristics'!K:K,MATCH($C693,'Policy Characteristics'!$C:$C,0)))</f>
        <v>industry-ag-main.html#fuel-switching</v>
      </c>
      <c r="R693" s="276" t="str">
        <f>IF(ISBLANK(INDEX('Policy Characteristics'!L:L,MATCH($C693,'Policy Characteristics'!$C:$C,0))),"",INDEX('Policy Characteristics'!L:L,MATCH($C693,'Policy Characteristics'!$C:$C,0)))</f>
        <v>industry-elec-and-hydrogen.html</v>
      </c>
    </row>
    <row r="694" spans="1:18" ht="16">
      <c r="A694" s="276" t="str">
        <f>IF(ISBLANK(INDEX('Policy Characteristics'!A:A,MATCH($C694,'Policy Characteristics'!$C:$C,0))),"",INDEX('Policy Characteristics'!A:A,MATCH($C694,'Policy Characteristics'!$C:$C,0)))</f>
        <v>Industry</v>
      </c>
      <c r="B694" s="285" t="str">
        <f>IF(ISBLANK(INDEX('Policy Characteristics'!B:B,MATCH($C694,'Policy Characteristics'!$C:$C,0))),"",INDEX('Policy Characteristics'!B:B,MATCH($C694,'Policy Characteristics'!$C:$C,0)))</f>
        <v>Electrification</v>
      </c>
      <c r="C694" s="276" t="str">
        <f t="shared" si="34"/>
        <v>Fraction of Eligible Industrial Energy Use Shifted to Electricity</v>
      </c>
      <c r="D694" s="6" t="s">
        <v>3122</v>
      </c>
      <c r="E694" s="1" t="s">
        <v>3626</v>
      </c>
      <c r="F694" t="s">
        <v>3084</v>
      </c>
      <c r="G694" s="47" t="s">
        <v>3633</v>
      </c>
      <c r="H694" s="44">
        <v>1995</v>
      </c>
      <c r="I694" s="347" t="s">
        <v>44</v>
      </c>
      <c r="J694" s="277" t="str">
        <f>IF(ISBLANK(INDEX('Policy Characteristics'!D:D,MATCH($C694,'Policy Characteristics'!$C:$C,0))),"",INDEX('Policy Characteristics'!D:D,MATCH($C694,'Policy Characteristics'!$C:$C,0)))</f>
        <v>Electrification</v>
      </c>
      <c r="K694" s="276" t="str">
        <f>IF(ISBLANK(INDEX('Policy Characteristics'!E:E,MATCH($C694,'Policy Characteristics'!$C:$C,0))),"",INDEX('Policy Characteristics'!E:E,MATCH($C694,'Policy Characteristics'!$C:$C,0)))</f>
        <v>indst shift to electricity</v>
      </c>
      <c r="L694" s="284">
        <f>IF(ISBLANK(INDEX('Policy Characteristics'!F:F,MATCH($C694,'Policy Characteristics'!$C:$C,0))),"",INDEX('Policy Characteristics'!F:F,MATCH($C694,'Policy Characteristics'!$C:$C,0)))</f>
        <v>0</v>
      </c>
      <c r="M694" s="284">
        <f>IF(ISBLANK(INDEX('Policy Characteristics'!G:G,MATCH($C694,'Policy Characteristics'!$C:$C,0))),"",INDEX('Policy Characteristics'!G:G,MATCH($C694,'Policy Characteristics'!$C:$C,0)))</f>
        <v>1</v>
      </c>
      <c r="N694" s="284">
        <f>IF(ISBLANK(INDEX('Policy Characteristics'!H:H,MATCH($C694,'Policy Characteristics'!$C:$C,0))),"",INDEX('Policy Characteristics'!H:H,MATCH($C694,'Policy Characteristics'!$C:$C,0)))</f>
        <v>0.01</v>
      </c>
      <c r="O694" s="276" t="str">
        <f>IF(ISBLANK(INDEX('Policy Characteristics'!I:I,MATCH($C694,'Policy Characteristics'!$C:$C,0))),"",INDEX('Policy Characteristics'!I:I,MATCH($C694,'Policy Characteristics'!$C:$C,0)))</f>
        <v>% of fuel shifted</v>
      </c>
      <c r="P694" s="276" t="str">
        <f>IF(ISBLANK(INDEX('Policy Characteristics'!J:J,MATCH($C694,'Policy Characteristics'!$C:$C,0))),"",INDEX('Policy Characteristics'!J:J,MATCH($C694,'Policy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4" s="276" t="str">
        <f>IF(ISBLANK(INDEX('Policy Characteristics'!K:K,MATCH($C694,'Policy Characteristics'!$C:$C,0))),"",INDEX('Policy Characteristics'!K:K,MATCH($C694,'Policy Characteristics'!$C:$C,0)))</f>
        <v>industry-ag-main.html#fuel-switching</v>
      </c>
      <c r="R694" s="276" t="str">
        <f>IF(ISBLANK(INDEX('Policy Characteristics'!L:L,MATCH($C694,'Policy Characteristics'!$C:$C,0))),"",INDEX('Policy Characteristics'!L:L,MATCH($C694,'Policy Characteristics'!$C:$C,0)))</f>
        <v>industry-elec-and-hydrogen.html</v>
      </c>
    </row>
    <row r="695" spans="1:18" ht="16">
      <c r="A695" s="276" t="str">
        <f>IF(ISBLANK(INDEX('Policy Characteristics'!A:A,MATCH($C695,'Policy Characteristics'!$C:$C,0))),"",INDEX('Policy Characteristics'!A:A,MATCH($C695,'Policy Characteristics'!$C:$C,0)))</f>
        <v>Industry</v>
      </c>
      <c r="B695" s="285" t="str">
        <f>IF(ISBLANK(INDEX('Policy Characteristics'!B:B,MATCH($C695,'Policy Characteristics'!$C:$C,0))),"",INDEX('Policy Characteristics'!B:B,MATCH($C695,'Policy Characteristics'!$C:$C,0)))</f>
        <v>Electrification</v>
      </c>
      <c r="C695" s="276" t="str">
        <f t="shared" si="34"/>
        <v>Fraction of Eligible Industrial Energy Use Shifted to Electricity</v>
      </c>
      <c r="D695" s="6" t="s">
        <v>3122</v>
      </c>
      <c r="E695" s="1" t="s">
        <v>3627</v>
      </c>
      <c r="F695" t="s">
        <v>3084</v>
      </c>
      <c r="G695" s="47" t="s">
        <v>3634</v>
      </c>
      <c r="H695" s="44">
        <v>1996</v>
      </c>
      <c r="I695" s="347" t="s">
        <v>44</v>
      </c>
      <c r="J695" s="277" t="str">
        <f>IF(ISBLANK(INDEX('Policy Characteristics'!D:D,MATCH($C695,'Policy Characteristics'!$C:$C,0))),"",INDEX('Policy Characteristics'!D:D,MATCH($C695,'Policy Characteristics'!$C:$C,0)))</f>
        <v>Electrification</v>
      </c>
      <c r="K695" s="276" t="str">
        <f>IF(ISBLANK(INDEX('Policy Characteristics'!E:E,MATCH($C695,'Policy Characteristics'!$C:$C,0))),"",INDEX('Policy Characteristics'!E:E,MATCH($C695,'Policy Characteristics'!$C:$C,0)))</f>
        <v>indst shift to electricity</v>
      </c>
      <c r="L695" s="284">
        <f>IF(ISBLANK(INDEX('Policy Characteristics'!F:F,MATCH($C695,'Policy Characteristics'!$C:$C,0))),"",INDEX('Policy Characteristics'!F:F,MATCH($C695,'Policy Characteristics'!$C:$C,0)))</f>
        <v>0</v>
      </c>
      <c r="M695" s="284">
        <f>IF(ISBLANK(INDEX('Policy Characteristics'!G:G,MATCH($C695,'Policy Characteristics'!$C:$C,0))),"",INDEX('Policy Characteristics'!G:G,MATCH($C695,'Policy Characteristics'!$C:$C,0)))</f>
        <v>1</v>
      </c>
      <c r="N695" s="284">
        <f>IF(ISBLANK(INDEX('Policy Characteristics'!H:H,MATCH($C695,'Policy Characteristics'!$C:$C,0))),"",INDEX('Policy Characteristics'!H:H,MATCH($C695,'Policy Characteristics'!$C:$C,0)))</f>
        <v>0.01</v>
      </c>
      <c r="O695" s="276" t="str">
        <f>IF(ISBLANK(INDEX('Policy Characteristics'!I:I,MATCH($C695,'Policy Characteristics'!$C:$C,0))),"",INDEX('Policy Characteristics'!I:I,MATCH($C695,'Policy Characteristics'!$C:$C,0)))</f>
        <v>% of fuel shifted</v>
      </c>
      <c r="P695" s="276" t="str">
        <f>IF(ISBLANK(INDEX('Policy Characteristics'!J:J,MATCH($C695,'Policy Characteristics'!$C:$C,0))),"",INDEX('Policy Characteristics'!J:J,MATCH($C695,'Policy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5" s="276" t="str">
        <f>IF(ISBLANK(INDEX('Policy Characteristics'!K:K,MATCH($C695,'Policy Characteristics'!$C:$C,0))),"",INDEX('Policy Characteristics'!K:K,MATCH($C695,'Policy Characteristics'!$C:$C,0)))</f>
        <v>industry-ag-main.html#fuel-switching</v>
      </c>
      <c r="R695" s="276" t="str">
        <f>IF(ISBLANK(INDEX('Policy Characteristics'!L:L,MATCH($C695,'Policy Characteristics'!$C:$C,0))),"",INDEX('Policy Characteristics'!L:L,MATCH($C695,'Policy Characteristics'!$C:$C,0)))</f>
        <v>industry-elec-and-hydrogen.html</v>
      </c>
    </row>
    <row r="696" spans="1:18" ht="16">
      <c r="A696" s="276" t="str">
        <f>IF(ISBLANK(INDEX('Policy Characteristics'!A:A,MATCH($C696,'Policy Characteristics'!$C:$C,0))),"",INDEX('Policy Characteristics'!A:A,MATCH($C696,'Policy Characteristics'!$C:$C,0)))</f>
        <v>Industry</v>
      </c>
      <c r="B696" s="285" t="str">
        <f>IF(ISBLANK(INDEX('Policy Characteristics'!B:B,MATCH($C696,'Policy Characteristics'!$C:$C,0))),"",INDEX('Policy Characteristics'!B:B,MATCH($C696,'Policy Characteristics'!$C:$C,0)))</f>
        <v>Electrification</v>
      </c>
      <c r="C696" s="276" t="str">
        <f t="shared" si="34"/>
        <v>Fraction of Eligible Industrial Energy Use Shifted to Electricity</v>
      </c>
      <c r="D696" s="6" t="s">
        <v>3122</v>
      </c>
      <c r="E696" s="1" t="s">
        <v>3628</v>
      </c>
      <c r="F696" t="s">
        <v>3084</v>
      </c>
      <c r="G696" s="47" t="s">
        <v>3635</v>
      </c>
      <c r="H696" s="44">
        <v>1997</v>
      </c>
      <c r="I696" s="347" t="s">
        <v>44</v>
      </c>
      <c r="J696" s="277" t="str">
        <f>IF(ISBLANK(INDEX('Policy Characteristics'!D:D,MATCH($C696,'Policy Characteristics'!$C:$C,0))),"",INDEX('Policy Characteristics'!D:D,MATCH($C696,'Policy Characteristics'!$C:$C,0)))</f>
        <v>Electrification</v>
      </c>
      <c r="K696" s="276" t="str">
        <f>IF(ISBLANK(INDEX('Policy Characteristics'!E:E,MATCH($C696,'Policy Characteristics'!$C:$C,0))),"",INDEX('Policy Characteristics'!E:E,MATCH($C696,'Policy Characteristics'!$C:$C,0)))</f>
        <v>indst shift to electricity</v>
      </c>
      <c r="L696" s="284">
        <f>IF(ISBLANK(INDEX('Policy Characteristics'!F:F,MATCH($C696,'Policy Characteristics'!$C:$C,0))),"",INDEX('Policy Characteristics'!F:F,MATCH($C696,'Policy Characteristics'!$C:$C,0)))</f>
        <v>0</v>
      </c>
      <c r="M696" s="284">
        <f>IF(ISBLANK(INDEX('Policy Characteristics'!G:G,MATCH($C696,'Policy Characteristics'!$C:$C,0))),"",INDEX('Policy Characteristics'!G:G,MATCH($C696,'Policy Characteristics'!$C:$C,0)))</f>
        <v>1</v>
      </c>
      <c r="N696" s="284">
        <f>IF(ISBLANK(INDEX('Policy Characteristics'!H:H,MATCH($C696,'Policy Characteristics'!$C:$C,0))),"",INDEX('Policy Characteristics'!H:H,MATCH($C696,'Policy Characteristics'!$C:$C,0)))</f>
        <v>0.01</v>
      </c>
      <c r="O696" s="276" t="str">
        <f>IF(ISBLANK(INDEX('Policy Characteristics'!I:I,MATCH($C696,'Policy Characteristics'!$C:$C,0))),"",INDEX('Policy Characteristics'!I:I,MATCH($C696,'Policy Characteristics'!$C:$C,0)))</f>
        <v>% of fuel shifted</v>
      </c>
      <c r="P696" s="276" t="str">
        <f>IF(ISBLANK(INDEX('Policy Characteristics'!J:J,MATCH($C696,'Policy Characteristics'!$C:$C,0))),"",INDEX('Policy Characteristics'!J:J,MATCH($C696,'Policy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6" s="276" t="str">
        <f>IF(ISBLANK(INDEX('Policy Characteristics'!K:K,MATCH($C696,'Policy Characteristics'!$C:$C,0))),"",INDEX('Policy Characteristics'!K:K,MATCH($C696,'Policy Characteristics'!$C:$C,0)))</f>
        <v>industry-ag-main.html#fuel-switching</v>
      </c>
      <c r="R696" s="276" t="str">
        <f>IF(ISBLANK(INDEX('Policy Characteristics'!L:L,MATCH($C696,'Policy Characteristics'!$C:$C,0))),"",INDEX('Policy Characteristics'!L:L,MATCH($C696,'Policy Characteristics'!$C:$C,0)))</f>
        <v>industry-elec-and-hydrogen.html</v>
      </c>
    </row>
    <row r="697" spans="1:18" ht="16">
      <c r="A697" s="276" t="str">
        <f>IF(ISBLANK(INDEX('Policy Characteristics'!A:A,MATCH($C697,'Policy Characteristics'!$C:$C,0))),"",INDEX('Policy Characteristics'!A:A,MATCH($C697,'Policy Characteristics'!$C:$C,0)))</f>
        <v>Industry</v>
      </c>
      <c r="B697" s="285" t="str">
        <f>IF(ISBLANK(INDEX('Policy Characteristics'!B:B,MATCH($C697,'Policy Characteristics'!$C:$C,0))),"",INDEX('Policy Characteristics'!B:B,MATCH($C697,'Policy Characteristics'!$C:$C,0)))</f>
        <v>Electrification</v>
      </c>
      <c r="C697" s="276" t="str">
        <f t="shared" si="34"/>
        <v>Fraction of Eligible Industrial Energy Use Shifted to Electricity</v>
      </c>
      <c r="D697" s="6" t="s">
        <v>3122</v>
      </c>
      <c r="E697" s="1" t="s">
        <v>3629</v>
      </c>
      <c r="F697" t="s">
        <v>3084</v>
      </c>
      <c r="G697" s="47" t="s">
        <v>3636</v>
      </c>
      <c r="H697" s="44">
        <v>1998</v>
      </c>
      <c r="I697" s="347" t="s">
        <v>45</v>
      </c>
      <c r="J697" s="277" t="str">
        <f>IF(ISBLANK(INDEX('Policy Characteristics'!D:D,MATCH($C697,'Policy Characteristics'!$C:$C,0))),"",INDEX('Policy Characteristics'!D:D,MATCH($C697,'Policy Characteristics'!$C:$C,0)))</f>
        <v>Electrification</v>
      </c>
      <c r="K697" s="276" t="str">
        <f>IF(ISBLANK(INDEX('Policy Characteristics'!E:E,MATCH($C697,'Policy Characteristics'!$C:$C,0))),"",INDEX('Policy Characteristics'!E:E,MATCH($C697,'Policy Characteristics'!$C:$C,0)))</f>
        <v>indst shift to electricity</v>
      </c>
      <c r="L697" s="284">
        <f>IF(ISBLANK(INDEX('Policy Characteristics'!F:F,MATCH($C697,'Policy Characteristics'!$C:$C,0))),"",INDEX('Policy Characteristics'!F:F,MATCH($C697,'Policy Characteristics'!$C:$C,0)))</f>
        <v>0</v>
      </c>
      <c r="M697" s="284">
        <f>IF(ISBLANK(INDEX('Policy Characteristics'!G:G,MATCH($C697,'Policy Characteristics'!$C:$C,0))),"",INDEX('Policy Characteristics'!G:G,MATCH($C697,'Policy Characteristics'!$C:$C,0)))</f>
        <v>1</v>
      </c>
      <c r="N697" s="284">
        <f>IF(ISBLANK(INDEX('Policy Characteristics'!H:H,MATCH($C697,'Policy Characteristics'!$C:$C,0))),"",INDEX('Policy Characteristics'!H:H,MATCH($C697,'Policy Characteristics'!$C:$C,0)))</f>
        <v>0.01</v>
      </c>
      <c r="O697" s="276" t="str">
        <f>IF(ISBLANK(INDEX('Policy Characteristics'!I:I,MATCH($C697,'Policy Characteristics'!$C:$C,0))),"",INDEX('Policy Characteristics'!I:I,MATCH($C697,'Policy Characteristics'!$C:$C,0)))</f>
        <v>% of fuel shifted</v>
      </c>
      <c r="P697" s="276" t="str">
        <f>IF(ISBLANK(INDEX('Policy Characteristics'!J:J,MATCH($C697,'Policy Characteristics'!$C:$C,0))),"",INDEX('Policy Characteristics'!J:J,MATCH($C697,'Policy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7" s="276" t="str">
        <f>IF(ISBLANK(INDEX('Policy Characteristics'!K:K,MATCH($C697,'Policy Characteristics'!$C:$C,0))),"",INDEX('Policy Characteristics'!K:K,MATCH($C697,'Policy Characteristics'!$C:$C,0)))</f>
        <v>industry-ag-main.html#fuel-switching</v>
      </c>
      <c r="R697" s="276" t="str">
        <f>IF(ISBLANK(INDEX('Policy Characteristics'!L:L,MATCH($C697,'Policy Characteristics'!$C:$C,0))),"",INDEX('Policy Characteristics'!L:L,MATCH($C697,'Policy Characteristics'!$C:$C,0)))</f>
        <v>industry-elec-and-hydrogen.html</v>
      </c>
    </row>
    <row r="698" spans="1:18" ht="16">
      <c r="A698" s="276" t="str">
        <f>IF(ISBLANK(INDEX('Policy Characteristics'!A:A,MATCH($C698,'Policy Characteristics'!$C:$C,0))),"",INDEX('Policy Characteristics'!A:A,MATCH($C698,'Policy Characteristics'!$C:$C,0)))</f>
        <v>Industry</v>
      </c>
      <c r="B698" s="285" t="str">
        <f>IF(ISBLANK(INDEX('Policy Characteristics'!B:B,MATCH($C698,'Policy Characteristics'!$C:$C,0))),"",INDEX('Policy Characteristics'!B:B,MATCH($C698,'Policy Characteristics'!$C:$C,0)))</f>
        <v>Electrification</v>
      </c>
      <c r="C698" s="276" t="str">
        <f t="shared" si="34"/>
        <v>Fraction of Eligible Industrial Energy Use Shifted to Electricity</v>
      </c>
      <c r="D698" s="6" t="s">
        <v>3122</v>
      </c>
      <c r="E698" s="1" t="s">
        <v>3630</v>
      </c>
      <c r="F698" t="s">
        <v>3084</v>
      </c>
      <c r="G698" s="47" t="s">
        <v>3637</v>
      </c>
      <c r="H698" s="44">
        <v>1999</v>
      </c>
      <c r="I698" s="347" t="s">
        <v>44</v>
      </c>
      <c r="J698" s="277" t="str">
        <f>IF(ISBLANK(INDEX('Policy Characteristics'!D:D,MATCH($C698,'Policy Characteristics'!$C:$C,0))),"",INDEX('Policy Characteristics'!D:D,MATCH($C698,'Policy Characteristics'!$C:$C,0)))</f>
        <v>Electrification</v>
      </c>
      <c r="K698" s="276" t="str">
        <f>IF(ISBLANK(INDEX('Policy Characteristics'!E:E,MATCH($C698,'Policy Characteristics'!$C:$C,0))),"",INDEX('Policy Characteristics'!E:E,MATCH($C698,'Policy Characteristics'!$C:$C,0)))</f>
        <v>indst shift to electricity</v>
      </c>
      <c r="L698" s="284">
        <f>IF(ISBLANK(INDEX('Policy Characteristics'!F:F,MATCH($C698,'Policy Characteristics'!$C:$C,0))),"",INDEX('Policy Characteristics'!F:F,MATCH($C698,'Policy Characteristics'!$C:$C,0)))</f>
        <v>0</v>
      </c>
      <c r="M698" s="284">
        <f>IF(ISBLANK(INDEX('Policy Characteristics'!G:G,MATCH($C698,'Policy Characteristics'!$C:$C,0))),"",INDEX('Policy Characteristics'!G:G,MATCH($C698,'Policy Characteristics'!$C:$C,0)))</f>
        <v>1</v>
      </c>
      <c r="N698" s="284">
        <f>IF(ISBLANK(INDEX('Policy Characteristics'!H:H,MATCH($C698,'Policy Characteristics'!$C:$C,0))),"",INDEX('Policy Characteristics'!H:H,MATCH($C698,'Policy Characteristics'!$C:$C,0)))</f>
        <v>0.01</v>
      </c>
      <c r="O698" s="276" t="str">
        <f>IF(ISBLANK(INDEX('Policy Characteristics'!I:I,MATCH($C698,'Policy Characteristics'!$C:$C,0))),"",INDEX('Policy Characteristics'!I:I,MATCH($C698,'Policy Characteristics'!$C:$C,0)))</f>
        <v>% of fuel shifted</v>
      </c>
      <c r="P698" s="276" t="str">
        <f>IF(ISBLANK(INDEX('Policy Characteristics'!J:J,MATCH($C698,'Policy Characteristics'!$C:$C,0))),"",INDEX('Policy Characteristics'!J:J,MATCH($C698,'Policy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8" s="276" t="str">
        <f>IF(ISBLANK(INDEX('Policy Characteristics'!K:K,MATCH($C698,'Policy Characteristics'!$C:$C,0))),"",INDEX('Policy Characteristics'!K:K,MATCH($C698,'Policy Characteristics'!$C:$C,0)))</f>
        <v>industry-ag-main.html#fuel-switching</v>
      </c>
      <c r="R698" s="276" t="str">
        <f>IF(ISBLANK(INDEX('Policy Characteristics'!L:L,MATCH($C698,'Policy Characteristics'!$C:$C,0))),"",INDEX('Policy Characteristics'!L:L,MATCH($C698,'Policy Characteristics'!$C:$C,0)))</f>
        <v>industry-elec-and-hydrogen.html</v>
      </c>
    </row>
    <row r="699" spans="1:18" ht="16">
      <c r="A699" s="276" t="str">
        <f>IF(ISBLANK(INDEX('Policy Characteristics'!A:A,MATCH($C699,'Policy Characteristics'!$C:$C,0))),"",INDEX('Policy Characteristics'!A:A,MATCH($C699,'Policy Characteristics'!$C:$C,0)))</f>
        <v>Industry</v>
      </c>
      <c r="B699" s="285" t="str">
        <f>IF(ISBLANK(INDEX('Policy Characteristics'!B:B,MATCH($C699,'Policy Characteristics'!$C:$C,0))),"",INDEX('Policy Characteristics'!B:B,MATCH($C699,'Policy Characteristics'!$C:$C,0)))</f>
        <v>Electrification</v>
      </c>
      <c r="C699" s="276" t="str">
        <f t="shared" si="34"/>
        <v>Fraction of Eligible Industrial Energy Use Shifted to Electricity</v>
      </c>
      <c r="D699" s="6" t="s">
        <v>3122</v>
      </c>
      <c r="E699" s="1" t="s">
        <v>3631</v>
      </c>
      <c r="F699" t="s">
        <v>3084</v>
      </c>
      <c r="G699" s="47" t="s">
        <v>3638</v>
      </c>
      <c r="H699" s="44">
        <v>2000</v>
      </c>
      <c r="I699" s="347" t="s">
        <v>45</v>
      </c>
      <c r="J699" s="277" t="str">
        <f>IF(ISBLANK(INDEX('Policy Characteristics'!D:D,MATCH($C699,'Policy Characteristics'!$C:$C,0))),"",INDEX('Policy Characteristics'!D:D,MATCH($C699,'Policy Characteristics'!$C:$C,0)))</f>
        <v>Electrification</v>
      </c>
      <c r="K699" s="276" t="str">
        <f>IF(ISBLANK(INDEX('Policy Characteristics'!E:E,MATCH($C699,'Policy Characteristics'!$C:$C,0))),"",INDEX('Policy Characteristics'!E:E,MATCH($C699,'Policy Characteristics'!$C:$C,0)))</f>
        <v>indst shift to electricity</v>
      </c>
      <c r="L699" s="284">
        <f>IF(ISBLANK(INDEX('Policy Characteristics'!F:F,MATCH($C699,'Policy Characteristics'!$C:$C,0))),"",INDEX('Policy Characteristics'!F:F,MATCH($C699,'Policy Characteristics'!$C:$C,0)))</f>
        <v>0</v>
      </c>
      <c r="M699" s="284">
        <f>IF(ISBLANK(INDEX('Policy Characteristics'!G:G,MATCH($C699,'Policy Characteristics'!$C:$C,0))),"",INDEX('Policy Characteristics'!G:G,MATCH($C699,'Policy Characteristics'!$C:$C,0)))</f>
        <v>1</v>
      </c>
      <c r="N699" s="284">
        <f>IF(ISBLANK(INDEX('Policy Characteristics'!H:H,MATCH($C699,'Policy Characteristics'!$C:$C,0))),"",INDEX('Policy Characteristics'!H:H,MATCH($C699,'Policy Characteristics'!$C:$C,0)))</f>
        <v>0.01</v>
      </c>
      <c r="O699" s="276" t="str">
        <f>IF(ISBLANK(INDEX('Policy Characteristics'!I:I,MATCH($C699,'Policy Characteristics'!$C:$C,0))),"",INDEX('Policy Characteristics'!I:I,MATCH($C699,'Policy Characteristics'!$C:$C,0)))</f>
        <v>% of fuel shifted</v>
      </c>
      <c r="P699" s="276" t="str">
        <f>IF(ISBLANK(INDEX('Policy Characteristics'!J:J,MATCH($C699,'Policy Characteristics'!$C:$C,0))),"",INDEX('Policy Characteristics'!J:J,MATCH($C699,'Policy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9" s="276" t="str">
        <f>IF(ISBLANK(INDEX('Policy Characteristics'!K:K,MATCH($C699,'Policy Characteristics'!$C:$C,0))),"",INDEX('Policy Characteristics'!K:K,MATCH($C699,'Policy Characteristics'!$C:$C,0)))</f>
        <v>industry-ag-main.html#fuel-switching</v>
      </c>
      <c r="R699" s="276" t="str">
        <f>IF(ISBLANK(INDEX('Policy Characteristics'!L:L,MATCH($C699,'Policy Characteristics'!$C:$C,0))),"",INDEX('Policy Characteristics'!L:L,MATCH($C699,'Policy Characteristics'!$C:$C,0)))</f>
        <v>industry-elec-and-hydrogen.html</v>
      </c>
    </row>
    <row r="700" spans="1:18" ht="16">
      <c r="A700" s="276" t="str">
        <f>IF(ISBLANK(INDEX('Policy Characteristics'!A:A,MATCH($C700,'Policy Characteristics'!$C:$C,0))),"",INDEX('Policy Characteristics'!A:A,MATCH($C700,'Policy Characteristics'!$C:$C,0)))</f>
        <v>Industry</v>
      </c>
      <c r="B700" s="285" t="str">
        <f>IF(ISBLANK(INDEX('Policy Characteristics'!B:B,MATCH($C700,'Policy Characteristics'!$C:$C,0))),"",INDEX('Policy Characteristics'!B:B,MATCH($C700,'Policy Characteristics'!$C:$C,0)))</f>
        <v>Electrification</v>
      </c>
      <c r="C700" s="276" t="str">
        <f t="shared" si="34"/>
        <v>Fraction of Eligible Industrial Energy Use Shifted to Electricity</v>
      </c>
      <c r="D700" s="6" t="s">
        <v>3122</v>
      </c>
      <c r="E700" s="1" t="s">
        <v>3625</v>
      </c>
      <c r="F700" t="s">
        <v>3084</v>
      </c>
      <c r="G700" s="47" t="s">
        <v>3639</v>
      </c>
      <c r="H700" s="44">
        <v>2001</v>
      </c>
      <c r="I700" s="347" t="s">
        <v>45</v>
      </c>
      <c r="J700" s="277" t="str">
        <f>IF(ISBLANK(INDEX('Policy Characteristics'!D:D,MATCH($C700,'Policy Characteristics'!$C:$C,0))),"",INDEX('Policy Characteristics'!D:D,MATCH($C700,'Policy Characteristics'!$C:$C,0)))</f>
        <v>Electrification</v>
      </c>
      <c r="K700" s="276" t="str">
        <f>IF(ISBLANK(INDEX('Policy Characteristics'!E:E,MATCH($C700,'Policy Characteristics'!$C:$C,0))),"",INDEX('Policy Characteristics'!E:E,MATCH($C700,'Policy Characteristics'!$C:$C,0)))</f>
        <v>indst shift to electricity</v>
      </c>
      <c r="L700" s="284">
        <f>IF(ISBLANK(INDEX('Policy Characteristics'!F:F,MATCH($C700,'Policy Characteristics'!$C:$C,0))),"",INDEX('Policy Characteristics'!F:F,MATCH($C700,'Policy Characteristics'!$C:$C,0)))</f>
        <v>0</v>
      </c>
      <c r="M700" s="284">
        <f>IF(ISBLANK(INDEX('Policy Characteristics'!G:G,MATCH($C700,'Policy Characteristics'!$C:$C,0))),"",INDEX('Policy Characteristics'!G:G,MATCH($C700,'Policy Characteristics'!$C:$C,0)))</f>
        <v>1</v>
      </c>
      <c r="N700" s="284">
        <f>IF(ISBLANK(INDEX('Policy Characteristics'!H:H,MATCH($C700,'Policy Characteristics'!$C:$C,0))),"",INDEX('Policy Characteristics'!H:H,MATCH($C700,'Policy Characteristics'!$C:$C,0)))</f>
        <v>0.01</v>
      </c>
      <c r="O700" s="276" t="str">
        <f>IF(ISBLANK(INDEX('Policy Characteristics'!I:I,MATCH($C700,'Policy Characteristics'!$C:$C,0))),"",INDEX('Policy Characteristics'!I:I,MATCH($C700,'Policy Characteristics'!$C:$C,0)))</f>
        <v>% of fuel shifted</v>
      </c>
      <c r="P700" s="276" t="str">
        <f>IF(ISBLANK(INDEX('Policy Characteristics'!J:J,MATCH($C700,'Policy Characteristics'!$C:$C,0))),"",INDEX('Policy Characteristics'!J:J,MATCH($C700,'Policy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0" s="276" t="str">
        <f>IF(ISBLANK(INDEX('Policy Characteristics'!K:K,MATCH($C700,'Policy Characteristics'!$C:$C,0))),"",INDEX('Policy Characteristics'!K:K,MATCH($C700,'Policy Characteristics'!$C:$C,0)))</f>
        <v>industry-ag-main.html#fuel-switching</v>
      </c>
      <c r="R700" s="276" t="str">
        <f>IF(ISBLANK(INDEX('Policy Characteristics'!L:L,MATCH($C700,'Policy Characteristics'!$C:$C,0))),"",INDEX('Policy Characteristics'!L:L,MATCH($C700,'Policy Characteristics'!$C:$C,0)))</f>
        <v>industry-elec-and-hydrogen.html</v>
      </c>
    </row>
    <row r="701" spans="1:18" ht="16">
      <c r="A701" s="276" t="str">
        <f>IF(ISBLANK(INDEX('Policy Characteristics'!A:A,MATCH($C701,'Policy Characteristics'!$C:$C,0))),"",INDEX('Policy Characteristics'!A:A,MATCH($C701,'Policy Characteristics'!$C:$C,0)))</f>
        <v>Industry</v>
      </c>
      <c r="B701" s="285" t="str">
        <f>IF(ISBLANK(INDEX('Policy Characteristics'!B:B,MATCH($C701,'Policy Characteristics'!$C:$C,0))),"",INDEX('Policy Characteristics'!B:B,MATCH($C701,'Policy Characteristics'!$C:$C,0)))</f>
        <v>Electrification</v>
      </c>
      <c r="C701" s="276" t="str">
        <f t="shared" ref="C701:C732" si="35">C$533</f>
        <v>Fraction of Eligible Industrial Energy Use Shifted to Electricity</v>
      </c>
      <c r="D701" s="6" t="s">
        <v>3123</v>
      </c>
      <c r="E701" s="1" t="s">
        <v>3624</v>
      </c>
      <c r="F701" t="s">
        <v>3085</v>
      </c>
      <c r="G701" s="47" t="s">
        <v>3632</v>
      </c>
      <c r="H701" s="44">
        <v>2002</v>
      </c>
      <c r="I701" s="347" t="s">
        <v>44</v>
      </c>
      <c r="J701" s="277" t="str">
        <f>IF(ISBLANK(INDEX('Policy Characteristics'!D:D,MATCH($C701,'Policy Characteristics'!$C:$C,0))),"",INDEX('Policy Characteristics'!D:D,MATCH($C701,'Policy Characteristics'!$C:$C,0)))</f>
        <v>Electrification</v>
      </c>
      <c r="K701" s="276" t="str">
        <f>IF(ISBLANK(INDEX('Policy Characteristics'!E:E,MATCH($C701,'Policy Characteristics'!$C:$C,0))),"",INDEX('Policy Characteristics'!E:E,MATCH($C701,'Policy Characteristics'!$C:$C,0)))</f>
        <v>indst shift to electricity</v>
      </c>
      <c r="L701" s="284">
        <f>IF(ISBLANK(INDEX('Policy Characteristics'!F:F,MATCH($C701,'Policy Characteristics'!$C:$C,0))),"",INDEX('Policy Characteristics'!F:F,MATCH($C701,'Policy Characteristics'!$C:$C,0)))</f>
        <v>0</v>
      </c>
      <c r="M701" s="284">
        <f>IF(ISBLANK(INDEX('Policy Characteristics'!G:G,MATCH($C701,'Policy Characteristics'!$C:$C,0))),"",INDEX('Policy Characteristics'!G:G,MATCH($C701,'Policy Characteristics'!$C:$C,0)))</f>
        <v>1</v>
      </c>
      <c r="N701" s="284">
        <f>IF(ISBLANK(INDEX('Policy Characteristics'!H:H,MATCH($C701,'Policy Characteristics'!$C:$C,0))),"",INDEX('Policy Characteristics'!H:H,MATCH($C701,'Policy Characteristics'!$C:$C,0)))</f>
        <v>0.01</v>
      </c>
      <c r="O701" s="276" t="str">
        <f>IF(ISBLANK(INDEX('Policy Characteristics'!I:I,MATCH($C701,'Policy Characteristics'!$C:$C,0))),"",INDEX('Policy Characteristics'!I:I,MATCH($C701,'Policy Characteristics'!$C:$C,0)))</f>
        <v>% of fuel shifted</v>
      </c>
      <c r="P701" s="276" t="str">
        <f>IF(ISBLANK(INDEX('Policy Characteristics'!J:J,MATCH($C701,'Policy Characteristics'!$C:$C,0))),"",INDEX('Policy Characteristics'!J:J,MATCH($C701,'Policy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1" s="276" t="str">
        <f>IF(ISBLANK(INDEX('Policy Characteristics'!K:K,MATCH($C701,'Policy Characteristics'!$C:$C,0))),"",INDEX('Policy Characteristics'!K:K,MATCH($C701,'Policy Characteristics'!$C:$C,0)))</f>
        <v>industry-ag-main.html#fuel-switching</v>
      </c>
      <c r="R701" s="276" t="str">
        <f>IF(ISBLANK(INDEX('Policy Characteristics'!L:L,MATCH($C701,'Policy Characteristics'!$C:$C,0))),"",INDEX('Policy Characteristics'!L:L,MATCH($C701,'Policy Characteristics'!$C:$C,0)))</f>
        <v>industry-elec-and-hydrogen.html</v>
      </c>
    </row>
    <row r="702" spans="1:18" ht="16">
      <c r="A702" s="276" t="str">
        <f>IF(ISBLANK(INDEX('Policy Characteristics'!A:A,MATCH($C702,'Policy Characteristics'!$C:$C,0))),"",INDEX('Policy Characteristics'!A:A,MATCH($C702,'Policy Characteristics'!$C:$C,0)))</f>
        <v>Industry</v>
      </c>
      <c r="B702" s="285" t="str">
        <f>IF(ISBLANK(INDEX('Policy Characteristics'!B:B,MATCH($C702,'Policy Characteristics'!$C:$C,0))),"",INDEX('Policy Characteristics'!B:B,MATCH($C702,'Policy Characteristics'!$C:$C,0)))</f>
        <v>Electrification</v>
      </c>
      <c r="C702" s="276" t="str">
        <f t="shared" si="35"/>
        <v>Fraction of Eligible Industrial Energy Use Shifted to Electricity</v>
      </c>
      <c r="D702" s="6" t="s">
        <v>3123</v>
      </c>
      <c r="E702" s="1" t="s">
        <v>3626</v>
      </c>
      <c r="F702" t="s">
        <v>3085</v>
      </c>
      <c r="G702" s="47" t="s">
        <v>3633</v>
      </c>
      <c r="H702" s="44">
        <v>2003</v>
      </c>
      <c r="I702" s="347" t="s">
        <v>44</v>
      </c>
      <c r="J702" s="277" t="str">
        <f>IF(ISBLANK(INDEX('Policy Characteristics'!D:D,MATCH($C702,'Policy Characteristics'!$C:$C,0))),"",INDEX('Policy Characteristics'!D:D,MATCH($C702,'Policy Characteristics'!$C:$C,0)))</f>
        <v>Electrification</v>
      </c>
      <c r="K702" s="276" t="str">
        <f>IF(ISBLANK(INDEX('Policy Characteristics'!E:E,MATCH($C702,'Policy Characteristics'!$C:$C,0))),"",INDEX('Policy Characteristics'!E:E,MATCH($C702,'Policy Characteristics'!$C:$C,0)))</f>
        <v>indst shift to electricity</v>
      </c>
      <c r="L702" s="284">
        <f>IF(ISBLANK(INDEX('Policy Characteristics'!F:F,MATCH($C702,'Policy Characteristics'!$C:$C,0))),"",INDEX('Policy Characteristics'!F:F,MATCH($C702,'Policy Characteristics'!$C:$C,0)))</f>
        <v>0</v>
      </c>
      <c r="M702" s="284">
        <f>IF(ISBLANK(INDEX('Policy Characteristics'!G:G,MATCH($C702,'Policy Characteristics'!$C:$C,0))),"",INDEX('Policy Characteristics'!G:G,MATCH($C702,'Policy Characteristics'!$C:$C,0)))</f>
        <v>1</v>
      </c>
      <c r="N702" s="284">
        <f>IF(ISBLANK(INDEX('Policy Characteristics'!H:H,MATCH($C702,'Policy Characteristics'!$C:$C,0))),"",INDEX('Policy Characteristics'!H:H,MATCH($C702,'Policy Characteristics'!$C:$C,0)))</f>
        <v>0.01</v>
      </c>
      <c r="O702" s="276" t="str">
        <f>IF(ISBLANK(INDEX('Policy Characteristics'!I:I,MATCH($C702,'Policy Characteristics'!$C:$C,0))),"",INDEX('Policy Characteristics'!I:I,MATCH($C702,'Policy Characteristics'!$C:$C,0)))</f>
        <v>% of fuel shifted</v>
      </c>
      <c r="P702" s="276" t="str">
        <f>IF(ISBLANK(INDEX('Policy Characteristics'!J:J,MATCH($C702,'Policy Characteristics'!$C:$C,0))),"",INDEX('Policy Characteristics'!J:J,MATCH($C702,'Policy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2" s="276" t="str">
        <f>IF(ISBLANK(INDEX('Policy Characteristics'!K:K,MATCH($C702,'Policy Characteristics'!$C:$C,0))),"",INDEX('Policy Characteristics'!K:K,MATCH($C702,'Policy Characteristics'!$C:$C,0)))</f>
        <v>industry-ag-main.html#fuel-switching</v>
      </c>
      <c r="R702" s="276" t="str">
        <f>IF(ISBLANK(INDEX('Policy Characteristics'!L:L,MATCH($C702,'Policy Characteristics'!$C:$C,0))),"",INDEX('Policy Characteristics'!L:L,MATCH($C702,'Policy Characteristics'!$C:$C,0)))</f>
        <v>industry-elec-and-hydrogen.html</v>
      </c>
    </row>
    <row r="703" spans="1:18" ht="16">
      <c r="A703" s="276" t="str">
        <f>IF(ISBLANK(INDEX('Policy Characteristics'!A:A,MATCH($C703,'Policy Characteristics'!$C:$C,0))),"",INDEX('Policy Characteristics'!A:A,MATCH($C703,'Policy Characteristics'!$C:$C,0)))</f>
        <v>Industry</v>
      </c>
      <c r="B703" s="285" t="str">
        <f>IF(ISBLANK(INDEX('Policy Characteristics'!B:B,MATCH($C703,'Policy Characteristics'!$C:$C,0))),"",INDEX('Policy Characteristics'!B:B,MATCH($C703,'Policy Characteristics'!$C:$C,0)))</f>
        <v>Electrification</v>
      </c>
      <c r="C703" s="276" t="str">
        <f t="shared" si="35"/>
        <v>Fraction of Eligible Industrial Energy Use Shifted to Electricity</v>
      </c>
      <c r="D703" s="6" t="s">
        <v>3123</v>
      </c>
      <c r="E703" s="1" t="s">
        <v>3627</v>
      </c>
      <c r="F703" t="s">
        <v>3085</v>
      </c>
      <c r="G703" s="47" t="s">
        <v>3634</v>
      </c>
      <c r="H703" s="44">
        <v>2004</v>
      </c>
      <c r="I703" s="347" t="s">
        <v>44</v>
      </c>
      <c r="J703" s="277" t="str">
        <f>IF(ISBLANK(INDEX('Policy Characteristics'!D:D,MATCH($C703,'Policy Characteristics'!$C:$C,0))),"",INDEX('Policy Characteristics'!D:D,MATCH($C703,'Policy Characteristics'!$C:$C,0)))</f>
        <v>Electrification</v>
      </c>
      <c r="K703" s="276" t="str">
        <f>IF(ISBLANK(INDEX('Policy Characteristics'!E:E,MATCH($C703,'Policy Characteristics'!$C:$C,0))),"",INDEX('Policy Characteristics'!E:E,MATCH($C703,'Policy Characteristics'!$C:$C,0)))</f>
        <v>indst shift to electricity</v>
      </c>
      <c r="L703" s="284">
        <f>IF(ISBLANK(INDEX('Policy Characteristics'!F:F,MATCH($C703,'Policy Characteristics'!$C:$C,0))),"",INDEX('Policy Characteristics'!F:F,MATCH($C703,'Policy Characteristics'!$C:$C,0)))</f>
        <v>0</v>
      </c>
      <c r="M703" s="284">
        <f>IF(ISBLANK(INDEX('Policy Characteristics'!G:G,MATCH($C703,'Policy Characteristics'!$C:$C,0))),"",INDEX('Policy Characteristics'!G:G,MATCH($C703,'Policy Characteristics'!$C:$C,0)))</f>
        <v>1</v>
      </c>
      <c r="N703" s="284">
        <f>IF(ISBLANK(INDEX('Policy Characteristics'!H:H,MATCH($C703,'Policy Characteristics'!$C:$C,0))),"",INDEX('Policy Characteristics'!H:H,MATCH($C703,'Policy Characteristics'!$C:$C,0)))</f>
        <v>0.01</v>
      </c>
      <c r="O703" s="276" t="str">
        <f>IF(ISBLANK(INDEX('Policy Characteristics'!I:I,MATCH($C703,'Policy Characteristics'!$C:$C,0))),"",INDEX('Policy Characteristics'!I:I,MATCH($C703,'Policy Characteristics'!$C:$C,0)))</f>
        <v>% of fuel shifted</v>
      </c>
      <c r="P703" s="276" t="str">
        <f>IF(ISBLANK(INDEX('Policy Characteristics'!J:J,MATCH($C703,'Policy Characteristics'!$C:$C,0))),"",INDEX('Policy Characteristics'!J:J,MATCH($C703,'Policy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3" s="276" t="str">
        <f>IF(ISBLANK(INDEX('Policy Characteristics'!K:K,MATCH($C703,'Policy Characteristics'!$C:$C,0))),"",INDEX('Policy Characteristics'!K:K,MATCH($C703,'Policy Characteristics'!$C:$C,0)))</f>
        <v>industry-ag-main.html#fuel-switching</v>
      </c>
      <c r="R703" s="276" t="str">
        <f>IF(ISBLANK(INDEX('Policy Characteristics'!L:L,MATCH($C703,'Policy Characteristics'!$C:$C,0))),"",INDEX('Policy Characteristics'!L:L,MATCH($C703,'Policy Characteristics'!$C:$C,0)))</f>
        <v>industry-elec-and-hydrogen.html</v>
      </c>
    </row>
    <row r="704" spans="1:18" ht="16">
      <c r="A704" s="276" t="str">
        <f>IF(ISBLANK(INDEX('Policy Characteristics'!A:A,MATCH($C704,'Policy Characteristics'!$C:$C,0))),"",INDEX('Policy Characteristics'!A:A,MATCH($C704,'Policy Characteristics'!$C:$C,0)))</f>
        <v>Industry</v>
      </c>
      <c r="B704" s="285" t="str">
        <f>IF(ISBLANK(INDEX('Policy Characteristics'!B:B,MATCH($C704,'Policy Characteristics'!$C:$C,0))),"",INDEX('Policy Characteristics'!B:B,MATCH($C704,'Policy Characteristics'!$C:$C,0)))</f>
        <v>Electrification</v>
      </c>
      <c r="C704" s="276" t="str">
        <f t="shared" si="35"/>
        <v>Fraction of Eligible Industrial Energy Use Shifted to Electricity</v>
      </c>
      <c r="D704" s="6" t="s">
        <v>3123</v>
      </c>
      <c r="E704" s="1" t="s">
        <v>3628</v>
      </c>
      <c r="F704" t="s">
        <v>3085</v>
      </c>
      <c r="G704" s="47" t="s">
        <v>3635</v>
      </c>
      <c r="H704" s="44">
        <v>2005</v>
      </c>
      <c r="I704" s="347" t="s">
        <v>44</v>
      </c>
      <c r="J704" s="277" t="str">
        <f>IF(ISBLANK(INDEX('Policy Characteristics'!D:D,MATCH($C704,'Policy Characteristics'!$C:$C,0))),"",INDEX('Policy Characteristics'!D:D,MATCH($C704,'Policy Characteristics'!$C:$C,0)))</f>
        <v>Electrification</v>
      </c>
      <c r="K704" s="276" t="str">
        <f>IF(ISBLANK(INDEX('Policy Characteristics'!E:E,MATCH($C704,'Policy Characteristics'!$C:$C,0))),"",INDEX('Policy Characteristics'!E:E,MATCH($C704,'Policy Characteristics'!$C:$C,0)))</f>
        <v>indst shift to electricity</v>
      </c>
      <c r="L704" s="284">
        <f>IF(ISBLANK(INDEX('Policy Characteristics'!F:F,MATCH($C704,'Policy Characteristics'!$C:$C,0))),"",INDEX('Policy Characteristics'!F:F,MATCH($C704,'Policy Characteristics'!$C:$C,0)))</f>
        <v>0</v>
      </c>
      <c r="M704" s="284">
        <f>IF(ISBLANK(INDEX('Policy Characteristics'!G:G,MATCH($C704,'Policy Characteristics'!$C:$C,0))),"",INDEX('Policy Characteristics'!G:G,MATCH($C704,'Policy Characteristics'!$C:$C,0)))</f>
        <v>1</v>
      </c>
      <c r="N704" s="284">
        <f>IF(ISBLANK(INDEX('Policy Characteristics'!H:H,MATCH($C704,'Policy Characteristics'!$C:$C,0))),"",INDEX('Policy Characteristics'!H:H,MATCH($C704,'Policy Characteristics'!$C:$C,0)))</f>
        <v>0.01</v>
      </c>
      <c r="O704" s="276" t="str">
        <f>IF(ISBLANK(INDEX('Policy Characteristics'!I:I,MATCH($C704,'Policy Characteristics'!$C:$C,0))),"",INDEX('Policy Characteristics'!I:I,MATCH($C704,'Policy Characteristics'!$C:$C,0)))</f>
        <v>% of fuel shifted</v>
      </c>
      <c r="P704" s="276" t="str">
        <f>IF(ISBLANK(INDEX('Policy Characteristics'!J:J,MATCH($C704,'Policy Characteristics'!$C:$C,0))),"",INDEX('Policy Characteristics'!J:J,MATCH($C704,'Policy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4" s="276" t="str">
        <f>IF(ISBLANK(INDEX('Policy Characteristics'!K:K,MATCH($C704,'Policy Characteristics'!$C:$C,0))),"",INDEX('Policy Characteristics'!K:K,MATCH($C704,'Policy Characteristics'!$C:$C,0)))</f>
        <v>industry-ag-main.html#fuel-switching</v>
      </c>
      <c r="R704" s="276" t="str">
        <f>IF(ISBLANK(INDEX('Policy Characteristics'!L:L,MATCH($C704,'Policy Characteristics'!$C:$C,0))),"",INDEX('Policy Characteristics'!L:L,MATCH($C704,'Policy Characteristics'!$C:$C,0)))</f>
        <v>industry-elec-and-hydrogen.html</v>
      </c>
    </row>
    <row r="705" spans="1:18" ht="16">
      <c r="A705" s="276" t="str">
        <f>IF(ISBLANK(INDEX('Policy Characteristics'!A:A,MATCH($C705,'Policy Characteristics'!$C:$C,0))),"",INDEX('Policy Characteristics'!A:A,MATCH($C705,'Policy Characteristics'!$C:$C,0)))</f>
        <v>Industry</v>
      </c>
      <c r="B705" s="285" t="str">
        <f>IF(ISBLANK(INDEX('Policy Characteristics'!B:B,MATCH($C705,'Policy Characteristics'!$C:$C,0))),"",INDEX('Policy Characteristics'!B:B,MATCH($C705,'Policy Characteristics'!$C:$C,0)))</f>
        <v>Electrification</v>
      </c>
      <c r="C705" s="276" t="str">
        <f t="shared" si="35"/>
        <v>Fraction of Eligible Industrial Energy Use Shifted to Electricity</v>
      </c>
      <c r="D705" s="6" t="s">
        <v>3123</v>
      </c>
      <c r="E705" s="1" t="s">
        <v>3629</v>
      </c>
      <c r="F705" t="s">
        <v>3085</v>
      </c>
      <c r="G705" s="47" t="s">
        <v>3636</v>
      </c>
      <c r="H705" s="44">
        <v>2006</v>
      </c>
      <c r="I705" s="347" t="s">
        <v>45</v>
      </c>
      <c r="J705" s="277" t="str">
        <f>IF(ISBLANK(INDEX('Policy Characteristics'!D:D,MATCH($C705,'Policy Characteristics'!$C:$C,0))),"",INDEX('Policy Characteristics'!D:D,MATCH($C705,'Policy Characteristics'!$C:$C,0)))</f>
        <v>Electrification</v>
      </c>
      <c r="K705" s="276" t="str">
        <f>IF(ISBLANK(INDEX('Policy Characteristics'!E:E,MATCH($C705,'Policy Characteristics'!$C:$C,0))),"",INDEX('Policy Characteristics'!E:E,MATCH($C705,'Policy Characteristics'!$C:$C,0)))</f>
        <v>indst shift to electricity</v>
      </c>
      <c r="L705" s="284">
        <f>IF(ISBLANK(INDEX('Policy Characteristics'!F:F,MATCH($C705,'Policy Characteristics'!$C:$C,0))),"",INDEX('Policy Characteristics'!F:F,MATCH($C705,'Policy Characteristics'!$C:$C,0)))</f>
        <v>0</v>
      </c>
      <c r="M705" s="284">
        <f>IF(ISBLANK(INDEX('Policy Characteristics'!G:G,MATCH($C705,'Policy Characteristics'!$C:$C,0))),"",INDEX('Policy Characteristics'!G:G,MATCH($C705,'Policy Characteristics'!$C:$C,0)))</f>
        <v>1</v>
      </c>
      <c r="N705" s="284">
        <f>IF(ISBLANK(INDEX('Policy Characteristics'!H:H,MATCH($C705,'Policy Characteristics'!$C:$C,0))),"",INDEX('Policy Characteristics'!H:H,MATCH($C705,'Policy Characteristics'!$C:$C,0)))</f>
        <v>0.01</v>
      </c>
      <c r="O705" s="276" t="str">
        <f>IF(ISBLANK(INDEX('Policy Characteristics'!I:I,MATCH($C705,'Policy Characteristics'!$C:$C,0))),"",INDEX('Policy Characteristics'!I:I,MATCH($C705,'Policy Characteristics'!$C:$C,0)))</f>
        <v>% of fuel shifted</v>
      </c>
      <c r="P705" s="276" t="str">
        <f>IF(ISBLANK(INDEX('Policy Characteristics'!J:J,MATCH($C705,'Policy Characteristics'!$C:$C,0))),"",INDEX('Policy Characteristics'!J:J,MATCH($C705,'Policy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5" s="276" t="str">
        <f>IF(ISBLANK(INDEX('Policy Characteristics'!K:K,MATCH($C705,'Policy Characteristics'!$C:$C,0))),"",INDEX('Policy Characteristics'!K:K,MATCH($C705,'Policy Characteristics'!$C:$C,0)))</f>
        <v>industry-ag-main.html#fuel-switching</v>
      </c>
      <c r="R705" s="276" t="str">
        <f>IF(ISBLANK(INDEX('Policy Characteristics'!L:L,MATCH($C705,'Policy Characteristics'!$C:$C,0))),"",INDEX('Policy Characteristics'!L:L,MATCH($C705,'Policy Characteristics'!$C:$C,0)))</f>
        <v>industry-elec-and-hydrogen.html</v>
      </c>
    </row>
    <row r="706" spans="1:18" ht="16">
      <c r="A706" s="276" t="str">
        <f>IF(ISBLANK(INDEX('Policy Characteristics'!A:A,MATCH($C706,'Policy Characteristics'!$C:$C,0))),"",INDEX('Policy Characteristics'!A:A,MATCH($C706,'Policy Characteristics'!$C:$C,0)))</f>
        <v>Industry</v>
      </c>
      <c r="B706" s="285" t="str">
        <f>IF(ISBLANK(INDEX('Policy Characteristics'!B:B,MATCH($C706,'Policy Characteristics'!$C:$C,0))),"",INDEX('Policy Characteristics'!B:B,MATCH($C706,'Policy Characteristics'!$C:$C,0)))</f>
        <v>Electrification</v>
      </c>
      <c r="C706" s="276" t="str">
        <f t="shared" si="35"/>
        <v>Fraction of Eligible Industrial Energy Use Shifted to Electricity</v>
      </c>
      <c r="D706" s="6" t="s">
        <v>3123</v>
      </c>
      <c r="E706" s="1" t="s">
        <v>3630</v>
      </c>
      <c r="F706" t="s">
        <v>3085</v>
      </c>
      <c r="G706" s="47" t="s">
        <v>3637</v>
      </c>
      <c r="H706" s="44">
        <v>2007</v>
      </c>
      <c r="I706" s="347" t="s">
        <v>44</v>
      </c>
      <c r="J706" s="277" t="str">
        <f>IF(ISBLANK(INDEX('Policy Characteristics'!D:D,MATCH($C706,'Policy Characteristics'!$C:$C,0))),"",INDEX('Policy Characteristics'!D:D,MATCH($C706,'Policy Characteristics'!$C:$C,0)))</f>
        <v>Electrification</v>
      </c>
      <c r="K706" s="276" t="str">
        <f>IF(ISBLANK(INDEX('Policy Characteristics'!E:E,MATCH($C706,'Policy Characteristics'!$C:$C,0))),"",INDEX('Policy Characteristics'!E:E,MATCH($C706,'Policy Characteristics'!$C:$C,0)))</f>
        <v>indst shift to electricity</v>
      </c>
      <c r="L706" s="284">
        <f>IF(ISBLANK(INDEX('Policy Characteristics'!F:F,MATCH($C706,'Policy Characteristics'!$C:$C,0))),"",INDEX('Policy Characteristics'!F:F,MATCH($C706,'Policy Characteristics'!$C:$C,0)))</f>
        <v>0</v>
      </c>
      <c r="M706" s="284">
        <f>IF(ISBLANK(INDEX('Policy Characteristics'!G:G,MATCH($C706,'Policy Characteristics'!$C:$C,0))),"",INDEX('Policy Characteristics'!G:G,MATCH($C706,'Policy Characteristics'!$C:$C,0)))</f>
        <v>1</v>
      </c>
      <c r="N706" s="284">
        <f>IF(ISBLANK(INDEX('Policy Characteristics'!H:H,MATCH($C706,'Policy Characteristics'!$C:$C,0))),"",INDEX('Policy Characteristics'!H:H,MATCH($C706,'Policy Characteristics'!$C:$C,0)))</f>
        <v>0.01</v>
      </c>
      <c r="O706" s="276" t="str">
        <f>IF(ISBLANK(INDEX('Policy Characteristics'!I:I,MATCH($C706,'Policy Characteristics'!$C:$C,0))),"",INDEX('Policy Characteristics'!I:I,MATCH($C706,'Policy Characteristics'!$C:$C,0)))</f>
        <v>% of fuel shifted</v>
      </c>
      <c r="P706" s="276" t="str">
        <f>IF(ISBLANK(INDEX('Policy Characteristics'!J:J,MATCH($C706,'Policy Characteristics'!$C:$C,0))),"",INDEX('Policy Characteristics'!J:J,MATCH($C706,'Policy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6" s="276" t="str">
        <f>IF(ISBLANK(INDEX('Policy Characteristics'!K:K,MATCH($C706,'Policy Characteristics'!$C:$C,0))),"",INDEX('Policy Characteristics'!K:K,MATCH($C706,'Policy Characteristics'!$C:$C,0)))</f>
        <v>industry-ag-main.html#fuel-switching</v>
      </c>
      <c r="R706" s="276" t="str">
        <f>IF(ISBLANK(INDEX('Policy Characteristics'!L:L,MATCH($C706,'Policy Characteristics'!$C:$C,0))),"",INDEX('Policy Characteristics'!L:L,MATCH($C706,'Policy Characteristics'!$C:$C,0)))</f>
        <v>industry-elec-and-hydrogen.html</v>
      </c>
    </row>
    <row r="707" spans="1:18" ht="16">
      <c r="A707" s="276" t="str">
        <f>IF(ISBLANK(INDEX('Policy Characteristics'!A:A,MATCH($C707,'Policy Characteristics'!$C:$C,0))),"",INDEX('Policy Characteristics'!A:A,MATCH($C707,'Policy Characteristics'!$C:$C,0)))</f>
        <v>Industry</v>
      </c>
      <c r="B707" s="285" t="str">
        <f>IF(ISBLANK(INDEX('Policy Characteristics'!B:B,MATCH($C707,'Policy Characteristics'!$C:$C,0))),"",INDEX('Policy Characteristics'!B:B,MATCH($C707,'Policy Characteristics'!$C:$C,0)))</f>
        <v>Electrification</v>
      </c>
      <c r="C707" s="276" t="str">
        <f t="shared" si="35"/>
        <v>Fraction of Eligible Industrial Energy Use Shifted to Electricity</v>
      </c>
      <c r="D707" s="6" t="s">
        <v>3123</v>
      </c>
      <c r="E707" s="1" t="s">
        <v>3631</v>
      </c>
      <c r="F707" t="s">
        <v>3085</v>
      </c>
      <c r="G707" s="47" t="s">
        <v>3638</v>
      </c>
      <c r="H707" s="44">
        <v>2008</v>
      </c>
      <c r="I707" s="347" t="s">
        <v>45</v>
      </c>
      <c r="J707" s="277" t="str">
        <f>IF(ISBLANK(INDEX('Policy Characteristics'!D:D,MATCH($C707,'Policy Characteristics'!$C:$C,0))),"",INDEX('Policy Characteristics'!D:D,MATCH($C707,'Policy Characteristics'!$C:$C,0)))</f>
        <v>Electrification</v>
      </c>
      <c r="K707" s="276" t="str">
        <f>IF(ISBLANK(INDEX('Policy Characteristics'!E:E,MATCH($C707,'Policy Characteristics'!$C:$C,0))),"",INDEX('Policy Characteristics'!E:E,MATCH($C707,'Policy Characteristics'!$C:$C,0)))</f>
        <v>indst shift to electricity</v>
      </c>
      <c r="L707" s="284">
        <f>IF(ISBLANK(INDEX('Policy Characteristics'!F:F,MATCH($C707,'Policy Characteristics'!$C:$C,0))),"",INDEX('Policy Characteristics'!F:F,MATCH($C707,'Policy Characteristics'!$C:$C,0)))</f>
        <v>0</v>
      </c>
      <c r="M707" s="284">
        <f>IF(ISBLANK(INDEX('Policy Characteristics'!G:G,MATCH($C707,'Policy Characteristics'!$C:$C,0))),"",INDEX('Policy Characteristics'!G:G,MATCH($C707,'Policy Characteristics'!$C:$C,0)))</f>
        <v>1</v>
      </c>
      <c r="N707" s="284">
        <f>IF(ISBLANK(INDEX('Policy Characteristics'!H:H,MATCH($C707,'Policy Characteristics'!$C:$C,0))),"",INDEX('Policy Characteristics'!H:H,MATCH($C707,'Policy Characteristics'!$C:$C,0)))</f>
        <v>0.01</v>
      </c>
      <c r="O707" s="276" t="str">
        <f>IF(ISBLANK(INDEX('Policy Characteristics'!I:I,MATCH($C707,'Policy Characteristics'!$C:$C,0))),"",INDEX('Policy Characteristics'!I:I,MATCH($C707,'Policy Characteristics'!$C:$C,0)))</f>
        <v>% of fuel shifted</v>
      </c>
      <c r="P707" s="276" t="str">
        <f>IF(ISBLANK(INDEX('Policy Characteristics'!J:J,MATCH($C707,'Policy Characteristics'!$C:$C,0))),"",INDEX('Policy Characteristics'!J:J,MATCH($C707,'Policy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7" s="276" t="str">
        <f>IF(ISBLANK(INDEX('Policy Characteristics'!K:K,MATCH($C707,'Policy Characteristics'!$C:$C,0))),"",INDEX('Policy Characteristics'!K:K,MATCH($C707,'Policy Characteristics'!$C:$C,0)))</f>
        <v>industry-ag-main.html#fuel-switching</v>
      </c>
      <c r="R707" s="276" t="str">
        <f>IF(ISBLANK(INDEX('Policy Characteristics'!L:L,MATCH($C707,'Policy Characteristics'!$C:$C,0))),"",INDEX('Policy Characteristics'!L:L,MATCH($C707,'Policy Characteristics'!$C:$C,0)))</f>
        <v>industry-elec-and-hydrogen.html</v>
      </c>
    </row>
    <row r="708" spans="1:18" ht="16">
      <c r="A708" s="276" t="str">
        <f>IF(ISBLANK(INDEX('Policy Characteristics'!A:A,MATCH($C708,'Policy Characteristics'!$C:$C,0))),"",INDEX('Policy Characteristics'!A:A,MATCH($C708,'Policy Characteristics'!$C:$C,0)))</f>
        <v>Industry</v>
      </c>
      <c r="B708" s="285" t="str">
        <f>IF(ISBLANK(INDEX('Policy Characteristics'!B:B,MATCH($C708,'Policy Characteristics'!$C:$C,0))),"",INDEX('Policy Characteristics'!B:B,MATCH($C708,'Policy Characteristics'!$C:$C,0)))</f>
        <v>Electrification</v>
      </c>
      <c r="C708" s="276" t="str">
        <f t="shared" si="35"/>
        <v>Fraction of Eligible Industrial Energy Use Shifted to Electricity</v>
      </c>
      <c r="D708" s="6" t="s">
        <v>3123</v>
      </c>
      <c r="E708" s="1" t="s">
        <v>3625</v>
      </c>
      <c r="F708" t="s">
        <v>3085</v>
      </c>
      <c r="G708" s="47" t="s">
        <v>3639</v>
      </c>
      <c r="H708" s="44">
        <v>2009</v>
      </c>
      <c r="I708" s="347" t="s">
        <v>45</v>
      </c>
      <c r="J708" s="277" t="str">
        <f>IF(ISBLANK(INDEX('Policy Characteristics'!D:D,MATCH($C708,'Policy Characteristics'!$C:$C,0))),"",INDEX('Policy Characteristics'!D:D,MATCH($C708,'Policy Characteristics'!$C:$C,0)))</f>
        <v>Electrification</v>
      </c>
      <c r="K708" s="276" t="str">
        <f>IF(ISBLANK(INDEX('Policy Characteristics'!E:E,MATCH($C708,'Policy Characteristics'!$C:$C,0))),"",INDEX('Policy Characteristics'!E:E,MATCH($C708,'Policy Characteristics'!$C:$C,0)))</f>
        <v>indst shift to electricity</v>
      </c>
      <c r="L708" s="284">
        <f>IF(ISBLANK(INDEX('Policy Characteristics'!F:F,MATCH($C708,'Policy Characteristics'!$C:$C,0))),"",INDEX('Policy Characteristics'!F:F,MATCH($C708,'Policy Characteristics'!$C:$C,0)))</f>
        <v>0</v>
      </c>
      <c r="M708" s="284">
        <f>IF(ISBLANK(INDEX('Policy Characteristics'!G:G,MATCH($C708,'Policy Characteristics'!$C:$C,0))),"",INDEX('Policy Characteristics'!G:G,MATCH($C708,'Policy Characteristics'!$C:$C,0)))</f>
        <v>1</v>
      </c>
      <c r="N708" s="284">
        <f>IF(ISBLANK(INDEX('Policy Characteristics'!H:H,MATCH($C708,'Policy Characteristics'!$C:$C,0))),"",INDEX('Policy Characteristics'!H:H,MATCH($C708,'Policy Characteristics'!$C:$C,0)))</f>
        <v>0.01</v>
      </c>
      <c r="O708" s="276" t="str">
        <f>IF(ISBLANK(INDEX('Policy Characteristics'!I:I,MATCH($C708,'Policy Characteristics'!$C:$C,0))),"",INDEX('Policy Characteristics'!I:I,MATCH($C708,'Policy Characteristics'!$C:$C,0)))</f>
        <v>% of fuel shifted</v>
      </c>
      <c r="P708" s="276" t="str">
        <f>IF(ISBLANK(INDEX('Policy Characteristics'!J:J,MATCH($C708,'Policy Characteristics'!$C:$C,0))),"",INDEX('Policy Characteristics'!J:J,MATCH($C708,'Policy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8" s="276" t="str">
        <f>IF(ISBLANK(INDEX('Policy Characteristics'!K:K,MATCH($C708,'Policy Characteristics'!$C:$C,0))),"",INDEX('Policy Characteristics'!K:K,MATCH($C708,'Policy Characteristics'!$C:$C,0)))</f>
        <v>industry-ag-main.html#fuel-switching</v>
      </c>
      <c r="R708" s="276" t="str">
        <f>IF(ISBLANK(INDEX('Policy Characteristics'!L:L,MATCH($C708,'Policy Characteristics'!$C:$C,0))),"",INDEX('Policy Characteristics'!L:L,MATCH($C708,'Policy Characteristics'!$C:$C,0)))</f>
        <v>industry-elec-and-hydrogen.html</v>
      </c>
    </row>
    <row r="709" spans="1:18" ht="16">
      <c r="A709" s="276" t="str">
        <f>IF(ISBLANK(INDEX('Policy Characteristics'!A:A,MATCH($C709,'Policy Characteristics'!$C:$C,0))),"",INDEX('Policy Characteristics'!A:A,MATCH($C709,'Policy Characteristics'!$C:$C,0)))</f>
        <v>Industry</v>
      </c>
      <c r="B709" s="285" t="str">
        <f>IF(ISBLANK(INDEX('Policy Characteristics'!B:B,MATCH($C709,'Policy Characteristics'!$C:$C,0))),"",INDEX('Policy Characteristics'!B:B,MATCH($C709,'Policy Characteristics'!$C:$C,0)))</f>
        <v>Electrification</v>
      </c>
      <c r="C709" s="276" t="str">
        <f t="shared" si="35"/>
        <v>Fraction of Eligible Industrial Energy Use Shifted to Electricity</v>
      </c>
      <c r="D709" s="6" t="s">
        <v>3124</v>
      </c>
      <c r="E709" s="1" t="s">
        <v>3624</v>
      </c>
      <c r="F709" t="s">
        <v>3086</v>
      </c>
      <c r="G709" s="47" t="s">
        <v>3632</v>
      </c>
      <c r="H709" s="44">
        <v>2010</v>
      </c>
      <c r="I709" s="347" t="s">
        <v>45</v>
      </c>
      <c r="J709" s="277" t="str">
        <f>IF(ISBLANK(INDEX('Policy Characteristics'!D:D,MATCH($C709,'Policy Characteristics'!$C:$C,0))),"",INDEX('Policy Characteristics'!D:D,MATCH($C709,'Policy Characteristics'!$C:$C,0)))</f>
        <v>Electrification</v>
      </c>
      <c r="K709" s="276" t="str">
        <f>IF(ISBLANK(INDEX('Policy Characteristics'!E:E,MATCH($C709,'Policy Characteristics'!$C:$C,0))),"",INDEX('Policy Characteristics'!E:E,MATCH($C709,'Policy Characteristics'!$C:$C,0)))</f>
        <v>indst shift to electricity</v>
      </c>
      <c r="L709" s="284">
        <f>IF(ISBLANK(INDEX('Policy Characteristics'!F:F,MATCH($C709,'Policy Characteristics'!$C:$C,0))),"",INDEX('Policy Characteristics'!F:F,MATCH($C709,'Policy Characteristics'!$C:$C,0)))</f>
        <v>0</v>
      </c>
      <c r="M709" s="284">
        <f>IF(ISBLANK(INDEX('Policy Characteristics'!G:G,MATCH($C709,'Policy Characteristics'!$C:$C,0))),"",INDEX('Policy Characteristics'!G:G,MATCH($C709,'Policy Characteristics'!$C:$C,0)))</f>
        <v>1</v>
      </c>
      <c r="N709" s="284">
        <f>IF(ISBLANK(INDEX('Policy Characteristics'!H:H,MATCH($C709,'Policy Characteristics'!$C:$C,0))),"",INDEX('Policy Characteristics'!H:H,MATCH($C709,'Policy Characteristics'!$C:$C,0)))</f>
        <v>0.01</v>
      </c>
      <c r="O709" s="276" t="str">
        <f>IF(ISBLANK(INDEX('Policy Characteristics'!I:I,MATCH($C709,'Policy Characteristics'!$C:$C,0))),"",INDEX('Policy Characteristics'!I:I,MATCH($C709,'Policy Characteristics'!$C:$C,0)))</f>
        <v>% of fuel shifted</v>
      </c>
      <c r="P709" s="276" t="str">
        <f>IF(ISBLANK(INDEX('Policy Characteristics'!J:J,MATCH($C709,'Policy Characteristics'!$C:$C,0))),"",INDEX('Policy Characteristics'!J:J,MATCH($C709,'Policy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9" s="276" t="str">
        <f>IF(ISBLANK(INDEX('Policy Characteristics'!K:K,MATCH($C709,'Policy Characteristics'!$C:$C,0))),"",INDEX('Policy Characteristics'!K:K,MATCH($C709,'Policy Characteristics'!$C:$C,0)))</f>
        <v>industry-ag-main.html#fuel-switching</v>
      </c>
      <c r="R709" s="276" t="str">
        <f>IF(ISBLANK(INDEX('Policy Characteristics'!L:L,MATCH($C709,'Policy Characteristics'!$C:$C,0))),"",INDEX('Policy Characteristics'!L:L,MATCH($C709,'Policy Characteristics'!$C:$C,0)))</f>
        <v>industry-elec-and-hydrogen.html</v>
      </c>
    </row>
    <row r="710" spans="1:18" ht="16">
      <c r="A710" s="276" t="str">
        <f>IF(ISBLANK(INDEX('Policy Characteristics'!A:A,MATCH($C710,'Policy Characteristics'!$C:$C,0))),"",INDEX('Policy Characteristics'!A:A,MATCH($C710,'Policy Characteristics'!$C:$C,0)))</f>
        <v>Industry</v>
      </c>
      <c r="B710" s="285" t="str">
        <f>IF(ISBLANK(INDEX('Policy Characteristics'!B:B,MATCH($C710,'Policy Characteristics'!$C:$C,0))),"",INDEX('Policy Characteristics'!B:B,MATCH($C710,'Policy Characteristics'!$C:$C,0)))</f>
        <v>Electrification</v>
      </c>
      <c r="C710" s="276" t="str">
        <f t="shared" si="35"/>
        <v>Fraction of Eligible Industrial Energy Use Shifted to Electricity</v>
      </c>
      <c r="D710" s="6" t="s">
        <v>3124</v>
      </c>
      <c r="E710" s="1" t="s">
        <v>3626</v>
      </c>
      <c r="F710" t="s">
        <v>3086</v>
      </c>
      <c r="G710" s="47" t="s">
        <v>3633</v>
      </c>
      <c r="H710" s="44">
        <v>2011</v>
      </c>
      <c r="I710" s="347" t="s">
        <v>45</v>
      </c>
      <c r="J710" s="277" t="str">
        <f>IF(ISBLANK(INDEX('Policy Characteristics'!D:D,MATCH($C710,'Policy Characteristics'!$C:$C,0))),"",INDEX('Policy Characteristics'!D:D,MATCH($C710,'Policy Characteristics'!$C:$C,0)))</f>
        <v>Electrification</v>
      </c>
      <c r="K710" s="276" t="str">
        <f>IF(ISBLANK(INDEX('Policy Characteristics'!E:E,MATCH($C710,'Policy Characteristics'!$C:$C,0))),"",INDEX('Policy Characteristics'!E:E,MATCH($C710,'Policy Characteristics'!$C:$C,0)))</f>
        <v>indst shift to electricity</v>
      </c>
      <c r="L710" s="284">
        <f>IF(ISBLANK(INDEX('Policy Characteristics'!F:F,MATCH($C710,'Policy Characteristics'!$C:$C,0))),"",INDEX('Policy Characteristics'!F:F,MATCH($C710,'Policy Characteristics'!$C:$C,0)))</f>
        <v>0</v>
      </c>
      <c r="M710" s="284">
        <f>IF(ISBLANK(INDEX('Policy Characteristics'!G:G,MATCH($C710,'Policy Characteristics'!$C:$C,0))),"",INDEX('Policy Characteristics'!G:G,MATCH($C710,'Policy Characteristics'!$C:$C,0)))</f>
        <v>1</v>
      </c>
      <c r="N710" s="284">
        <f>IF(ISBLANK(INDEX('Policy Characteristics'!H:H,MATCH($C710,'Policy Characteristics'!$C:$C,0))),"",INDEX('Policy Characteristics'!H:H,MATCH($C710,'Policy Characteristics'!$C:$C,0)))</f>
        <v>0.01</v>
      </c>
      <c r="O710" s="276" t="str">
        <f>IF(ISBLANK(INDEX('Policy Characteristics'!I:I,MATCH($C710,'Policy Characteristics'!$C:$C,0))),"",INDEX('Policy Characteristics'!I:I,MATCH($C710,'Policy Characteristics'!$C:$C,0)))</f>
        <v>% of fuel shifted</v>
      </c>
      <c r="P710" s="276" t="str">
        <f>IF(ISBLANK(INDEX('Policy Characteristics'!J:J,MATCH($C710,'Policy Characteristics'!$C:$C,0))),"",INDEX('Policy Characteristics'!J:J,MATCH($C710,'Policy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0" s="276" t="str">
        <f>IF(ISBLANK(INDEX('Policy Characteristics'!K:K,MATCH($C710,'Policy Characteristics'!$C:$C,0))),"",INDEX('Policy Characteristics'!K:K,MATCH($C710,'Policy Characteristics'!$C:$C,0)))</f>
        <v>industry-ag-main.html#fuel-switching</v>
      </c>
      <c r="R710" s="276" t="str">
        <f>IF(ISBLANK(INDEX('Policy Characteristics'!L:L,MATCH($C710,'Policy Characteristics'!$C:$C,0))),"",INDEX('Policy Characteristics'!L:L,MATCH($C710,'Policy Characteristics'!$C:$C,0)))</f>
        <v>industry-elec-and-hydrogen.html</v>
      </c>
    </row>
    <row r="711" spans="1:18" ht="16">
      <c r="A711" s="276" t="str">
        <f>IF(ISBLANK(INDEX('Policy Characteristics'!A:A,MATCH($C711,'Policy Characteristics'!$C:$C,0))),"",INDEX('Policy Characteristics'!A:A,MATCH($C711,'Policy Characteristics'!$C:$C,0)))</f>
        <v>Industry</v>
      </c>
      <c r="B711" s="285" t="str">
        <f>IF(ISBLANK(INDEX('Policy Characteristics'!B:B,MATCH($C711,'Policy Characteristics'!$C:$C,0))),"",INDEX('Policy Characteristics'!B:B,MATCH($C711,'Policy Characteristics'!$C:$C,0)))</f>
        <v>Electrification</v>
      </c>
      <c r="C711" s="276" t="str">
        <f t="shared" si="35"/>
        <v>Fraction of Eligible Industrial Energy Use Shifted to Electricity</v>
      </c>
      <c r="D711" s="6" t="s">
        <v>3124</v>
      </c>
      <c r="E711" s="1" t="s">
        <v>3627</v>
      </c>
      <c r="F711" t="s">
        <v>3086</v>
      </c>
      <c r="G711" s="47" t="s">
        <v>3634</v>
      </c>
      <c r="H711" s="44">
        <v>2012</v>
      </c>
      <c r="I711" s="347" t="s">
        <v>45</v>
      </c>
      <c r="J711" s="277" t="str">
        <f>IF(ISBLANK(INDEX('Policy Characteristics'!D:D,MATCH($C711,'Policy Characteristics'!$C:$C,0))),"",INDEX('Policy Characteristics'!D:D,MATCH($C711,'Policy Characteristics'!$C:$C,0)))</f>
        <v>Electrification</v>
      </c>
      <c r="K711" s="276" t="str">
        <f>IF(ISBLANK(INDEX('Policy Characteristics'!E:E,MATCH($C711,'Policy Characteristics'!$C:$C,0))),"",INDEX('Policy Characteristics'!E:E,MATCH($C711,'Policy Characteristics'!$C:$C,0)))</f>
        <v>indst shift to electricity</v>
      </c>
      <c r="L711" s="284">
        <f>IF(ISBLANK(INDEX('Policy Characteristics'!F:F,MATCH($C711,'Policy Characteristics'!$C:$C,0))),"",INDEX('Policy Characteristics'!F:F,MATCH($C711,'Policy Characteristics'!$C:$C,0)))</f>
        <v>0</v>
      </c>
      <c r="M711" s="284">
        <f>IF(ISBLANK(INDEX('Policy Characteristics'!G:G,MATCH($C711,'Policy Characteristics'!$C:$C,0))),"",INDEX('Policy Characteristics'!G:G,MATCH($C711,'Policy Characteristics'!$C:$C,0)))</f>
        <v>1</v>
      </c>
      <c r="N711" s="284">
        <f>IF(ISBLANK(INDEX('Policy Characteristics'!H:H,MATCH($C711,'Policy Characteristics'!$C:$C,0))),"",INDEX('Policy Characteristics'!H:H,MATCH($C711,'Policy Characteristics'!$C:$C,0)))</f>
        <v>0.01</v>
      </c>
      <c r="O711" s="276" t="str">
        <f>IF(ISBLANK(INDEX('Policy Characteristics'!I:I,MATCH($C711,'Policy Characteristics'!$C:$C,0))),"",INDEX('Policy Characteristics'!I:I,MATCH($C711,'Policy Characteristics'!$C:$C,0)))</f>
        <v>% of fuel shifted</v>
      </c>
      <c r="P711" s="276" t="str">
        <f>IF(ISBLANK(INDEX('Policy Characteristics'!J:J,MATCH($C711,'Policy Characteristics'!$C:$C,0))),"",INDEX('Policy Characteristics'!J:J,MATCH($C711,'Policy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1" s="276" t="str">
        <f>IF(ISBLANK(INDEX('Policy Characteristics'!K:K,MATCH($C711,'Policy Characteristics'!$C:$C,0))),"",INDEX('Policy Characteristics'!K:K,MATCH($C711,'Policy Characteristics'!$C:$C,0)))</f>
        <v>industry-ag-main.html#fuel-switching</v>
      </c>
      <c r="R711" s="276" t="str">
        <f>IF(ISBLANK(INDEX('Policy Characteristics'!L:L,MATCH($C711,'Policy Characteristics'!$C:$C,0))),"",INDEX('Policy Characteristics'!L:L,MATCH($C711,'Policy Characteristics'!$C:$C,0)))</f>
        <v>industry-elec-and-hydrogen.html</v>
      </c>
    </row>
    <row r="712" spans="1:18" ht="16">
      <c r="A712" s="276" t="str">
        <f>IF(ISBLANK(INDEX('Policy Characteristics'!A:A,MATCH($C712,'Policy Characteristics'!$C:$C,0))),"",INDEX('Policy Characteristics'!A:A,MATCH($C712,'Policy Characteristics'!$C:$C,0)))</f>
        <v>Industry</v>
      </c>
      <c r="B712" s="285" t="str">
        <f>IF(ISBLANK(INDEX('Policy Characteristics'!B:B,MATCH($C712,'Policy Characteristics'!$C:$C,0))),"",INDEX('Policy Characteristics'!B:B,MATCH($C712,'Policy Characteristics'!$C:$C,0)))</f>
        <v>Electrification</v>
      </c>
      <c r="C712" s="276" t="str">
        <f t="shared" si="35"/>
        <v>Fraction of Eligible Industrial Energy Use Shifted to Electricity</v>
      </c>
      <c r="D712" s="6" t="s">
        <v>3124</v>
      </c>
      <c r="E712" s="1" t="s">
        <v>3628</v>
      </c>
      <c r="F712" t="s">
        <v>3086</v>
      </c>
      <c r="G712" s="47" t="s">
        <v>3635</v>
      </c>
      <c r="H712" s="44">
        <v>2013</v>
      </c>
      <c r="I712" s="347" t="s">
        <v>45</v>
      </c>
      <c r="J712" s="277" t="str">
        <f>IF(ISBLANK(INDEX('Policy Characteristics'!D:D,MATCH($C712,'Policy Characteristics'!$C:$C,0))),"",INDEX('Policy Characteristics'!D:D,MATCH($C712,'Policy Characteristics'!$C:$C,0)))</f>
        <v>Electrification</v>
      </c>
      <c r="K712" s="276" t="str">
        <f>IF(ISBLANK(INDEX('Policy Characteristics'!E:E,MATCH($C712,'Policy Characteristics'!$C:$C,0))),"",INDEX('Policy Characteristics'!E:E,MATCH($C712,'Policy Characteristics'!$C:$C,0)))</f>
        <v>indst shift to electricity</v>
      </c>
      <c r="L712" s="284">
        <f>IF(ISBLANK(INDEX('Policy Characteristics'!F:F,MATCH($C712,'Policy Characteristics'!$C:$C,0))),"",INDEX('Policy Characteristics'!F:F,MATCH($C712,'Policy Characteristics'!$C:$C,0)))</f>
        <v>0</v>
      </c>
      <c r="M712" s="284">
        <f>IF(ISBLANK(INDEX('Policy Characteristics'!G:G,MATCH($C712,'Policy Characteristics'!$C:$C,0))),"",INDEX('Policy Characteristics'!G:G,MATCH($C712,'Policy Characteristics'!$C:$C,0)))</f>
        <v>1</v>
      </c>
      <c r="N712" s="284">
        <f>IF(ISBLANK(INDEX('Policy Characteristics'!H:H,MATCH($C712,'Policy Characteristics'!$C:$C,0))),"",INDEX('Policy Characteristics'!H:H,MATCH($C712,'Policy Characteristics'!$C:$C,0)))</f>
        <v>0.01</v>
      </c>
      <c r="O712" s="276" t="str">
        <f>IF(ISBLANK(INDEX('Policy Characteristics'!I:I,MATCH($C712,'Policy Characteristics'!$C:$C,0))),"",INDEX('Policy Characteristics'!I:I,MATCH($C712,'Policy Characteristics'!$C:$C,0)))</f>
        <v>% of fuel shifted</v>
      </c>
      <c r="P712" s="276" t="str">
        <f>IF(ISBLANK(INDEX('Policy Characteristics'!J:J,MATCH($C712,'Policy Characteristics'!$C:$C,0))),"",INDEX('Policy Characteristics'!J:J,MATCH($C712,'Policy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2" s="276" t="str">
        <f>IF(ISBLANK(INDEX('Policy Characteristics'!K:K,MATCH($C712,'Policy Characteristics'!$C:$C,0))),"",INDEX('Policy Characteristics'!K:K,MATCH($C712,'Policy Characteristics'!$C:$C,0)))</f>
        <v>industry-ag-main.html#fuel-switching</v>
      </c>
      <c r="R712" s="276" t="str">
        <f>IF(ISBLANK(INDEX('Policy Characteristics'!L:L,MATCH($C712,'Policy Characteristics'!$C:$C,0))),"",INDEX('Policy Characteristics'!L:L,MATCH($C712,'Policy Characteristics'!$C:$C,0)))</f>
        <v>industry-elec-and-hydrogen.html</v>
      </c>
    </row>
    <row r="713" spans="1:18" ht="16">
      <c r="A713" s="276" t="str">
        <f>IF(ISBLANK(INDEX('Policy Characteristics'!A:A,MATCH($C713,'Policy Characteristics'!$C:$C,0))),"",INDEX('Policy Characteristics'!A:A,MATCH($C713,'Policy Characteristics'!$C:$C,0)))</f>
        <v>Industry</v>
      </c>
      <c r="B713" s="285" t="str">
        <f>IF(ISBLANK(INDEX('Policy Characteristics'!B:B,MATCH($C713,'Policy Characteristics'!$C:$C,0))),"",INDEX('Policy Characteristics'!B:B,MATCH($C713,'Policy Characteristics'!$C:$C,0)))</f>
        <v>Electrification</v>
      </c>
      <c r="C713" s="276" t="str">
        <f t="shared" si="35"/>
        <v>Fraction of Eligible Industrial Energy Use Shifted to Electricity</v>
      </c>
      <c r="D713" s="6" t="s">
        <v>3124</v>
      </c>
      <c r="E713" s="1" t="s">
        <v>3629</v>
      </c>
      <c r="F713" t="s">
        <v>3086</v>
      </c>
      <c r="G713" s="47" t="s">
        <v>3636</v>
      </c>
      <c r="H713" s="44">
        <v>2014</v>
      </c>
      <c r="I713" s="347" t="s">
        <v>45</v>
      </c>
      <c r="J713" s="277" t="str">
        <f>IF(ISBLANK(INDEX('Policy Characteristics'!D:D,MATCH($C713,'Policy Characteristics'!$C:$C,0))),"",INDEX('Policy Characteristics'!D:D,MATCH($C713,'Policy Characteristics'!$C:$C,0)))</f>
        <v>Electrification</v>
      </c>
      <c r="K713" s="276" t="str">
        <f>IF(ISBLANK(INDEX('Policy Characteristics'!E:E,MATCH($C713,'Policy Characteristics'!$C:$C,0))),"",INDEX('Policy Characteristics'!E:E,MATCH($C713,'Policy Characteristics'!$C:$C,0)))</f>
        <v>indst shift to electricity</v>
      </c>
      <c r="L713" s="284">
        <f>IF(ISBLANK(INDEX('Policy Characteristics'!F:F,MATCH($C713,'Policy Characteristics'!$C:$C,0))),"",INDEX('Policy Characteristics'!F:F,MATCH($C713,'Policy Characteristics'!$C:$C,0)))</f>
        <v>0</v>
      </c>
      <c r="M713" s="284">
        <f>IF(ISBLANK(INDEX('Policy Characteristics'!G:G,MATCH($C713,'Policy Characteristics'!$C:$C,0))),"",INDEX('Policy Characteristics'!G:G,MATCH($C713,'Policy Characteristics'!$C:$C,0)))</f>
        <v>1</v>
      </c>
      <c r="N713" s="284">
        <f>IF(ISBLANK(INDEX('Policy Characteristics'!H:H,MATCH($C713,'Policy Characteristics'!$C:$C,0))),"",INDEX('Policy Characteristics'!H:H,MATCH($C713,'Policy Characteristics'!$C:$C,0)))</f>
        <v>0.01</v>
      </c>
      <c r="O713" s="276" t="str">
        <f>IF(ISBLANK(INDEX('Policy Characteristics'!I:I,MATCH($C713,'Policy Characteristics'!$C:$C,0))),"",INDEX('Policy Characteristics'!I:I,MATCH($C713,'Policy Characteristics'!$C:$C,0)))</f>
        <v>% of fuel shifted</v>
      </c>
      <c r="P713" s="276" t="str">
        <f>IF(ISBLANK(INDEX('Policy Characteristics'!J:J,MATCH($C713,'Policy Characteristics'!$C:$C,0))),"",INDEX('Policy Characteristics'!J:J,MATCH($C713,'Policy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3" s="276" t="str">
        <f>IF(ISBLANK(INDEX('Policy Characteristics'!K:K,MATCH($C713,'Policy Characteristics'!$C:$C,0))),"",INDEX('Policy Characteristics'!K:K,MATCH($C713,'Policy Characteristics'!$C:$C,0)))</f>
        <v>industry-ag-main.html#fuel-switching</v>
      </c>
      <c r="R713" s="276" t="str">
        <f>IF(ISBLANK(INDEX('Policy Characteristics'!L:L,MATCH($C713,'Policy Characteristics'!$C:$C,0))),"",INDEX('Policy Characteristics'!L:L,MATCH($C713,'Policy Characteristics'!$C:$C,0)))</f>
        <v>industry-elec-and-hydrogen.html</v>
      </c>
    </row>
    <row r="714" spans="1:18" ht="16">
      <c r="A714" s="276" t="str">
        <f>IF(ISBLANK(INDEX('Policy Characteristics'!A:A,MATCH($C714,'Policy Characteristics'!$C:$C,0))),"",INDEX('Policy Characteristics'!A:A,MATCH($C714,'Policy Characteristics'!$C:$C,0)))</f>
        <v>Industry</v>
      </c>
      <c r="B714" s="285" t="str">
        <f>IF(ISBLANK(INDEX('Policy Characteristics'!B:B,MATCH($C714,'Policy Characteristics'!$C:$C,0))),"",INDEX('Policy Characteristics'!B:B,MATCH($C714,'Policy Characteristics'!$C:$C,0)))</f>
        <v>Electrification</v>
      </c>
      <c r="C714" s="276" t="str">
        <f t="shared" si="35"/>
        <v>Fraction of Eligible Industrial Energy Use Shifted to Electricity</v>
      </c>
      <c r="D714" s="6" t="s">
        <v>3124</v>
      </c>
      <c r="E714" s="1" t="s">
        <v>3630</v>
      </c>
      <c r="F714" t="s">
        <v>3086</v>
      </c>
      <c r="G714" s="47" t="s">
        <v>3637</v>
      </c>
      <c r="H714" s="44">
        <v>2015</v>
      </c>
      <c r="I714" s="347" t="s">
        <v>44</v>
      </c>
      <c r="J714" s="277" t="str">
        <f>IF(ISBLANK(INDEX('Policy Characteristics'!D:D,MATCH($C714,'Policy Characteristics'!$C:$C,0))),"",INDEX('Policy Characteristics'!D:D,MATCH($C714,'Policy Characteristics'!$C:$C,0)))</f>
        <v>Electrification</v>
      </c>
      <c r="K714" s="276" t="str">
        <f>IF(ISBLANK(INDEX('Policy Characteristics'!E:E,MATCH($C714,'Policy Characteristics'!$C:$C,0))),"",INDEX('Policy Characteristics'!E:E,MATCH($C714,'Policy Characteristics'!$C:$C,0)))</f>
        <v>indst shift to electricity</v>
      </c>
      <c r="L714" s="284">
        <f>IF(ISBLANK(INDEX('Policy Characteristics'!F:F,MATCH($C714,'Policy Characteristics'!$C:$C,0))),"",INDEX('Policy Characteristics'!F:F,MATCH($C714,'Policy Characteristics'!$C:$C,0)))</f>
        <v>0</v>
      </c>
      <c r="M714" s="284">
        <f>IF(ISBLANK(INDEX('Policy Characteristics'!G:G,MATCH($C714,'Policy Characteristics'!$C:$C,0))),"",INDEX('Policy Characteristics'!G:G,MATCH($C714,'Policy Characteristics'!$C:$C,0)))</f>
        <v>1</v>
      </c>
      <c r="N714" s="284">
        <f>IF(ISBLANK(INDEX('Policy Characteristics'!H:H,MATCH($C714,'Policy Characteristics'!$C:$C,0))),"",INDEX('Policy Characteristics'!H:H,MATCH($C714,'Policy Characteristics'!$C:$C,0)))</f>
        <v>0.01</v>
      </c>
      <c r="O714" s="276" t="str">
        <f>IF(ISBLANK(INDEX('Policy Characteristics'!I:I,MATCH($C714,'Policy Characteristics'!$C:$C,0))),"",INDEX('Policy Characteristics'!I:I,MATCH($C714,'Policy Characteristics'!$C:$C,0)))</f>
        <v>% of fuel shifted</v>
      </c>
      <c r="P714" s="276" t="str">
        <f>IF(ISBLANK(INDEX('Policy Characteristics'!J:J,MATCH($C714,'Policy Characteristics'!$C:$C,0))),"",INDEX('Policy Characteristics'!J:J,MATCH($C714,'Policy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4" s="276" t="str">
        <f>IF(ISBLANK(INDEX('Policy Characteristics'!K:K,MATCH($C714,'Policy Characteristics'!$C:$C,0))),"",INDEX('Policy Characteristics'!K:K,MATCH($C714,'Policy Characteristics'!$C:$C,0)))</f>
        <v>industry-ag-main.html#fuel-switching</v>
      </c>
      <c r="R714" s="276" t="str">
        <f>IF(ISBLANK(INDEX('Policy Characteristics'!L:L,MATCH($C714,'Policy Characteristics'!$C:$C,0))),"",INDEX('Policy Characteristics'!L:L,MATCH($C714,'Policy Characteristics'!$C:$C,0)))</f>
        <v>industry-elec-and-hydrogen.html</v>
      </c>
    </row>
    <row r="715" spans="1:18" ht="16">
      <c r="A715" s="276" t="str">
        <f>IF(ISBLANK(INDEX('Policy Characteristics'!A:A,MATCH($C715,'Policy Characteristics'!$C:$C,0))),"",INDEX('Policy Characteristics'!A:A,MATCH($C715,'Policy Characteristics'!$C:$C,0)))</f>
        <v>Industry</v>
      </c>
      <c r="B715" s="285" t="str">
        <f>IF(ISBLANK(INDEX('Policy Characteristics'!B:B,MATCH($C715,'Policy Characteristics'!$C:$C,0))),"",INDEX('Policy Characteristics'!B:B,MATCH($C715,'Policy Characteristics'!$C:$C,0)))</f>
        <v>Electrification</v>
      </c>
      <c r="C715" s="276" t="str">
        <f t="shared" si="35"/>
        <v>Fraction of Eligible Industrial Energy Use Shifted to Electricity</v>
      </c>
      <c r="D715" s="6" t="s">
        <v>3124</v>
      </c>
      <c r="E715" s="1" t="s">
        <v>3631</v>
      </c>
      <c r="F715" t="s">
        <v>3086</v>
      </c>
      <c r="G715" s="47" t="s">
        <v>3638</v>
      </c>
      <c r="H715" s="44">
        <v>2016</v>
      </c>
      <c r="I715" s="347" t="s">
        <v>45</v>
      </c>
      <c r="J715" s="277" t="str">
        <f>IF(ISBLANK(INDEX('Policy Characteristics'!D:D,MATCH($C715,'Policy Characteristics'!$C:$C,0))),"",INDEX('Policy Characteristics'!D:D,MATCH($C715,'Policy Characteristics'!$C:$C,0)))</f>
        <v>Electrification</v>
      </c>
      <c r="K715" s="276" t="str">
        <f>IF(ISBLANK(INDEX('Policy Characteristics'!E:E,MATCH($C715,'Policy Characteristics'!$C:$C,0))),"",INDEX('Policy Characteristics'!E:E,MATCH($C715,'Policy Characteristics'!$C:$C,0)))</f>
        <v>indst shift to electricity</v>
      </c>
      <c r="L715" s="284">
        <f>IF(ISBLANK(INDEX('Policy Characteristics'!F:F,MATCH($C715,'Policy Characteristics'!$C:$C,0))),"",INDEX('Policy Characteristics'!F:F,MATCH($C715,'Policy Characteristics'!$C:$C,0)))</f>
        <v>0</v>
      </c>
      <c r="M715" s="284">
        <f>IF(ISBLANK(INDEX('Policy Characteristics'!G:G,MATCH($C715,'Policy Characteristics'!$C:$C,0))),"",INDEX('Policy Characteristics'!G:G,MATCH($C715,'Policy Characteristics'!$C:$C,0)))</f>
        <v>1</v>
      </c>
      <c r="N715" s="284">
        <f>IF(ISBLANK(INDEX('Policy Characteristics'!H:H,MATCH($C715,'Policy Characteristics'!$C:$C,0))),"",INDEX('Policy Characteristics'!H:H,MATCH($C715,'Policy Characteristics'!$C:$C,0)))</f>
        <v>0.01</v>
      </c>
      <c r="O715" s="276" t="str">
        <f>IF(ISBLANK(INDEX('Policy Characteristics'!I:I,MATCH($C715,'Policy Characteristics'!$C:$C,0))),"",INDEX('Policy Characteristics'!I:I,MATCH($C715,'Policy Characteristics'!$C:$C,0)))</f>
        <v>% of fuel shifted</v>
      </c>
      <c r="P715" s="276" t="str">
        <f>IF(ISBLANK(INDEX('Policy Characteristics'!J:J,MATCH($C715,'Policy Characteristics'!$C:$C,0))),"",INDEX('Policy Characteristics'!J:J,MATCH($C715,'Policy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5" s="276" t="str">
        <f>IF(ISBLANK(INDEX('Policy Characteristics'!K:K,MATCH($C715,'Policy Characteristics'!$C:$C,0))),"",INDEX('Policy Characteristics'!K:K,MATCH($C715,'Policy Characteristics'!$C:$C,0)))</f>
        <v>industry-ag-main.html#fuel-switching</v>
      </c>
      <c r="R715" s="276" t="str">
        <f>IF(ISBLANK(INDEX('Policy Characteristics'!L:L,MATCH($C715,'Policy Characteristics'!$C:$C,0))),"",INDEX('Policy Characteristics'!L:L,MATCH($C715,'Policy Characteristics'!$C:$C,0)))</f>
        <v>industry-elec-and-hydrogen.html</v>
      </c>
    </row>
    <row r="716" spans="1:18" ht="16">
      <c r="A716" s="276" t="str">
        <f>IF(ISBLANK(INDEX('Policy Characteristics'!A:A,MATCH($C716,'Policy Characteristics'!$C:$C,0))),"",INDEX('Policy Characteristics'!A:A,MATCH($C716,'Policy Characteristics'!$C:$C,0)))</f>
        <v>Industry</v>
      </c>
      <c r="B716" s="285" t="str">
        <f>IF(ISBLANK(INDEX('Policy Characteristics'!B:B,MATCH($C716,'Policy Characteristics'!$C:$C,0))),"",INDEX('Policy Characteristics'!B:B,MATCH($C716,'Policy Characteristics'!$C:$C,0)))</f>
        <v>Electrification</v>
      </c>
      <c r="C716" s="276" t="str">
        <f t="shared" si="35"/>
        <v>Fraction of Eligible Industrial Energy Use Shifted to Electricity</v>
      </c>
      <c r="D716" s="6" t="s">
        <v>3124</v>
      </c>
      <c r="E716" s="1" t="s">
        <v>3625</v>
      </c>
      <c r="F716" t="s">
        <v>3086</v>
      </c>
      <c r="G716" s="47" t="s">
        <v>3639</v>
      </c>
      <c r="H716" s="44">
        <v>2017</v>
      </c>
      <c r="I716" s="347" t="s">
        <v>45</v>
      </c>
      <c r="J716" s="277" t="str">
        <f>IF(ISBLANK(INDEX('Policy Characteristics'!D:D,MATCH($C716,'Policy Characteristics'!$C:$C,0))),"",INDEX('Policy Characteristics'!D:D,MATCH($C716,'Policy Characteristics'!$C:$C,0)))</f>
        <v>Electrification</v>
      </c>
      <c r="K716" s="276" t="str">
        <f>IF(ISBLANK(INDEX('Policy Characteristics'!E:E,MATCH($C716,'Policy Characteristics'!$C:$C,0))),"",INDEX('Policy Characteristics'!E:E,MATCH($C716,'Policy Characteristics'!$C:$C,0)))</f>
        <v>indst shift to electricity</v>
      </c>
      <c r="L716" s="284">
        <f>IF(ISBLANK(INDEX('Policy Characteristics'!F:F,MATCH($C716,'Policy Characteristics'!$C:$C,0))),"",INDEX('Policy Characteristics'!F:F,MATCH($C716,'Policy Characteristics'!$C:$C,0)))</f>
        <v>0</v>
      </c>
      <c r="M716" s="284">
        <f>IF(ISBLANK(INDEX('Policy Characteristics'!G:G,MATCH($C716,'Policy Characteristics'!$C:$C,0))),"",INDEX('Policy Characteristics'!G:G,MATCH($C716,'Policy Characteristics'!$C:$C,0)))</f>
        <v>1</v>
      </c>
      <c r="N716" s="284">
        <f>IF(ISBLANK(INDEX('Policy Characteristics'!H:H,MATCH($C716,'Policy Characteristics'!$C:$C,0))),"",INDEX('Policy Characteristics'!H:H,MATCH($C716,'Policy Characteristics'!$C:$C,0)))</f>
        <v>0.01</v>
      </c>
      <c r="O716" s="276" t="str">
        <f>IF(ISBLANK(INDEX('Policy Characteristics'!I:I,MATCH($C716,'Policy Characteristics'!$C:$C,0))),"",INDEX('Policy Characteristics'!I:I,MATCH($C716,'Policy Characteristics'!$C:$C,0)))</f>
        <v>% of fuel shifted</v>
      </c>
      <c r="P716" s="276" t="str">
        <f>IF(ISBLANK(INDEX('Policy Characteristics'!J:J,MATCH($C716,'Policy Characteristics'!$C:$C,0))),"",INDEX('Policy Characteristics'!J:J,MATCH($C716,'Policy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6" s="276" t="str">
        <f>IF(ISBLANK(INDEX('Policy Characteristics'!K:K,MATCH($C716,'Policy Characteristics'!$C:$C,0))),"",INDEX('Policy Characteristics'!K:K,MATCH($C716,'Policy Characteristics'!$C:$C,0)))</f>
        <v>industry-ag-main.html#fuel-switching</v>
      </c>
      <c r="R716" s="276" t="str">
        <f>IF(ISBLANK(INDEX('Policy Characteristics'!L:L,MATCH($C716,'Policy Characteristics'!$C:$C,0))),"",INDEX('Policy Characteristics'!L:L,MATCH($C716,'Policy Characteristics'!$C:$C,0)))</f>
        <v>industry-elec-and-hydrogen.html</v>
      </c>
    </row>
    <row r="717" spans="1:18" ht="16">
      <c r="A717" s="276" t="str">
        <f>IF(ISBLANK(INDEX('Policy Characteristics'!A:A,MATCH($C717,'Policy Characteristics'!$C:$C,0))),"",INDEX('Policy Characteristics'!A:A,MATCH($C717,'Policy Characteristics'!$C:$C,0)))</f>
        <v>Industry</v>
      </c>
      <c r="B717" s="285" t="str">
        <f>IF(ISBLANK(INDEX('Policy Characteristics'!B:B,MATCH($C717,'Policy Characteristics'!$C:$C,0))),"",INDEX('Policy Characteristics'!B:B,MATCH($C717,'Policy Characteristics'!$C:$C,0)))</f>
        <v>Electrification</v>
      </c>
      <c r="C717" s="276" t="str">
        <f t="shared" si="35"/>
        <v>Fraction of Eligible Industrial Energy Use Shifted to Electricity</v>
      </c>
      <c r="D717" s="6" t="s">
        <v>3125</v>
      </c>
      <c r="E717" s="1" t="s">
        <v>3624</v>
      </c>
      <c r="F717" t="s">
        <v>3128</v>
      </c>
      <c r="G717" s="47" t="s">
        <v>3632</v>
      </c>
      <c r="H717" s="44">
        <v>2018</v>
      </c>
      <c r="I717" s="347" t="s">
        <v>44</v>
      </c>
      <c r="J717" s="277" t="str">
        <f>IF(ISBLANK(INDEX('Policy Characteristics'!D:D,MATCH($C717,'Policy Characteristics'!$C:$C,0))),"",INDEX('Policy Characteristics'!D:D,MATCH($C717,'Policy Characteristics'!$C:$C,0)))</f>
        <v>Electrification</v>
      </c>
      <c r="K717" s="276" t="str">
        <f>IF(ISBLANK(INDEX('Policy Characteristics'!E:E,MATCH($C717,'Policy Characteristics'!$C:$C,0))),"",INDEX('Policy Characteristics'!E:E,MATCH($C717,'Policy Characteristics'!$C:$C,0)))</f>
        <v>indst shift to electricity</v>
      </c>
      <c r="L717" s="284">
        <f>IF(ISBLANK(INDEX('Policy Characteristics'!F:F,MATCH($C717,'Policy Characteristics'!$C:$C,0))),"",INDEX('Policy Characteristics'!F:F,MATCH($C717,'Policy Characteristics'!$C:$C,0)))</f>
        <v>0</v>
      </c>
      <c r="M717" s="284">
        <f>IF(ISBLANK(INDEX('Policy Characteristics'!G:G,MATCH($C717,'Policy Characteristics'!$C:$C,0))),"",INDEX('Policy Characteristics'!G:G,MATCH($C717,'Policy Characteristics'!$C:$C,0)))</f>
        <v>1</v>
      </c>
      <c r="N717" s="284">
        <f>IF(ISBLANK(INDEX('Policy Characteristics'!H:H,MATCH($C717,'Policy Characteristics'!$C:$C,0))),"",INDEX('Policy Characteristics'!H:H,MATCH($C717,'Policy Characteristics'!$C:$C,0)))</f>
        <v>0.01</v>
      </c>
      <c r="O717" s="276" t="str">
        <f>IF(ISBLANK(INDEX('Policy Characteristics'!I:I,MATCH($C717,'Policy Characteristics'!$C:$C,0))),"",INDEX('Policy Characteristics'!I:I,MATCH($C717,'Policy Characteristics'!$C:$C,0)))</f>
        <v>% of fuel shifted</v>
      </c>
      <c r="P717" s="276" t="str">
        <f>IF(ISBLANK(INDEX('Policy Characteristics'!J:J,MATCH($C717,'Policy Characteristics'!$C:$C,0))),"",INDEX('Policy Characteristics'!J:J,MATCH($C717,'Policy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7" s="276" t="str">
        <f>IF(ISBLANK(INDEX('Policy Characteristics'!K:K,MATCH($C717,'Policy Characteristics'!$C:$C,0))),"",INDEX('Policy Characteristics'!K:K,MATCH($C717,'Policy Characteristics'!$C:$C,0)))</f>
        <v>industry-ag-main.html#fuel-switching</v>
      </c>
      <c r="R717" s="276" t="str">
        <f>IF(ISBLANK(INDEX('Policy Characteristics'!L:L,MATCH($C717,'Policy Characteristics'!$C:$C,0))),"",INDEX('Policy Characteristics'!L:L,MATCH($C717,'Policy Characteristics'!$C:$C,0)))</f>
        <v>industry-elec-and-hydrogen.html</v>
      </c>
    </row>
    <row r="718" spans="1:18" ht="16">
      <c r="A718" s="276" t="str">
        <f>IF(ISBLANK(INDEX('Policy Characteristics'!A:A,MATCH($C718,'Policy Characteristics'!$C:$C,0))),"",INDEX('Policy Characteristics'!A:A,MATCH($C718,'Policy Characteristics'!$C:$C,0)))</f>
        <v>Industry</v>
      </c>
      <c r="B718" s="285" t="str">
        <f>IF(ISBLANK(INDEX('Policy Characteristics'!B:B,MATCH($C718,'Policy Characteristics'!$C:$C,0))),"",INDEX('Policy Characteristics'!B:B,MATCH($C718,'Policy Characteristics'!$C:$C,0)))</f>
        <v>Electrification</v>
      </c>
      <c r="C718" s="276" t="str">
        <f t="shared" si="35"/>
        <v>Fraction of Eligible Industrial Energy Use Shifted to Electricity</v>
      </c>
      <c r="D718" s="6" t="s">
        <v>3125</v>
      </c>
      <c r="E718" s="1" t="s">
        <v>3626</v>
      </c>
      <c r="F718" t="s">
        <v>3128</v>
      </c>
      <c r="G718" s="47" t="s">
        <v>3633</v>
      </c>
      <c r="H718" s="44">
        <v>2019</v>
      </c>
      <c r="I718" s="347" t="s">
        <v>45</v>
      </c>
      <c r="J718" s="277" t="str">
        <f>IF(ISBLANK(INDEX('Policy Characteristics'!D:D,MATCH($C718,'Policy Characteristics'!$C:$C,0))),"",INDEX('Policy Characteristics'!D:D,MATCH($C718,'Policy Characteristics'!$C:$C,0)))</f>
        <v>Electrification</v>
      </c>
      <c r="K718" s="276" t="str">
        <f>IF(ISBLANK(INDEX('Policy Characteristics'!E:E,MATCH($C718,'Policy Characteristics'!$C:$C,0))),"",INDEX('Policy Characteristics'!E:E,MATCH($C718,'Policy Characteristics'!$C:$C,0)))</f>
        <v>indst shift to electricity</v>
      </c>
      <c r="L718" s="284">
        <f>IF(ISBLANK(INDEX('Policy Characteristics'!F:F,MATCH($C718,'Policy Characteristics'!$C:$C,0))),"",INDEX('Policy Characteristics'!F:F,MATCH($C718,'Policy Characteristics'!$C:$C,0)))</f>
        <v>0</v>
      </c>
      <c r="M718" s="284">
        <f>IF(ISBLANK(INDEX('Policy Characteristics'!G:G,MATCH($C718,'Policy Characteristics'!$C:$C,0))),"",INDEX('Policy Characteristics'!G:G,MATCH($C718,'Policy Characteristics'!$C:$C,0)))</f>
        <v>1</v>
      </c>
      <c r="N718" s="284">
        <f>IF(ISBLANK(INDEX('Policy Characteristics'!H:H,MATCH($C718,'Policy Characteristics'!$C:$C,0))),"",INDEX('Policy Characteristics'!H:H,MATCH($C718,'Policy Characteristics'!$C:$C,0)))</f>
        <v>0.01</v>
      </c>
      <c r="O718" s="276" t="str">
        <f>IF(ISBLANK(INDEX('Policy Characteristics'!I:I,MATCH($C718,'Policy Characteristics'!$C:$C,0))),"",INDEX('Policy Characteristics'!I:I,MATCH($C718,'Policy Characteristics'!$C:$C,0)))</f>
        <v>% of fuel shifted</v>
      </c>
      <c r="P718" s="276" t="str">
        <f>IF(ISBLANK(INDEX('Policy Characteristics'!J:J,MATCH($C718,'Policy Characteristics'!$C:$C,0))),"",INDEX('Policy Characteristics'!J:J,MATCH($C718,'Policy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8" s="276" t="str">
        <f>IF(ISBLANK(INDEX('Policy Characteristics'!K:K,MATCH($C718,'Policy Characteristics'!$C:$C,0))),"",INDEX('Policy Characteristics'!K:K,MATCH($C718,'Policy Characteristics'!$C:$C,0)))</f>
        <v>industry-ag-main.html#fuel-switching</v>
      </c>
      <c r="R718" s="276" t="str">
        <f>IF(ISBLANK(INDEX('Policy Characteristics'!L:L,MATCH($C718,'Policy Characteristics'!$C:$C,0))),"",INDEX('Policy Characteristics'!L:L,MATCH($C718,'Policy Characteristics'!$C:$C,0)))</f>
        <v>industry-elec-and-hydrogen.html</v>
      </c>
    </row>
    <row r="719" spans="1:18" ht="16">
      <c r="A719" s="276" t="str">
        <f>IF(ISBLANK(INDEX('Policy Characteristics'!A:A,MATCH($C719,'Policy Characteristics'!$C:$C,0))),"",INDEX('Policy Characteristics'!A:A,MATCH($C719,'Policy Characteristics'!$C:$C,0)))</f>
        <v>Industry</v>
      </c>
      <c r="B719" s="285" t="str">
        <f>IF(ISBLANK(INDEX('Policy Characteristics'!B:B,MATCH($C719,'Policy Characteristics'!$C:$C,0))),"",INDEX('Policy Characteristics'!B:B,MATCH($C719,'Policy Characteristics'!$C:$C,0)))</f>
        <v>Electrification</v>
      </c>
      <c r="C719" s="276" t="str">
        <f t="shared" si="35"/>
        <v>Fraction of Eligible Industrial Energy Use Shifted to Electricity</v>
      </c>
      <c r="D719" s="6" t="s">
        <v>3125</v>
      </c>
      <c r="E719" s="1" t="s">
        <v>3627</v>
      </c>
      <c r="F719" t="s">
        <v>3128</v>
      </c>
      <c r="G719" s="47" t="s">
        <v>3634</v>
      </c>
      <c r="H719" s="44">
        <v>2020</v>
      </c>
      <c r="I719" s="347" t="s">
        <v>45</v>
      </c>
      <c r="J719" s="277" t="str">
        <f>IF(ISBLANK(INDEX('Policy Characteristics'!D:D,MATCH($C719,'Policy Characteristics'!$C:$C,0))),"",INDEX('Policy Characteristics'!D:D,MATCH($C719,'Policy Characteristics'!$C:$C,0)))</f>
        <v>Electrification</v>
      </c>
      <c r="K719" s="276" t="str">
        <f>IF(ISBLANK(INDEX('Policy Characteristics'!E:E,MATCH($C719,'Policy Characteristics'!$C:$C,0))),"",INDEX('Policy Characteristics'!E:E,MATCH($C719,'Policy Characteristics'!$C:$C,0)))</f>
        <v>indst shift to electricity</v>
      </c>
      <c r="L719" s="284">
        <f>IF(ISBLANK(INDEX('Policy Characteristics'!F:F,MATCH($C719,'Policy Characteristics'!$C:$C,0))),"",INDEX('Policy Characteristics'!F:F,MATCH($C719,'Policy Characteristics'!$C:$C,0)))</f>
        <v>0</v>
      </c>
      <c r="M719" s="284">
        <f>IF(ISBLANK(INDEX('Policy Characteristics'!G:G,MATCH($C719,'Policy Characteristics'!$C:$C,0))),"",INDEX('Policy Characteristics'!G:G,MATCH($C719,'Policy Characteristics'!$C:$C,0)))</f>
        <v>1</v>
      </c>
      <c r="N719" s="284">
        <f>IF(ISBLANK(INDEX('Policy Characteristics'!H:H,MATCH($C719,'Policy Characteristics'!$C:$C,0))),"",INDEX('Policy Characteristics'!H:H,MATCH($C719,'Policy Characteristics'!$C:$C,0)))</f>
        <v>0.01</v>
      </c>
      <c r="O719" s="276" t="str">
        <f>IF(ISBLANK(INDEX('Policy Characteristics'!I:I,MATCH($C719,'Policy Characteristics'!$C:$C,0))),"",INDEX('Policy Characteristics'!I:I,MATCH($C719,'Policy Characteristics'!$C:$C,0)))</f>
        <v>% of fuel shifted</v>
      </c>
      <c r="P719" s="276" t="str">
        <f>IF(ISBLANK(INDEX('Policy Characteristics'!J:J,MATCH($C719,'Policy Characteristics'!$C:$C,0))),"",INDEX('Policy Characteristics'!J:J,MATCH($C719,'Policy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9" s="276" t="str">
        <f>IF(ISBLANK(INDEX('Policy Characteristics'!K:K,MATCH($C719,'Policy Characteristics'!$C:$C,0))),"",INDEX('Policy Characteristics'!K:K,MATCH($C719,'Policy Characteristics'!$C:$C,0)))</f>
        <v>industry-ag-main.html#fuel-switching</v>
      </c>
      <c r="R719" s="276" t="str">
        <f>IF(ISBLANK(INDEX('Policy Characteristics'!L:L,MATCH($C719,'Policy Characteristics'!$C:$C,0))),"",INDEX('Policy Characteristics'!L:L,MATCH($C719,'Policy Characteristics'!$C:$C,0)))</f>
        <v>industry-elec-and-hydrogen.html</v>
      </c>
    </row>
    <row r="720" spans="1:18" ht="16">
      <c r="A720" s="276" t="str">
        <f>IF(ISBLANK(INDEX('Policy Characteristics'!A:A,MATCH($C720,'Policy Characteristics'!$C:$C,0))),"",INDEX('Policy Characteristics'!A:A,MATCH($C720,'Policy Characteristics'!$C:$C,0)))</f>
        <v>Industry</v>
      </c>
      <c r="B720" s="285" t="str">
        <f>IF(ISBLANK(INDEX('Policy Characteristics'!B:B,MATCH($C720,'Policy Characteristics'!$C:$C,0))),"",INDEX('Policy Characteristics'!B:B,MATCH($C720,'Policy Characteristics'!$C:$C,0)))</f>
        <v>Electrification</v>
      </c>
      <c r="C720" s="276" t="str">
        <f t="shared" si="35"/>
        <v>Fraction of Eligible Industrial Energy Use Shifted to Electricity</v>
      </c>
      <c r="D720" s="6" t="s">
        <v>3125</v>
      </c>
      <c r="E720" s="1" t="s">
        <v>3628</v>
      </c>
      <c r="F720" t="s">
        <v>3128</v>
      </c>
      <c r="G720" s="47" t="s">
        <v>3635</v>
      </c>
      <c r="H720" s="44">
        <v>2021</v>
      </c>
      <c r="I720" s="347" t="s">
        <v>45</v>
      </c>
      <c r="J720" s="277" t="str">
        <f>IF(ISBLANK(INDEX('Policy Characteristics'!D:D,MATCH($C720,'Policy Characteristics'!$C:$C,0))),"",INDEX('Policy Characteristics'!D:D,MATCH($C720,'Policy Characteristics'!$C:$C,0)))</f>
        <v>Electrification</v>
      </c>
      <c r="K720" s="276" t="str">
        <f>IF(ISBLANK(INDEX('Policy Characteristics'!E:E,MATCH($C720,'Policy Characteristics'!$C:$C,0))),"",INDEX('Policy Characteristics'!E:E,MATCH($C720,'Policy Characteristics'!$C:$C,0)))</f>
        <v>indst shift to electricity</v>
      </c>
      <c r="L720" s="284">
        <f>IF(ISBLANK(INDEX('Policy Characteristics'!F:F,MATCH($C720,'Policy Characteristics'!$C:$C,0))),"",INDEX('Policy Characteristics'!F:F,MATCH($C720,'Policy Characteristics'!$C:$C,0)))</f>
        <v>0</v>
      </c>
      <c r="M720" s="284">
        <f>IF(ISBLANK(INDEX('Policy Characteristics'!G:G,MATCH($C720,'Policy Characteristics'!$C:$C,0))),"",INDEX('Policy Characteristics'!G:G,MATCH($C720,'Policy Characteristics'!$C:$C,0)))</f>
        <v>1</v>
      </c>
      <c r="N720" s="284">
        <f>IF(ISBLANK(INDEX('Policy Characteristics'!H:H,MATCH($C720,'Policy Characteristics'!$C:$C,0))),"",INDEX('Policy Characteristics'!H:H,MATCH($C720,'Policy Characteristics'!$C:$C,0)))</f>
        <v>0.01</v>
      </c>
      <c r="O720" s="276" t="str">
        <f>IF(ISBLANK(INDEX('Policy Characteristics'!I:I,MATCH($C720,'Policy Characteristics'!$C:$C,0))),"",INDEX('Policy Characteristics'!I:I,MATCH($C720,'Policy Characteristics'!$C:$C,0)))</f>
        <v>% of fuel shifted</v>
      </c>
      <c r="P720" s="276" t="str">
        <f>IF(ISBLANK(INDEX('Policy Characteristics'!J:J,MATCH($C720,'Policy Characteristics'!$C:$C,0))),"",INDEX('Policy Characteristics'!J:J,MATCH($C720,'Policy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0" s="276" t="str">
        <f>IF(ISBLANK(INDEX('Policy Characteristics'!K:K,MATCH($C720,'Policy Characteristics'!$C:$C,0))),"",INDEX('Policy Characteristics'!K:K,MATCH($C720,'Policy Characteristics'!$C:$C,0)))</f>
        <v>industry-ag-main.html#fuel-switching</v>
      </c>
      <c r="R720" s="276" t="str">
        <f>IF(ISBLANK(INDEX('Policy Characteristics'!L:L,MATCH($C720,'Policy Characteristics'!$C:$C,0))),"",INDEX('Policy Characteristics'!L:L,MATCH($C720,'Policy Characteristics'!$C:$C,0)))</f>
        <v>industry-elec-and-hydrogen.html</v>
      </c>
    </row>
    <row r="721" spans="1:18" ht="16">
      <c r="A721" s="276" t="str">
        <f>IF(ISBLANK(INDEX('Policy Characteristics'!A:A,MATCH($C721,'Policy Characteristics'!$C:$C,0))),"",INDEX('Policy Characteristics'!A:A,MATCH($C721,'Policy Characteristics'!$C:$C,0)))</f>
        <v>Industry</v>
      </c>
      <c r="B721" s="285" t="str">
        <f>IF(ISBLANK(INDEX('Policy Characteristics'!B:B,MATCH($C721,'Policy Characteristics'!$C:$C,0))),"",INDEX('Policy Characteristics'!B:B,MATCH($C721,'Policy Characteristics'!$C:$C,0)))</f>
        <v>Electrification</v>
      </c>
      <c r="C721" s="276" t="str">
        <f t="shared" si="35"/>
        <v>Fraction of Eligible Industrial Energy Use Shifted to Electricity</v>
      </c>
      <c r="D721" s="6" t="s">
        <v>3125</v>
      </c>
      <c r="E721" s="1" t="s">
        <v>3629</v>
      </c>
      <c r="F721" t="s">
        <v>3128</v>
      </c>
      <c r="G721" s="47" t="s">
        <v>3636</v>
      </c>
      <c r="H721" s="44">
        <v>2022</v>
      </c>
      <c r="I721" s="347" t="s">
        <v>45</v>
      </c>
      <c r="J721" s="277" t="str">
        <f>IF(ISBLANK(INDEX('Policy Characteristics'!D:D,MATCH($C721,'Policy Characteristics'!$C:$C,0))),"",INDEX('Policy Characteristics'!D:D,MATCH($C721,'Policy Characteristics'!$C:$C,0)))</f>
        <v>Electrification</v>
      </c>
      <c r="K721" s="276" t="str">
        <f>IF(ISBLANK(INDEX('Policy Characteristics'!E:E,MATCH($C721,'Policy Characteristics'!$C:$C,0))),"",INDEX('Policy Characteristics'!E:E,MATCH($C721,'Policy Characteristics'!$C:$C,0)))</f>
        <v>indst shift to electricity</v>
      </c>
      <c r="L721" s="284">
        <f>IF(ISBLANK(INDEX('Policy Characteristics'!F:F,MATCH($C721,'Policy Characteristics'!$C:$C,0))),"",INDEX('Policy Characteristics'!F:F,MATCH($C721,'Policy Characteristics'!$C:$C,0)))</f>
        <v>0</v>
      </c>
      <c r="M721" s="284">
        <f>IF(ISBLANK(INDEX('Policy Characteristics'!G:G,MATCH($C721,'Policy Characteristics'!$C:$C,0))),"",INDEX('Policy Characteristics'!G:G,MATCH($C721,'Policy Characteristics'!$C:$C,0)))</f>
        <v>1</v>
      </c>
      <c r="N721" s="284">
        <f>IF(ISBLANK(INDEX('Policy Characteristics'!H:H,MATCH($C721,'Policy Characteristics'!$C:$C,0))),"",INDEX('Policy Characteristics'!H:H,MATCH($C721,'Policy Characteristics'!$C:$C,0)))</f>
        <v>0.01</v>
      </c>
      <c r="O721" s="276" t="str">
        <f>IF(ISBLANK(INDEX('Policy Characteristics'!I:I,MATCH($C721,'Policy Characteristics'!$C:$C,0))),"",INDEX('Policy Characteristics'!I:I,MATCH($C721,'Policy Characteristics'!$C:$C,0)))</f>
        <v>% of fuel shifted</v>
      </c>
      <c r="P721" s="276" t="str">
        <f>IF(ISBLANK(INDEX('Policy Characteristics'!J:J,MATCH($C721,'Policy Characteristics'!$C:$C,0))),"",INDEX('Policy Characteristics'!J:J,MATCH($C721,'Policy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1" s="276" t="str">
        <f>IF(ISBLANK(INDEX('Policy Characteristics'!K:K,MATCH($C721,'Policy Characteristics'!$C:$C,0))),"",INDEX('Policy Characteristics'!K:K,MATCH($C721,'Policy Characteristics'!$C:$C,0)))</f>
        <v>industry-ag-main.html#fuel-switching</v>
      </c>
      <c r="R721" s="276" t="str">
        <f>IF(ISBLANK(INDEX('Policy Characteristics'!L:L,MATCH($C721,'Policy Characteristics'!$C:$C,0))),"",INDEX('Policy Characteristics'!L:L,MATCH($C721,'Policy Characteristics'!$C:$C,0)))</f>
        <v>industry-elec-and-hydrogen.html</v>
      </c>
    </row>
    <row r="722" spans="1:18" ht="16">
      <c r="A722" s="276" t="str">
        <f>IF(ISBLANK(INDEX('Policy Characteristics'!A:A,MATCH($C722,'Policy Characteristics'!$C:$C,0))),"",INDEX('Policy Characteristics'!A:A,MATCH($C722,'Policy Characteristics'!$C:$C,0)))</f>
        <v>Industry</v>
      </c>
      <c r="B722" s="285" t="str">
        <f>IF(ISBLANK(INDEX('Policy Characteristics'!B:B,MATCH($C722,'Policy Characteristics'!$C:$C,0))),"",INDEX('Policy Characteristics'!B:B,MATCH($C722,'Policy Characteristics'!$C:$C,0)))</f>
        <v>Electrification</v>
      </c>
      <c r="C722" s="276" t="str">
        <f t="shared" si="35"/>
        <v>Fraction of Eligible Industrial Energy Use Shifted to Electricity</v>
      </c>
      <c r="D722" s="6" t="s">
        <v>3125</v>
      </c>
      <c r="E722" s="1" t="s">
        <v>3630</v>
      </c>
      <c r="F722" t="s">
        <v>3128</v>
      </c>
      <c r="G722" s="47" t="s">
        <v>3637</v>
      </c>
      <c r="H722" s="44">
        <v>2023</v>
      </c>
      <c r="I722" s="347" t="s">
        <v>45</v>
      </c>
      <c r="J722" s="277" t="str">
        <f>IF(ISBLANK(INDEX('Policy Characteristics'!D:D,MATCH($C722,'Policy Characteristics'!$C:$C,0))),"",INDEX('Policy Characteristics'!D:D,MATCH($C722,'Policy Characteristics'!$C:$C,0)))</f>
        <v>Electrification</v>
      </c>
      <c r="K722" s="276" t="str">
        <f>IF(ISBLANK(INDEX('Policy Characteristics'!E:E,MATCH($C722,'Policy Characteristics'!$C:$C,0))),"",INDEX('Policy Characteristics'!E:E,MATCH($C722,'Policy Characteristics'!$C:$C,0)))</f>
        <v>indst shift to electricity</v>
      </c>
      <c r="L722" s="284">
        <f>IF(ISBLANK(INDEX('Policy Characteristics'!F:F,MATCH($C722,'Policy Characteristics'!$C:$C,0))),"",INDEX('Policy Characteristics'!F:F,MATCH($C722,'Policy Characteristics'!$C:$C,0)))</f>
        <v>0</v>
      </c>
      <c r="M722" s="284">
        <f>IF(ISBLANK(INDEX('Policy Characteristics'!G:G,MATCH($C722,'Policy Characteristics'!$C:$C,0))),"",INDEX('Policy Characteristics'!G:G,MATCH($C722,'Policy Characteristics'!$C:$C,0)))</f>
        <v>1</v>
      </c>
      <c r="N722" s="284">
        <f>IF(ISBLANK(INDEX('Policy Characteristics'!H:H,MATCH($C722,'Policy Characteristics'!$C:$C,0))),"",INDEX('Policy Characteristics'!H:H,MATCH($C722,'Policy Characteristics'!$C:$C,0)))</f>
        <v>0.01</v>
      </c>
      <c r="O722" s="276" t="str">
        <f>IF(ISBLANK(INDEX('Policy Characteristics'!I:I,MATCH($C722,'Policy Characteristics'!$C:$C,0))),"",INDEX('Policy Characteristics'!I:I,MATCH($C722,'Policy Characteristics'!$C:$C,0)))</f>
        <v>% of fuel shifted</v>
      </c>
      <c r="P722" s="276" t="str">
        <f>IF(ISBLANK(INDEX('Policy Characteristics'!J:J,MATCH($C722,'Policy Characteristics'!$C:$C,0))),"",INDEX('Policy Characteristics'!J:J,MATCH($C722,'Policy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2" s="276" t="str">
        <f>IF(ISBLANK(INDEX('Policy Characteristics'!K:K,MATCH($C722,'Policy Characteristics'!$C:$C,0))),"",INDEX('Policy Characteristics'!K:K,MATCH($C722,'Policy Characteristics'!$C:$C,0)))</f>
        <v>industry-ag-main.html#fuel-switching</v>
      </c>
      <c r="R722" s="276" t="str">
        <f>IF(ISBLANK(INDEX('Policy Characteristics'!L:L,MATCH($C722,'Policy Characteristics'!$C:$C,0))),"",INDEX('Policy Characteristics'!L:L,MATCH($C722,'Policy Characteristics'!$C:$C,0)))</f>
        <v>industry-elec-and-hydrogen.html</v>
      </c>
    </row>
    <row r="723" spans="1:18" ht="16">
      <c r="A723" s="276" t="str">
        <f>IF(ISBLANK(INDEX('Policy Characteristics'!A:A,MATCH($C723,'Policy Characteristics'!$C:$C,0))),"",INDEX('Policy Characteristics'!A:A,MATCH($C723,'Policy Characteristics'!$C:$C,0)))</f>
        <v>Industry</v>
      </c>
      <c r="B723" s="285" t="str">
        <f>IF(ISBLANK(INDEX('Policy Characteristics'!B:B,MATCH($C723,'Policy Characteristics'!$C:$C,0))),"",INDEX('Policy Characteristics'!B:B,MATCH($C723,'Policy Characteristics'!$C:$C,0)))</f>
        <v>Electrification</v>
      </c>
      <c r="C723" s="276" t="str">
        <f t="shared" si="35"/>
        <v>Fraction of Eligible Industrial Energy Use Shifted to Electricity</v>
      </c>
      <c r="D723" s="6" t="s">
        <v>3125</v>
      </c>
      <c r="E723" s="1" t="s">
        <v>3631</v>
      </c>
      <c r="F723" t="s">
        <v>3128</v>
      </c>
      <c r="G723" s="47" t="s">
        <v>3638</v>
      </c>
      <c r="H723" s="44">
        <v>2024</v>
      </c>
      <c r="I723" s="347" t="s">
        <v>45</v>
      </c>
      <c r="J723" s="277" t="str">
        <f>IF(ISBLANK(INDEX('Policy Characteristics'!D:D,MATCH($C723,'Policy Characteristics'!$C:$C,0))),"",INDEX('Policy Characteristics'!D:D,MATCH($C723,'Policy Characteristics'!$C:$C,0)))</f>
        <v>Electrification</v>
      </c>
      <c r="K723" s="276" t="str">
        <f>IF(ISBLANK(INDEX('Policy Characteristics'!E:E,MATCH($C723,'Policy Characteristics'!$C:$C,0))),"",INDEX('Policy Characteristics'!E:E,MATCH($C723,'Policy Characteristics'!$C:$C,0)))</f>
        <v>indst shift to electricity</v>
      </c>
      <c r="L723" s="284">
        <f>IF(ISBLANK(INDEX('Policy Characteristics'!F:F,MATCH($C723,'Policy Characteristics'!$C:$C,0))),"",INDEX('Policy Characteristics'!F:F,MATCH($C723,'Policy Characteristics'!$C:$C,0)))</f>
        <v>0</v>
      </c>
      <c r="M723" s="284">
        <f>IF(ISBLANK(INDEX('Policy Characteristics'!G:G,MATCH($C723,'Policy Characteristics'!$C:$C,0))),"",INDEX('Policy Characteristics'!G:G,MATCH($C723,'Policy Characteristics'!$C:$C,0)))</f>
        <v>1</v>
      </c>
      <c r="N723" s="284">
        <f>IF(ISBLANK(INDEX('Policy Characteristics'!H:H,MATCH($C723,'Policy Characteristics'!$C:$C,0))),"",INDEX('Policy Characteristics'!H:H,MATCH($C723,'Policy Characteristics'!$C:$C,0)))</f>
        <v>0.01</v>
      </c>
      <c r="O723" s="276" t="str">
        <f>IF(ISBLANK(INDEX('Policy Characteristics'!I:I,MATCH($C723,'Policy Characteristics'!$C:$C,0))),"",INDEX('Policy Characteristics'!I:I,MATCH($C723,'Policy Characteristics'!$C:$C,0)))</f>
        <v>% of fuel shifted</v>
      </c>
      <c r="P723" s="276" t="str">
        <f>IF(ISBLANK(INDEX('Policy Characteristics'!J:J,MATCH($C723,'Policy Characteristics'!$C:$C,0))),"",INDEX('Policy Characteristics'!J:J,MATCH($C723,'Policy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3" s="276" t="str">
        <f>IF(ISBLANK(INDEX('Policy Characteristics'!K:K,MATCH($C723,'Policy Characteristics'!$C:$C,0))),"",INDEX('Policy Characteristics'!K:K,MATCH($C723,'Policy Characteristics'!$C:$C,0)))</f>
        <v>industry-ag-main.html#fuel-switching</v>
      </c>
      <c r="R723" s="276" t="str">
        <f>IF(ISBLANK(INDEX('Policy Characteristics'!L:L,MATCH($C723,'Policy Characteristics'!$C:$C,0))),"",INDEX('Policy Characteristics'!L:L,MATCH($C723,'Policy Characteristics'!$C:$C,0)))</f>
        <v>industry-elec-and-hydrogen.html</v>
      </c>
    </row>
    <row r="724" spans="1:18" ht="16">
      <c r="A724" s="276" t="str">
        <f>IF(ISBLANK(INDEX('Policy Characteristics'!A:A,MATCH($C724,'Policy Characteristics'!$C:$C,0))),"",INDEX('Policy Characteristics'!A:A,MATCH($C724,'Policy Characteristics'!$C:$C,0)))</f>
        <v>Industry</v>
      </c>
      <c r="B724" s="285" t="str">
        <f>IF(ISBLANK(INDEX('Policy Characteristics'!B:B,MATCH($C724,'Policy Characteristics'!$C:$C,0))),"",INDEX('Policy Characteristics'!B:B,MATCH($C724,'Policy Characteristics'!$C:$C,0)))</f>
        <v>Electrification</v>
      </c>
      <c r="C724" s="276" t="str">
        <f t="shared" si="35"/>
        <v>Fraction of Eligible Industrial Energy Use Shifted to Electricity</v>
      </c>
      <c r="D724" s="6" t="s">
        <v>3125</v>
      </c>
      <c r="E724" s="1" t="s">
        <v>3625</v>
      </c>
      <c r="F724" t="s">
        <v>3128</v>
      </c>
      <c r="G724" s="47" t="s">
        <v>3639</v>
      </c>
      <c r="H724" s="44">
        <v>2025</v>
      </c>
      <c r="I724" s="347" t="s">
        <v>45</v>
      </c>
      <c r="J724" s="277" t="str">
        <f>IF(ISBLANK(INDEX('Policy Characteristics'!D:D,MATCH($C724,'Policy Characteristics'!$C:$C,0))),"",INDEX('Policy Characteristics'!D:D,MATCH($C724,'Policy Characteristics'!$C:$C,0)))</f>
        <v>Electrification</v>
      </c>
      <c r="K724" s="276" t="str">
        <f>IF(ISBLANK(INDEX('Policy Characteristics'!E:E,MATCH($C724,'Policy Characteristics'!$C:$C,0))),"",INDEX('Policy Characteristics'!E:E,MATCH($C724,'Policy Characteristics'!$C:$C,0)))</f>
        <v>indst shift to electricity</v>
      </c>
      <c r="L724" s="284">
        <f>IF(ISBLANK(INDEX('Policy Characteristics'!F:F,MATCH($C724,'Policy Characteristics'!$C:$C,0))),"",INDEX('Policy Characteristics'!F:F,MATCH($C724,'Policy Characteristics'!$C:$C,0)))</f>
        <v>0</v>
      </c>
      <c r="M724" s="284">
        <f>IF(ISBLANK(INDEX('Policy Characteristics'!G:G,MATCH($C724,'Policy Characteristics'!$C:$C,0))),"",INDEX('Policy Characteristics'!G:G,MATCH($C724,'Policy Characteristics'!$C:$C,0)))</f>
        <v>1</v>
      </c>
      <c r="N724" s="284">
        <f>IF(ISBLANK(INDEX('Policy Characteristics'!H:H,MATCH($C724,'Policy Characteristics'!$C:$C,0))),"",INDEX('Policy Characteristics'!H:H,MATCH($C724,'Policy Characteristics'!$C:$C,0)))</f>
        <v>0.01</v>
      </c>
      <c r="O724" s="276" t="str">
        <f>IF(ISBLANK(INDEX('Policy Characteristics'!I:I,MATCH($C724,'Policy Characteristics'!$C:$C,0))),"",INDEX('Policy Characteristics'!I:I,MATCH($C724,'Policy Characteristics'!$C:$C,0)))</f>
        <v>% of fuel shifted</v>
      </c>
      <c r="P724" s="276" t="str">
        <f>IF(ISBLANK(INDEX('Policy Characteristics'!J:J,MATCH($C724,'Policy Characteristics'!$C:$C,0))),"",INDEX('Policy Characteristics'!J:J,MATCH($C724,'Policy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4" s="276" t="str">
        <f>IF(ISBLANK(INDEX('Policy Characteristics'!K:K,MATCH($C724,'Policy Characteristics'!$C:$C,0))),"",INDEX('Policy Characteristics'!K:K,MATCH($C724,'Policy Characteristics'!$C:$C,0)))</f>
        <v>industry-ag-main.html#fuel-switching</v>
      </c>
      <c r="R724" s="276" t="str">
        <f>IF(ISBLANK(INDEX('Policy Characteristics'!L:L,MATCH($C724,'Policy Characteristics'!$C:$C,0))),"",INDEX('Policy Characteristics'!L:L,MATCH($C724,'Policy Characteristics'!$C:$C,0)))</f>
        <v>industry-elec-and-hydrogen.html</v>
      </c>
    </row>
    <row r="725" spans="1:18" ht="16">
      <c r="A725" s="276" t="str">
        <f>IF(ISBLANK(INDEX('Policy Characteristics'!A:A,MATCH($C725,'Policy Characteristics'!$C:$C,0))),"",INDEX('Policy Characteristics'!A:A,MATCH($C725,'Policy Characteristics'!$C:$C,0)))</f>
        <v>Industry</v>
      </c>
      <c r="B725" s="285" t="str">
        <f>IF(ISBLANK(INDEX('Policy Characteristics'!B:B,MATCH($C725,'Policy Characteristics'!$C:$C,0))),"",INDEX('Policy Characteristics'!B:B,MATCH($C725,'Policy Characteristics'!$C:$C,0)))</f>
        <v>Electrification</v>
      </c>
      <c r="C725" s="276" t="str">
        <f t="shared" si="35"/>
        <v>Fraction of Eligible Industrial Energy Use Shifted to Electricity</v>
      </c>
      <c r="D725" s="6" t="s">
        <v>3126</v>
      </c>
      <c r="E725" s="1" t="s">
        <v>3624</v>
      </c>
      <c r="F725" t="s">
        <v>3087</v>
      </c>
      <c r="G725" s="47" t="s">
        <v>3632</v>
      </c>
      <c r="H725" s="44">
        <v>2026</v>
      </c>
      <c r="I725" s="347" t="s">
        <v>45</v>
      </c>
      <c r="J725" s="277" t="str">
        <f>IF(ISBLANK(INDEX('Policy Characteristics'!D:D,MATCH($C725,'Policy Characteristics'!$C:$C,0))),"",INDEX('Policy Characteristics'!D:D,MATCH($C725,'Policy Characteristics'!$C:$C,0)))</f>
        <v>Electrification</v>
      </c>
      <c r="K725" s="276" t="str">
        <f>IF(ISBLANK(INDEX('Policy Characteristics'!E:E,MATCH($C725,'Policy Characteristics'!$C:$C,0))),"",INDEX('Policy Characteristics'!E:E,MATCH($C725,'Policy Characteristics'!$C:$C,0)))</f>
        <v>indst shift to electricity</v>
      </c>
      <c r="L725" s="284">
        <f>IF(ISBLANK(INDEX('Policy Characteristics'!F:F,MATCH($C725,'Policy Characteristics'!$C:$C,0))),"",INDEX('Policy Characteristics'!F:F,MATCH($C725,'Policy Characteristics'!$C:$C,0)))</f>
        <v>0</v>
      </c>
      <c r="M725" s="284">
        <f>IF(ISBLANK(INDEX('Policy Characteristics'!G:G,MATCH($C725,'Policy Characteristics'!$C:$C,0))),"",INDEX('Policy Characteristics'!G:G,MATCH($C725,'Policy Characteristics'!$C:$C,0)))</f>
        <v>1</v>
      </c>
      <c r="N725" s="284">
        <f>IF(ISBLANK(INDEX('Policy Characteristics'!H:H,MATCH($C725,'Policy Characteristics'!$C:$C,0))),"",INDEX('Policy Characteristics'!H:H,MATCH($C725,'Policy Characteristics'!$C:$C,0)))</f>
        <v>0.01</v>
      </c>
      <c r="O725" s="276" t="str">
        <f>IF(ISBLANK(INDEX('Policy Characteristics'!I:I,MATCH($C725,'Policy Characteristics'!$C:$C,0))),"",INDEX('Policy Characteristics'!I:I,MATCH($C725,'Policy Characteristics'!$C:$C,0)))</f>
        <v>% of fuel shifted</v>
      </c>
      <c r="P725" s="276" t="str">
        <f>IF(ISBLANK(INDEX('Policy Characteristics'!J:J,MATCH($C725,'Policy Characteristics'!$C:$C,0))),"",INDEX('Policy Characteristics'!J:J,MATCH($C725,'Policy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5" s="276" t="str">
        <f>IF(ISBLANK(INDEX('Policy Characteristics'!K:K,MATCH($C725,'Policy Characteristics'!$C:$C,0))),"",INDEX('Policy Characteristics'!K:K,MATCH($C725,'Policy Characteristics'!$C:$C,0)))</f>
        <v>industry-ag-main.html#fuel-switching</v>
      </c>
      <c r="R725" s="276" t="str">
        <f>IF(ISBLANK(INDEX('Policy Characteristics'!L:L,MATCH($C725,'Policy Characteristics'!$C:$C,0))),"",INDEX('Policy Characteristics'!L:L,MATCH($C725,'Policy Characteristics'!$C:$C,0)))</f>
        <v>industry-elec-and-hydrogen.html</v>
      </c>
    </row>
    <row r="726" spans="1:18" ht="16">
      <c r="A726" s="276" t="str">
        <f>IF(ISBLANK(INDEX('Policy Characteristics'!A:A,MATCH($C726,'Policy Characteristics'!$C:$C,0))),"",INDEX('Policy Characteristics'!A:A,MATCH($C726,'Policy Characteristics'!$C:$C,0)))</f>
        <v>Industry</v>
      </c>
      <c r="B726" s="285" t="str">
        <f>IF(ISBLANK(INDEX('Policy Characteristics'!B:B,MATCH($C726,'Policy Characteristics'!$C:$C,0))),"",INDEX('Policy Characteristics'!B:B,MATCH($C726,'Policy Characteristics'!$C:$C,0)))</f>
        <v>Electrification</v>
      </c>
      <c r="C726" s="276" t="str">
        <f t="shared" si="35"/>
        <v>Fraction of Eligible Industrial Energy Use Shifted to Electricity</v>
      </c>
      <c r="D726" s="6" t="s">
        <v>3126</v>
      </c>
      <c r="E726" s="1" t="s">
        <v>3626</v>
      </c>
      <c r="F726" t="s">
        <v>3087</v>
      </c>
      <c r="G726" s="47" t="s">
        <v>3633</v>
      </c>
      <c r="H726" s="44">
        <v>2027</v>
      </c>
      <c r="I726" s="347" t="s">
        <v>44</v>
      </c>
      <c r="J726" s="277" t="str">
        <f>IF(ISBLANK(INDEX('Policy Characteristics'!D:D,MATCH($C726,'Policy Characteristics'!$C:$C,0))),"",INDEX('Policy Characteristics'!D:D,MATCH($C726,'Policy Characteristics'!$C:$C,0)))</f>
        <v>Electrification</v>
      </c>
      <c r="K726" s="276" t="str">
        <f>IF(ISBLANK(INDEX('Policy Characteristics'!E:E,MATCH($C726,'Policy Characteristics'!$C:$C,0))),"",INDEX('Policy Characteristics'!E:E,MATCH($C726,'Policy Characteristics'!$C:$C,0)))</f>
        <v>indst shift to electricity</v>
      </c>
      <c r="L726" s="284">
        <f>IF(ISBLANK(INDEX('Policy Characteristics'!F:F,MATCH($C726,'Policy Characteristics'!$C:$C,0))),"",INDEX('Policy Characteristics'!F:F,MATCH($C726,'Policy Characteristics'!$C:$C,0)))</f>
        <v>0</v>
      </c>
      <c r="M726" s="284">
        <f>IF(ISBLANK(INDEX('Policy Characteristics'!G:G,MATCH($C726,'Policy Characteristics'!$C:$C,0))),"",INDEX('Policy Characteristics'!G:G,MATCH($C726,'Policy Characteristics'!$C:$C,0)))</f>
        <v>1</v>
      </c>
      <c r="N726" s="284">
        <f>IF(ISBLANK(INDEX('Policy Characteristics'!H:H,MATCH($C726,'Policy Characteristics'!$C:$C,0))),"",INDEX('Policy Characteristics'!H:H,MATCH($C726,'Policy Characteristics'!$C:$C,0)))</f>
        <v>0.01</v>
      </c>
      <c r="O726" s="276" t="str">
        <f>IF(ISBLANK(INDEX('Policy Characteristics'!I:I,MATCH($C726,'Policy Characteristics'!$C:$C,0))),"",INDEX('Policy Characteristics'!I:I,MATCH($C726,'Policy Characteristics'!$C:$C,0)))</f>
        <v>% of fuel shifted</v>
      </c>
      <c r="P726" s="276" t="str">
        <f>IF(ISBLANK(INDEX('Policy Characteristics'!J:J,MATCH($C726,'Policy Characteristics'!$C:$C,0))),"",INDEX('Policy Characteristics'!J:J,MATCH($C726,'Policy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6" s="276" t="str">
        <f>IF(ISBLANK(INDEX('Policy Characteristics'!K:K,MATCH($C726,'Policy Characteristics'!$C:$C,0))),"",INDEX('Policy Characteristics'!K:K,MATCH($C726,'Policy Characteristics'!$C:$C,0)))</f>
        <v>industry-ag-main.html#fuel-switching</v>
      </c>
      <c r="R726" s="276" t="str">
        <f>IF(ISBLANK(INDEX('Policy Characteristics'!L:L,MATCH($C726,'Policy Characteristics'!$C:$C,0))),"",INDEX('Policy Characteristics'!L:L,MATCH($C726,'Policy Characteristics'!$C:$C,0)))</f>
        <v>industry-elec-and-hydrogen.html</v>
      </c>
    </row>
    <row r="727" spans="1:18" ht="16">
      <c r="A727" s="276" t="str">
        <f>IF(ISBLANK(INDEX('Policy Characteristics'!A:A,MATCH($C727,'Policy Characteristics'!$C:$C,0))),"",INDEX('Policy Characteristics'!A:A,MATCH($C727,'Policy Characteristics'!$C:$C,0)))</f>
        <v>Industry</v>
      </c>
      <c r="B727" s="285" t="str">
        <f>IF(ISBLANK(INDEX('Policy Characteristics'!B:B,MATCH($C727,'Policy Characteristics'!$C:$C,0))),"",INDEX('Policy Characteristics'!B:B,MATCH($C727,'Policy Characteristics'!$C:$C,0)))</f>
        <v>Electrification</v>
      </c>
      <c r="C727" s="276" t="str">
        <f t="shared" si="35"/>
        <v>Fraction of Eligible Industrial Energy Use Shifted to Electricity</v>
      </c>
      <c r="D727" s="6" t="s">
        <v>3126</v>
      </c>
      <c r="E727" s="1" t="s">
        <v>3627</v>
      </c>
      <c r="F727" t="s">
        <v>3087</v>
      </c>
      <c r="G727" s="47" t="s">
        <v>3634</v>
      </c>
      <c r="H727" s="44">
        <v>2028</v>
      </c>
      <c r="I727" s="347" t="s">
        <v>45</v>
      </c>
      <c r="J727" s="277" t="str">
        <f>IF(ISBLANK(INDEX('Policy Characteristics'!D:D,MATCH($C727,'Policy Characteristics'!$C:$C,0))),"",INDEX('Policy Characteristics'!D:D,MATCH($C727,'Policy Characteristics'!$C:$C,0)))</f>
        <v>Electrification</v>
      </c>
      <c r="K727" s="276" t="str">
        <f>IF(ISBLANK(INDEX('Policy Characteristics'!E:E,MATCH($C727,'Policy Characteristics'!$C:$C,0))),"",INDEX('Policy Characteristics'!E:E,MATCH($C727,'Policy Characteristics'!$C:$C,0)))</f>
        <v>indst shift to electricity</v>
      </c>
      <c r="L727" s="284">
        <f>IF(ISBLANK(INDEX('Policy Characteristics'!F:F,MATCH($C727,'Policy Characteristics'!$C:$C,0))),"",INDEX('Policy Characteristics'!F:F,MATCH($C727,'Policy Characteristics'!$C:$C,0)))</f>
        <v>0</v>
      </c>
      <c r="M727" s="284">
        <f>IF(ISBLANK(INDEX('Policy Characteristics'!G:G,MATCH($C727,'Policy Characteristics'!$C:$C,0))),"",INDEX('Policy Characteristics'!G:G,MATCH($C727,'Policy Characteristics'!$C:$C,0)))</f>
        <v>1</v>
      </c>
      <c r="N727" s="284">
        <f>IF(ISBLANK(INDEX('Policy Characteristics'!H:H,MATCH($C727,'Policy Characteristics'!$C:$C,0))),"",INDEX('Policy Characteristics'!H:H,MATCH($C727,'Policy Characteristics'!$C:$C,0)))</f>
        <v>0.01</v>
      </c>
      <c r="O727" s="276" t="str">
        <f>IF(ISBLANK(INDEX('Policy Characteristics'!I:I,MATCH($C727,'Policy Characteristics'!$C:$C,0))),"",INDEX('Policy Characteristics'!I:I,MATCH($C727,'Policy Characteristics'!$C:$C,0)))</f>
        <v>% of fuel shifted</v>
      </c>
      <c r="P727" s="276" t="str">
        <f>IF(ISBLANK(INDEX('Policy Characteristics'!J:J,MATCH($C727,'Policy Characteristics'!$C:$C,0))),"",INDEX('Policy Characteristics'!J:J,MATCH($C727,'Policy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7" s="276" t="str">
        <f>IF(ISBLANK(INDEX('Policy Characteristics'!K:K,MATCH($C727,'Policy Characteristics'!$C:$C,0))),"",INDEX('Policy Characteristics'!K:K,MATCH($C727,'Policy Characteristics'!$C:$C,0)))</f>
        <v>industry-ag-main.html#fuel-switching</v>
      </c>
      <c r="R727" s="276" t="str">
        <f>IF(ISBLANK(INDEX('Policy Characteristics'!L:L,MATCH($C727,'Policy Characteristics'!$C:$C,0))),"",INDEX('Policy Characteristics'!L:L,MATCH($C727,'Policy Characteristics'!$C:$C,0)))</f>
        <v>industry-elec-and-hydrogen.html</v>
      </c>
    </row>
    <row r="728" spans="1:18" ht="16">
      <c r="A728" s="276" t="str">
        <f>IF(ISBLANK(INDEX('Policy Characteristics'!A:A,MATCH($C728,'Policy Characteristics'!$C:$C,0))),"",INDEX('Policy Characteristics'!A:A,MATCH($C728,'Policy Characteristics'!$C:$C,0)))</f>
        <v>Industry</v>
      </c>
      <c r="B728" s="285" t="str">
        <f>IF(ISBLANK(INDEX('Policy Characteristics'!B:B,MATCH($C728,'Policy Characteristics'!$C:$C,0))),"",INDEX('Policy Characteristics'!B:B,MATCH($C728,'Policy Characteristics'!$C:$C,0)))</f>
        <v>Electrification</v>
      </c>
      <c r="C728" s="276" t="str">
        <f t="shared" si="35"/>
        <v>Fraction of Eligible Industrial Energy Use Shifted to Electricity</v>
      </c>
      <c r="D728" s="6" t="s">
        <v>3126</v>
      </c>
      <c r="E728" s="1" t="s">
        <v>3628</v>
      </c>
      <c r="F728" t="s">
        <v>3087</v>
      </c>
      <c r="G728" s="47" t="s">
        <v>3635</v>
      </c>
      <c r="H728" s="44">
        <v>2029</v>
      </c>
      <c r="I728" s="347" t="s">
        <v>45</v>
      </c>
      <c r="J728" s="277" t="str">
        <f>IF(ISBLANK(INDEX('Policy Characteristics'!D:D,MATCH($C728,'Policy Characteristics'!$C:$C,0))),"",INDEX('Policy Characteristics'!D:D,MATCH($C728,'Policy Characteristics'!$C:$C,0)))</f>
        <v>Electrification</v>
      </c>
      <c r="K728" s="276" t="str">
        <f>IF(ISBLANK(INDEX('Policy Characteristics'!E:E,MATCH($C728,'Policy Characteristics'!$C:$C,0))),"",INDEX('Policy Characteristics'!E:E,MATCH($C728,'Policy Characteristics'!$C:$C,0)))</f>
        <v>indst shift to electricity</v>
      </c>
      <c r="L728" s="284">
        <f>IF(ISBLANK(INDEX('Policy Characteristics'!F:F,MATCH($C728,'Policy Characteristics'!$C:$C,0))),"",INDEX('Policy Characteristics'!F:F,MATCH($C728,'Policy Characteristics'!$C:$C,0)))</f>
        <v>0</v>
      </c>
      <c r="M728" s="284">
        <f>IF(ISBLANK(INDEX('Policy Characteristics'!G:G,MATCH($C728,'Policy Characteristics'!$C:$C,0))),"",INDEX('Policy Characteristics'!G:G,MATCH($C728,'Policy Characteristics'!$C:$C,0)))</f>
        <v>1</v>
      </c>
      <c r="N728" s="284">
        <f>IF(ISBLANK(INDEX('Policy Characteristics'!H:H,MATCH($C728,'Policy Characteristics'!$C:$C,0))),"",INDEX('Policy Characteristics'!H:H,MATCH($C728,'Policy Characteristics'!$C:$C,0)))</f>
        <v>0.01</v>
      </c>
      <c r="O728" s="276" t="str">
        <f>IF(ISBLANK(INDEX('Policy Characteristics'!I:I,MATCH($C728,'Policy Characteristics'!$C:$C,0))),"",INDEX('Policy Characteristics'!I:I,MATCH($C728,'Policy Characteristics'!$C:$C,0)))</f>
        <v>% of fuel shifted</v>
      </c>
      <c r="P728" s="276" t="str">
        <f>IF(ISBLANK(INDEX('Policy Characteristics'!J:J,MATCH($C728,'Policy Characteristics'!$C:$C,0))),"",INDEX('Policy Characteristics'!J:J,MATCH($C728,'Policy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8" s="276" t="str">
        <f>IF(ISBLANK(INDEX('Policy Characteristics'!K:K,MATCH($C728,'Policy Characteristics'!$C:$C,0))),"",INDEX('Policy Characteristics'!K:K,MATCH($C728,'Policy Characteristics'!$C:$C,0)))</f>
        <v>industry-ag-main.html#fuel-switching</v>
      </c>
      <c r="R728" s="276" t="str">
        <f>IF(ISBLANK(INDEX('Policy Characteristics'!L:L,MATCH($C728,'Policy Characteristics'!$C:$C,0))),"",INDEX('Policy Characteristics'!L:L,MATCH($C728,'Policy Characteristics'!$C:$C,0)))</f>
        <v>industry-elec-and-hydrogen.html</v>
      </c>
    </row>
    <row r="729" spans="1:18" ht="16">
      <c r="A729" s="276" t="str">
        <f>IF(ISBLANK(INDEX('Policy Characteristics'!A:A,MATCH($C729,'Policy Characteristics'!$C:$C,0))),"",INDEX('Policy Characteristics'!A:A,MATCH($C729,'Policy Characteristics'!$C:$C,0)))</f>
        <v>Industry</v>
      </c>
      <c r="B729" s="285" t="str">
        <f>IF(ISBLANK(INDEX('Policy Characteristics'!B:B,MATCH($C729,'Policy Characteristics'!$C:$C,0))),"",INDEX('Policy Characteristics'!B:B,MATCH($C729,'Policy Characteristics'!$C:$C,0)))</f>
        <v>Electrification</v>
      </c>
      <c r="C729" s="276" t="str">
        <f t="shared" si="35"/>
        <v>Fraction of Eligible Industrial Energy Use Shifted to Electricity</v>
      </c>
      <c r="D729" s="6" t="s">
        <v>3126</v>
      </c>
      <c r="E729" s="1" t="s">
        <v>3629</v>
      </c>
      <c r="F729" t="s">
        <v>3087</v>
      </c>
      <c r="G729" s="47" t="s">
        <v>3636</v>
      </c>
      <c r="H729" s="44">
        <v>2030</v>
      </c>
      <c r="I729" s="347" t="s">
        <v>45</v>
      </c>
      <c r="J729" s="277" t="str">
        <f>IF(ISBLANK(INDEX('Policy Characteristics'!D:D,MATCH($C729,'Policy Characteristics'!$C:$C,0))),"",INDEX('Policy Characteristics'!D:D,MATCH($C729,'Policy Characteristics'!$C:$C,0)))</f>
        <v>Electrification</v>
      </c>
      <c r="K729" s="276" t="str">
        <f>IF(ISBLANK(INDEX('Policy Characteristics'!E:E,MATCH($C729,'Policy Characteristics'!$C:$C,0))),"",INDEX('Policy Characteristics'!E:E,MATCH($C729,'Policy Characteristics'!$C:$C,0)))</f>
        <v>indst shift to electricity</v>
      </c>
      <c r="L729" s="284">
        <f>IF(ISBLANK(INDEX('Policy Characteristics'!F:F,MATCH($C729,'Policy Characteristics'!$C:$C,0))),"",INDEX('Policy Characteristics'!F:F,MATCH($C729,'Policy Characteristics'!$C:$C,0)))</f>
        <v>0</v>
      </c>
      <c r="M729" s="284">
        <f>IF(ISBLANK(INDEX('Policy Characteristics'!G:G,MATCH($C729,'Policy Characteristics'!$C:$C,0))),"",INDEX('Policy Characteristics'!G:G,MATCH($C729,'Policy Characteristics'!$C:$C,0)))</f>
        <v>1</v>
      </c>
      <c r="N729" s="284">
        <f>IF(ISBLANK(INDEX('Policy Characteristics'!H:H,MATCH($C729,'Policy Characteristics'!$C:$C,0))),"",INDEX('Policy Characteristics'!H:H,MATCH($C729,'Policy Characteristics'!$C:$C,0)))</f>
        <v>0.01</v>
      </c>
      <c r="O729" s="276" t="str">
        <f>IF(ISBLANK(INDEX('Policy Characteristics'!I:I,MATCH($C729,'Policy Characteristics'!$C:$C,0))),"",INDEX('Policy Characteristics'!I:I,MATCH($C729,'Policy Characteristics'!$C:$C,0)))</f>
        <v>% of fuel shifted</v>
      </c>
      <c r="P729" s="276" t="str">
        <f>IF(ISBLANK(INDEX('Policy Characteristics'!J:J,MATCH($C729,'Policy Characteristics'!$C:$C,0))),"",INDEX('Policy Characteristics'!J:J,MATCH($C729,'Policy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9" s="276" t="str">
        <f>IF(ISBLANK(INDEX('Policy Characteristics'!K:K,MATCH($C729,'Policy Characteristics'!$C:$C,0))),"",INDEX('Policy Characteristics'!K:K,MATCH($C729,'Policy Characteristics'!$C:$C,0)))</f>
        <v>industry-ag-main.html#fuel-switching</v>
      </c>
      <c r="R729" s="276" t="str">
        <f>IF(ISBLANK(INDEX('Policy Characteristics'!L:L,MATCH($C729,'Policy Characteristics'!$C:$C,0))),"",INDEX('Policy Characteristics'!L:L,MATCH($C729,'Policy Characteristics'!$C:$C,0)))</f>
        <v>industry-elec-and-hydrogen.html</v>
      </c>
    </row>
    <row r="730" spans="1:18" ht="16">
      <c r="A730" s="276" t="str">
        <f>IF(ISBLANK(INDEX('Policy Characteristics'!A:A,MATCH($C730,'Policy Characteristics'!$C:$C,0))),"",INDEX('Policy Characteristics'!A:A,MATCH($C730,'Policy Characteristics'!$C:$C,0)))</f>
        <v>Industry</v>
      </c>
      <c r="B730" s="285" t="str">
        <f>IF(ISBLANK(INDEX('Policy Characteristics'!B:B,MATCH($C730,'Policy Characteristics'!$C:$C,0))),"",INDEX('Policy Characteristics'!B:B,MATCH($C730,'Policy Characteristics'!$C:$C,0)))</f>
        <v>Electrification</v>
      </c>
      <c r="C730" s="276" t="str">
        <f t="shared" si="35"/>
        <v>Fraction of Eligible Industrial Energy Use Shifted to Electricity</v>
      </c>
      <c r="D730" s="6" t="s">
        <v>3126</v>
      </c>
      <c r="E730" s="1" t="s">
        <v>3630</v>
      </c>
      <c r="F730" t="s">
        <v>3087</v>
      </c>
      <c r="G730" s="47" t="s">
        <v>3637</v>
      </c>
      <c r="H730" s="44">
        <v>2031</v>
      </c>
      <c r="I730" s="347" t="s">
        <v>45</v>
      </c>
      <c r="J730" s="277" t="str">
        <f>IF(ISBLANK(INDEX('Policy Characteristics'!D:D,MATCH($C730,'Policy Characteristics'!$C:$C,0))),"",INDEX('Policy Characteristics'!D:D,MATCH($C730,'Policy Characteristics'!$C:$C,0)))</f>
        <v>Electrification</v>
      </c>
      <c r="K730" s="276" t="str">
        <f>IF(ISBLANK(INDEX('Policy Characteristics'!E:E,MATCH($C730,'Policy Characteristics'!$C:$C,0))),"",INDEX('Policy Characteristics'!E:E,MATCH($C730,'Policy Characteristics'!$C:$C,0)))</f>
        <v>indst shift to electricity</v>
      </c>
      <c r="L730" s="284">
        <f>IF(ISBLANK(INDEX('Policy Characteristics'!F:F,MATCH($C730,'Policy Characteristics'!$C:$C,0))),"",INDEX('Policy Characteristics'!F:F,MATCH($C730,'Policy Characteristics'!$C:$C,0)))</f>
        <v>0</v>
      </c>
      <c r="M730" s="284">
        <f>IF(ISBLANK(INDEX('Policy Characteristics'!G:G,MATCH($C730,'Policy Characteristics'!$C:$C,0))),"",INDEX('Policy Characteristics'!G:G,MATCH($C730,'Policy Characteristics'!$C:$C,0)))</f>
        <v>1</v>
      </c>
      <c r="N730" s="284">
        <f>IF(ISBLANK(INDEX('Policy Characteristics'!H:H,MATCH($C730,'Policy Characteristics'!$C:$C,0))),"",INDEX('Policy Characteristics'!H:H,MATCH($C730,'Policy Characteristics'!$C:$C,0)))</f>
        <v>0.01</v>
      </c>
      <c r="O730" s="276" t="str">
        <f>IF(ISBLANK(INDEX('Policy Characteristics'!I:I,MATCH($C730,'Policy Characteristics'!$C:$C,0))),"",INDEX('Policy Characteristics'!I:I,MATCH($C730,'Policy Characteristics'!$C:$C,0)))</f>
        <v>% of fuel shifted</v>
      </c>
      <c r="P730" s="276" t="str">
        <f>IF(ISBLANK(INDEX('Policy Characteristics'!J:J,MATCH($C730,'Policy Characteristics'!$C:$C,0))),"",INDEX('Policy Characteristics'!J:J,MATCH($C730,'Policy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0" s="276" t="str">
        <f>IF(ISBLANK(INDEX('Policy Characteristics'!K:K,MATCH($C730,'Policy Characteristics'!$C:$C,0))),"",INDEX('Policy Characteristics'!K:K,MATCH($C730,'Policy Characteristics'!$C:$C,0)))</f>
        <v>industry-ag-main.html#fuel-switching</v>
      </c>
      <c r="R730" s="276" t="str">
        <f>IF(ISBLANK(INDEX('Policy Characteristics'!L:L,MATCH($C730,'Policy Characteristics'!$C:$C,0))),"",INDEX('Policy Characteristics'!L:L,MATCH($C730,'Policy Characteristics'!$C:$C,0)))</f>
        <v>industry-elec-and-hydrogen.html</v>
      </c>
    </row>
    <row r="731" spans="1:18" ht="16">
      <c r="A731" s="276" t="str">
        <f>IF(ISBLANK(INDEX('Policy Characteristics'!A:A,MATCH($C731,'Policy Characteristics'!$C:$C,0))),"",INDEX('Policy Characteristics'!A:A,MATCH($C731,'Policy Characteristics'!$C:$C,0)))</f>
        <v>Industry</v>
      </c>
      <c r="B731" s="285" t="str">
        <f>IF(ISBLANK(INDEX('Policy Characteristics'!B:B,MATCH($C731,'Policy Characteristics'!$C:$C,0))),"",INDEX('Policy Characteristics'!B:B,MATCH($C731,'Policy Characteristics'!$C:$C,0)))</f>
        <v>Electrification</v>
      </c>
      <c r="C731" s="276" t="str">
        <f t="shared" si="35"/>
        <v>Fraction of Eligible Industrial Energy Use Shifted to Electricity</v>
      </c>
      <c r="D731" s="6" t="s">
        <v>3126</v>
      </c>
      <c r="E731" s="1" t="s">
        <v>3631</v>
      </c>
      <c r="F731" t="s">
        <v>3087</v>
      </c>
      <c r="G731" s="47" t="s">
        <v>3638</v>
      </c>
      <c r="H731" s="44">
        <v>2032</v>
      </c>
      <c r="I731" s="347" t="s">
        <v>45</v>
      </c>
      <c r="J731" s="277" t="str">
        <f>IF(ISBLANK(INDEX('Policy Characteristics'!D:D,MATCH($C731,'Policy Characteristics'!$C:$C,0))),"",INDEX('Policy Characteristics'!D:D,MATCH($C731,'Policy Characteristics'!$C:$C,0)))</f>
        <v>Electrification</v>
      </c>
      <c r="K731" s="276" t="str">
        <f>IF(ISBLANK(INDEX('Policy Characteristics'!E:E,MATCH($C731,'Policy Characteristics'!$C:$C,0))),"",INDEX('Policy Characteristics'!E:E,MATCH($C731,'Policy Characteristics'!$C:$C,0)))</f>
        <v>indst shift to electricity</v>
      </c>
      <c r="L731" s="284">
        <f>IF(ISBLANK(INDEX('Policy Characteristics'!F:F,MATCH($C731,'Policy Characteristics'!$C:$C,0))),"",INDEX('Policy Characteristics'!F:F,MATCH($C731,'Policy Characteristics'!$C:$C,0)))</f>
        <v>0</v>
      </c>
      <c r="M731" s="284">
        <f>IF(ISBLANK(INDEX('Policy Characteristics'!G:G,MATCH($C731,'Policy Characteristics'!$C:$C,0))),"",INDEX('Policy Characteristics'!G:G,MATCH($C731,'Policy Characteristics'!$C:$C,0)))</f>
        <v>1</v>
      </c>
      <c r="N731" s="284">
        <f>IF(ISBLANK(INDEX('Policy Characteristics'!H:H,MATCH($C731,'Policy Characteristics'!$C:$C,0))),"",INDEX('Policy Characteristics'!H:H,MATCH($C731,'Policy Characteristics'!$C:$C,0)))</f>
        <v>0.01</v>
      </c>
      <c r="O731" s="276" t="str">
        <f>IF(ISBLANK(INDEX('Policy Characteristics'!I:I,MATCH($C731,'Policy Characteristics'!$C:$C,0))),"",INDEX('Policy Characteristics'!I:I,MATCH($C731,'Policy Characteristics'!$C:$C,0)))</f>
        <v>% of fuel shifted</v>
      </c>
      <c r="P731" s="276" t="str">
        <f>IF(ISBLANK(INDEX('Policy Characteristics'!J:J,MATCH($C731,'Policy Characteristics'!$C:$C,0))),"",INDEX('Policy Characteristics'!J:J,MATCH($C731,'Policy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1" s="276" t="str">
        <f>IF(ISBLANK(INDEX('Policy Characteristics'!K:K,MATCH($C731,'Policy Characteristics'!$C:$C,0))),"",INDEX('Policy Characteristics'!K:K,MATCH($C731,'Policy Characteristics'!$C:$C,0)))</f>
        <v>industry-ag-main.html#fuel-switching</v>
      </c>
      <c r="R731" s="276" t="str">
        <f>IF(ISBLANK(INDEX('Policy Characteristics'!L:L,MATCH($C731,'Policy Characteristics'!$C:$C,0))),"",INDEX('Policy Characteristics'!L:L,MATCH($C731,'Policy Characteristics'!$C:$C,0)))</f>
        <v>industry-elec-and-hydrogen.html</v>
      </c>
    </row>
    <row r="732" spans="1:18" ht="16">
      <c r="A732" s="276" t="str">
        <f>IF(ISBLANK(INDEX('Policy Characteristics'!A:A,MATCH($C732,'Policy Characteristics'!$C:$C,0))),"",INDEX('Policy Characteristics'!A:A,MATCH($C732,'Policy Characteristics'!$C:$C,0)))</f>
        <v>Industry</v>
      </c>
      <c r="B732" s="285" t="str">
        <f>IF(ISBLANK(INDEX('Policy Characteristics'!B:B,MATCH($C732,'Policy Characteristics'!$C:$C,0))),"",INDEX('Policy Characteristics'!B:B,MATCH($C732,'Policy Characteristics'!$C:$C,0)))</f>
        <v>Electrification</v>
      </c>
      <c r="C732" s="276" t="str">
        <f t="shared" si="35"/>
        <v>Fraction of Eligible Industrial Energy Use Shifted to Electricity</v>
      </c>
      <c r="D732" s="6" t="s">
        <v>3126</v>
      </c>
      <c r="E732" s="1" t="s">
        <v>3625</v>
      </c>
      <c r="F732" t="s">
        <v>3087</v>
      </c>
      <c r="G732" s="47" t="s">
        <v>3639</v>
      </c>
      <c r="H732" s="44">
        <v>2033</v>
      </c>
      <c r="I732" s="347" t="s">
        <v>45</v>
      </c>
      <c r="J732" s="277" t="str">
        <f>IF(ISBLANK(INDEX('Policy Characteristics'!D:D,MATCH($C732,'Policy Characteristics'!$C:$C,0))),"",INDEX('Policy Characteristics'!D:D,MATCH($C732,'Policy Characteristics'!$C:$C,0)))</f>
        <v>Electrification</v>
      </c>
      <c r="K732" s="276" t="str">
        <f>IF(ISBLANK(INDEX('Policy Characteristics'!E:E,MATCH($C732,'Policy Characteristics'!$C:$C,0))),"",INDEX('Policy Characteristics'!E:E,MATCH($C732,'Policy Characteristics'!$C:$C,0)))</f>
        <v>indst shift to electricity</v>
      </c>
      <c r="L732" s="284">
        <f>IF(ISBLANK(INDEX('Policy Characteristics'!F:F,MATCH($C732,'Policy Characteristics'!$C:$C,0))),"",INDEX('Policy Characteristics'!F:F,MATCH($C732,'Policy Characteristics'!$C:$C,0)))</f>
        <v>0</v>
      </c>
      <c r="M732" s="284">
        <f>IF(ISBLANK(INDEX('Policy Characteristics'!G:G,MATCH($C732,'Policy Characteristics'!$C:$C,0))),"",INDEX('Policy Characteristics'!G:G,MATCH($C732,'Policy Characteristics'!$C:$C,0)))</f>
        <v>1</v>
      </c>
      <c r="N732" s="284">
        <f>IF(ISBLANK(INDEX('Policy Characteristics'!H:H,MATCH($C732,'Policy Characteristics'!$C:$C,0))),"",INDEX('Policy Characteristics'!H:H,MATCH($C732,'Policy Characteristics'!$C:$C,0)))</f>
        <v>0.01</v>
      </c>
      <c r="O732" s="276" t="str">
        <f>IF(ISBLANK(INDEX('Policy Characteristics'!I:I,MATCH($C732,'Policy Characteristics'!$C:$C,0))),"",INDEX('Policy Characteristics'!I:I,MATCH($C732,'Policy Characteristics'!$C:$C,0)))</f>
        <v>% of fuel shifted</v>
      </c>
      <c r="P732" s="276" t="str">
        <f>IF(ISBLANK(INDEX('Policy Characteristics'!J:J,MATCH($C732,'Policy Characteristics'!$C:$C,0))),"",INDEX('Policy Characteristics'!J:J,MATCH($C732,'Policy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2" s="276" t="str">
        <f>IF(ISBLANK(INDEX('Policy Characteristics'!K:K,MATCH($C732,'Policy Characteristics'!$C:$C,0))),"",INDEX('Policy Characteristics'!K:K,MATCH($C732,'Policy Characteristics'!$C:$C,0)))</f>
        <v>industry-ag-main.html#fuel-switching</v>
      </c>
      <c r="R732" s="276" t="str">
        <f>IF(ISBLANK(INDEX('Policy Characteristics'!L:L,MATCH($C732,'Policy Characteristics'!$C:$C,0))),"",INDEX('Policy Characteristics'!L:L,MATCH($C732,'Policy Characteristics'!$C:$C,0)))</f>
        <v>industry-elec-and-hydrogen.html</v>
      </c>
    </row>
    <row r="733" spans="1:18" s="2" customFormat="1" ht="16">
      <c r="A733" s="276" t="str">
        <f>IF(ISBLANK(INDEX('Policy Characteristics'!A:A,MATCH($C733,'Policy Characteristics'!$C:$C,0))),"",INDEX('Policy Characteristics'!A:A,MATCH($C733,'Policy Characteristics'!$C:$C,0)))</f>
        <v>Industry</v>
      </c>
      <c r="B733" s="285" t="str">
        <f>IF(ISBLANK(INDEX('Policy Characteristics'!B:B,MATCH($C733,'Policy Characteristics'!$C:$C,0))),"",INDEX('Policy Characteristics'!B:B,MATCH($C733,'Policy Characteristics'!$C:$C,0)))</f>
        <v>F-Gas Substitution</v>
      </c>
      <c r="C733" s="340" t="s">
        <v>2808</v>
      </c>
      <c r="D733" s="6"/>
      <c r="E733" s="6"/>
      <c r="F733" s="6"/>
      <c r="G733" s="6"/>
      <c r="H733" s="49">
        <v>58</v>
      </c>
      <c r="I733" s="348" t="s">
        <v>44</v>
      </c>
      <c r="J733" s="277" t="str">
        <f>IF(ISBLANK(INDEX('Policy Characteristics'!D:D,MATCH($C733,'Policy Characteristics'!$C:$C,0))),"",INDEX('Policy Characteristics'!D:D,MATCH($C733,'Policy Characteristics'!$C:$C,0)))</f>
        <v>F-gas Measures</v>
      </c>
      <c r="K733" s="276" t="str">
        <f>IF(ISBLANK(INDEX('Policy Characteristics'!E:E,MATCH($C733,'Policy Characteristics'!$C:$C,0))),"",INDEX('Policy Characteristics'!E:E,MATCH($C733,'Policy Characteristics'!$C:$C,0)))</f>
        <v>indst f gas substitution</v>
      </c>
      <c r="L733" s="284">
        <f>IF(ISBLANK(INDEX('Policy Characteristics'!F:F,MATCH($C733,'Policy Characteristics'!$C:$C,0))),"",INDEX('Policy Characteristics'!F:F,MATCH($C733,'Policy Characteristics'!$C:$C,0)))</f>
        <v>0</v>
      </c>
      <c r="M733" s="284">
        <f>IF(ISBLANK(INDEX('Policy Characteristics'!G:G,MATCH($C733,'Policy Characteristics'!$C:$C,0))),"",INDEX('Policy Characteristics'!G:G,MATCH($C733,'Policy Characteristics'!$C:$C,0)))</f>
        <v>1</v>
      </c>
      <c r="N733" s="284">
        <f>IF(ISBLANK(INDEX('Policy Characteristics'!H:H,MATCH($C733,'Policy Characteristics'!$C:$C,0))),"",INDEX('Policy Characteristics'!H:H,MATCH($C733,'Policy Characteristics'!$C:$C,0)))</f>
        <v>0.01</v>
      </c>
      <c r="O733" s="276" t="str">
        <f>IF(ISBLANK(INDEX('Policy Characteristics'!I:I,MATCH($C733,'Policy Characteristics'!$C:$C,0))),"",INDEX('Policy Characteristics'!I:I,MATCH($C733,'Policy Characteristics'!$C:$C,0)))</f>
        <v>% of potential achieved</v>
      </c>
      <c r="P733" s="276" t="str">
        <f>IF(ISBLANK(INDEX('Policy Characteristics'!J:J,MATCH($C733,'Policy Characteristics'!$C:$C,0))),"",INDEX('Policy Characteristics'!J:J,MATCH($C733,'Policy Characteristics'!$C:$C,0)))</f>
        <v>**Description:** This policy reduces emissions of high-GWP, fluorinated gases (F-gases) from the industry sector by substituting less-harmful chemicals. // **Guidance for setting values:** If this policy is fully implemented, F-gas emissions in 2050 are reduced by 61%.</v>
      </c>
      <c r="Q733" s="276" t="str">
        <f>IF(ISBLANK(INDEX('Policy Characteristics'!K:K,MATCH($C733,'Policy Characteristics'!$C:$C,0))),"",INDEX('Policy Characteristics'!K:K,MATCH($C733,'Policy Characteristics'!$C:$C,0)))</f>
        <v>industry-ag-main.html#avoid-f-gases</v>
      </c>
      <c r="R733" s="276" t="str">
        <f>IF(ISBLANK(INDEX('Policy Characteristics'!L:L,MATCH($C733,'Policy Characteristics'!$C:$C,0))),"",INDEX('Policy Characteristics'!L:L,MATCH($C733,'Policy Characteristics'!$C:$C,0)))</f>
        <v>avoid-f-gases.html</v>
      </c>
    </row>
    <row r="734" spans="1:18" s="2" customFormat="1" ht="16">
      <c r="A734" s="276" t="str">
        <f>IF(ISBLANK(INDEX('Policy Characteristics'!A:A,MATCH($C734,'Policy Characteristics'!$C:$C,0))),"",INDEX('Policy Characteristics'!A:A,MATCH($C734,'Policy Characteristics'!$C:$C,0)))</f>
        <v>Industry</v>
      </c>
      <c r="B734" s="285" t="str">
        <f>IF(ISBLANK(INDEX('Policy Characteristics'!B:B,MATCH($C734,'Policy Characteristics'!$C:$C,0))),"",INDEX('Policy Characteristics'!B:B,MATCH($C734,'Policy Characteristics'!$C:$C,0)))</f>
        <v>F-Gas Destruction</v>
      </c>
      <c r="C734" s="340" t="s">
        <v>2809</v>
      </c>
      <c r="D734" s="6"/>
      <c r="E734" s="6"/>
      <c r="F734" s="6"/>
      <c r="G734" s="6"/>
      <c r="H734" s="49">
        <v>510</v>
      </c>
      <c r="I734" s="348" t="s">
        <v>44</v>
      </c>
      <c r="J734" s="277" t="str">
        <f>IF(ISBLANK(INDEX('Policy Characteristics'!D:D,MATCH($C734,'Policy Characteristics'!$C:$C,0))),"",INDEX('Policy Characteristics'!D:D,MATCH($C734,'Policy Characteristics'!$C:$C,0)))</f>
        <v>F-gas Measures</v>
      </c>
      <c r="K734" s="276" t="str">
        <f>IF(ISBLANK(INDEX('Policy Characteristics'!E:E,MATCH($C734,'Policy Characteristics'!$C:$C,0))),"",INDEX('Policy Characteristics'!E:E,MATCH($C734,'Policy Characteristics'!$C:$C,0)))</f>
        <v>indst f gas destruction</v>
      </c>
      <c r="L734" s="284">
        <f>IF(ISBLANK(INDEX('Policy Characteristics'!F:F,MATCH($C734,'Policy Characteristics'!$C:$C,0))),"",INDEX('Policy Characteristics'!F:F,MATCH($C734,'Policy Characteristics'!$C:$C,0)))</f>
        <v>0</v>
      </c>
      <c r="M734" s="284">
        <f>IF(ISBLANK(INDEX('Policy Characteristics'!G:G,MATCH($C734,'Policy Characteristics'!$C:$C,0))),"",INDEX('Policy Characteristics'!G:G,MATCH($C734,'Policy Characteristics'!$C:$C,0)))</f>
        <v>1</v>
      </c>
      <c r="N734" s="284">
        <f>IF(ISBLANK(INDEX('Policy Characteristics'!H:H,MATCH($C734,'Policy Characteristics'!$C:$C,0))),"",INDEX('Policy Characteristics'!H:H,MATCH($C734,'Policy Characteristics'!$C:$C,0)))</f>
        <v>0.01</v>
      </c>
      <c r="O734" s="276" t="str">
        <f>IF(ISBLANK(INDEX('Policy Characteristics'!I:I,MATCH($C734,'Policy Characteristics'!$C:$C,0))),"",INDEX('Policy Characteristics'!I:I,MATCH($C734,'Policy Characteristics'!$C:$C,0)))</f>
        <v>% of potential achieved</v>
      </c>
      <c r="P734" s="276" t="str">
        <f>IF(ISBLANK(INDEX('Policy Characteristics'!J:J,MATCH($C734,'Policy Characteristics'!$C:$C,0))),"",INDEX('Policy Characteristics'!J:J,MATCH($C734,'Policy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v>
      </c>
      <c r="Q734" s="276" t="str">
        <f>IF(ISBLANK(INDEX('Policy Characteristics'!K:K,MATCH($C734,'Policy Characteristics'!$C:$C,0))),"",INDEX('Policy Characteristics'!K:K,MATCH($C734,'Policy Characteristics'!$C:$C,0)))</f>
        <v>industry-ag-main.html#avoid-f-gases</v>
      </c>
      <c r="R734" s="276" t="str">
        <f>IF(ISBLANK(INDEX('Policy Characteristics'!L:L,MATCH($C734,'Policy Characteristics'!$C:$C,0))),"",INDEX('Policy Characteristics'!L:L,MATCH($C734,'Policy Characteristics'!$C:$C,0)))</f>
        <v>avoid-f-gases.html</v>
      </c>
    </row>
    <row r="735" spans="1:18" s="2" customFormat="1" ht="16">
      <c r="A735" s="276" t="str">
        <f>IF(ISBLANK(INDEX('Policy Characteristics'!A:A,MATCH($C735,'Policy Characteristics'!$C:$C,0))),"",INDEX('Policy Characteristics'!A:A,MATCH($C735,'Policy Characteristics'!$C:$C,0)))</f>
        <v>Industry</v>
      </c>
      <c r="B735" s="285" t="str">
        <f>IF(ISBLANK(INDEX('Policy Characteristics'!B:B,MATCH($C735,'Policy Characteristics'!$C:$C,0))),"",INDEX('Policy Characteristics'!B:B,MATCH($C735,'Policy Characteristics'!$C:$C,0)))</f>
        <v>F-Gas Recovery</v>
      </c>
      <c r="C735" s="340" t="s">
        <v>2810</v>
      </c>
      <c r="D735" s="6"/>
      <c r="E735" s="6"/>
      <c r="F735" s="6"/>
      <c r="G735" s="6"/>
      <c r="H735" s="49">
        <v>511</v>
      </c>
      <c r="I735" s="348" t="s">
        <v>44</v>
      </c>
      <c r="J735" s="277" t="str">
        <f>IF(ISBLANK(INDEX('Policy Characteristics'!D:D,MATCH($C735,'Policy Characteristics'!$C:$C,0))),"",INDEX('Policy Characteristics'!D:D,MATCH($C735,'Policy Characteristics'!$C:$C,0)))</f>
        <v>F-gas Measures</v>
      </c>
      <c r="K735" s="276" t="str">
        <f>IF(ISBLANK(INDEX('Policy Characteristics'!E:E,MATCH($C735,'Policy Characteristics'!$C:$C,0))),"",INDEX('Policy Characteristics'!E:E,MATCH($C735,'Policy Characteristics'!$C:$C,0)))</f>
        <v>indst f gas recovery</v>
      </c>
      <c r="L735" s="284">
        <f>IF(ISBLANK(INDEX('Policy Characteristics'!F:F,MATCH($C735,'Policy Characteristics'!$C:$C,0))),"",INDEX('Policy Characteristics'!F:F,MATCH($C735,'Policy Characteristics'!$C:$C,0)))</f>
        <v>0</v>
      </c>
      <c r="M735" s="284">
        <f>IF(ISBLANK(INDEX('Policy Characteristics'!G:G,MATCH($C735,'Policy Characteristics'!$C:$C,0))),"",INDEX('Policy Characteristics'!G:G,MATCH($C735,'Policy Characteristics'!$C:$C,0)))</f>
        <v>1</v>
      </c>
      <c r="N735" s="284">
        <f>IF(ISBLANK(INDEX('Policy Characteristics'!H:H,MATCH($C735,'Policy Characteristics'!$C:$C,0))),"",INDEX('Policy Characteristics'!H:H,MATCH($C735,'Policy Characteristics'!$C:$C,0)))</f>
        <v>0.01</v>
      </c>
      <c r="O735" s="276" t="str">
        <f>IF(ISBLANK(INDEX('Policy Characteristics'!I:I,MATCH($C735,'Policy Characteristics'!$C:$C,0))),"",INDEX('Policy Characteristics'!I:I,MATCH($C735,'Policy Characteristics'!$C:$C,0)))</f>
        <v>% of potential achieved</v>
      </c>
      <c r="P735" s="276" t="str">
        <f>IF(ISBLANK(INDEX('Policy Characteristics'!J:J,MATCH($C735,'Policy Characteristics'!$C:$C,0))),"",INDEX('Policy Characteristics'!J:J,MATCH($C735,'Policy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v>
      </c>
      <c r="Q735" s="276" t="str">
        <f>IF(ISBLANK(INDEX('Policy Characteristics'!K:K,MATCH($C735,'Policy Characteristics'!$C:$C,0))),"",INDEX('Policy Characteristics'!K:K,MATCH($C735,'Policy Characteristics'!$C:$C,0)))</f>
        <v>industry-ag-main.html#avoid-f-gases</v>
      </c>
      <c r="R735" s="276" t="str">
        <f>IF(ISBLANK(INDEX('Policy Characteristics'!L:L,MATCH($C735,'Policy Characteristics'!$C:$C,0))),"",INDEX('Policy Characteristics'!L:L,MATCH($C735,'Policy Characteristics'!$C:$C,0)))</f>
        <v>avoid-f-gases.html</v>
      </c>
    </row>
    <row r="736" spans="1:18" s="2" customFormat="1" ht="16">
      <c r="A736" s="276" t="str">
        <f>IF(ISBLANK(INDEX('Policy Characteristics'!A:A,MATCH($C736,'Policy Characteristics'!$C:$C,0))),"",INDEX('Policy Characteristics'!A:A,MATCH($C736,'Policy Characteristics'!$C:$C,0)))</f>
        <v>Industry</v>
      </c>
      <c r="B736" s="285" t="str">
        <f>IF(ISBLANK(INDEX('Policy Characteristics'!B:B,MATCH($C736,'Policy Characteristics'!$C:$C,0))),"",INDEX('Policy Characteristics'!B:B,MATCH($C736,'Policy Characteristics'!$C:$C,0)))</f>
        <v>F-Gas Eqpt. Maintenance &amp; Retrofits</v>
      </c>
      <c r="C736" s="340" t="s">
        <v>2811</v>
      </c>
      <c r="D736" s="6" t="s">
        <v>3111</v>
      </c>
      <c r="E736" s="6"/>
      <c r="F736" t="s">
        <v>2606</v>
      </c>
      <c r="G736" s="6"/>
      <c r="H736" s="49">
        <v>512</v>
      </c>
      <c r="I736" s="348" t="s">
        <v>44</v>
      </c>
      <c r="J736" s="277" t="str">
        <f>IF(ISBLANK(INDEX('Policy Characteristics'!D:D,MATCH($C736,'Policy Characteristics'!$C:$C,0))),"",INDEX('Policy Characteristics'!D:D,MATCH($C736,'Policy Characteristics'!$C:$C,0)))</f>
        <v>F-gas Measures</v>
      </c>
      <c r="K736" s="276" t="str">
        <f>IF(ISBLANK(INDEX('Policy Characteristics'!E:E,MATCH($C736,'Policy Characteristics'!$C:$C,0))),"",INDEX('Policy Characteristics'!E:E,MATCH($C736,'Policy Characteristics'!$C:$C,0)))</f>
        <v>indst f gas inspct maint retrofit</v>
      </c>
      <c r="L736" s="284">
        <f>IF(ISBLANK(INDEX('Policy Characteristics'!F:F,MATCH($C736,'Policy Characteristics'!$C:$C,0))),"",INDEX('Policy Characteristics'!F:F,MATCH($C736,'Policy Characteristics'!$C:$C,0)))</f>
        <v>0</v>
      </c>
      <c r="M736" s="284">
        <f>IF(ISBLANK(INDEX('Policy Characteristics'!G:G,MATCH($C736,'Policy Characteristics'!$C:$C,0))),"",INDEX('Policy Characteristics'!G:G,MATCH($C736,'Policy Characteristics'!$C:$C,0)))</f>
        <v>1</v>
      </c>
      <c r="N736" s="284">
        <f>IF(ISBLANK(INDEX('Policy Characteristics'!H:H,MATCH($C736,'Policy Characteristics'!$C:$C,0))),"",INDEX('Policy Characteristics'!H:H,MATCH($C736,'Policy Characteristics'!$C:$C,0)))</f>
        <v>0.01</v>
      </c>
      <c r="O736" s="276" t="str">
        <f>IF(ISBLANK(INDEX('Policy Characteristics'!I:I,MATCH($C736,'Policy Characteristics'!$C:$C,0))),"",INDEX('Policy Characteristics'!I:I,MATCH($C736,'Policy Characteristics'!$C:$C,0)))</f>
        <v>% of potential achieved</v>
      </c>
      <c r="P736" s="276" t="str">
        <f>IF(ISBLANK(INDEX('Policy Characteristics'!J:J,MATCH($C736,'Policy Characteristics'!$C:$C,0))),"",INDEX('Policy Characteristics'!J:J,MATCH($C736,'Policy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36" s="276" t="str">
        <f>IF(ISBLANK(INDEX('Policy Characteristics'!K:K,MATCH($C736,'Policy Characteristics'!$C:$C,0))),"",INDEX('Policy Characteristics'!K:K,MATCH($C736,'Policy Characteristics'!$C:$C,0)))</f>
        <v>industry-ag-main.html#avoid-f-gases</v>
      </c>
      <c r="R736" s="276" t="str">
        <f>IF(ISBLANK(INDEX('Policy Characteristics'!L:L,MATCH($C736,'Policy Characteristics'!$C:$C,0))),"",INDEX('Policy Characteristics'!L:L,MATCH($C736,'Policy Characteristics'!$C:$C,0)))</f>
        <v>avoid-f-gases.html</v>
      </c>
    </row>
    <row r="737" spans="1:18" s="2" customFormat="1" ht="16">
      <c r="A737" s="276" t="str">
        <f>IF(ISBLANK(INDEX('Policy Characteristics'!A:A,MATCH($C737,'Policy Characteristics'!$C:$C,0))),"",INDEX('Policy Characteristics'!A:A,MATCH($C737,'Policy Characteristics'!$C:$C,0)))</f>
        <v>Industry</v>
      </c>
      <c r="B737" s="285" t="str">
        <f>IF(ISBLANK(INDEX('Policy Characteristics'!B:B,MATCH($C737,'Policy Characteristics'!$C:$C,0))),"",INDEX('Policy Characteristics'!B:B,MATCH($C737,'Policy Characteristics'!$C:$C,0)))</f>
        <v>F-Gas Eqpt. Maintenance &amp; Retrofits</v>
      </c>
      <c r="C737" s="340" t="s">
        <v>2811</v>
      </c>
      <c r="D737" s="6" t="s">
        <v>3116</v>
      </c>
      <c r="E737" s="6"/>
      <c r="F737" t="s">
        <v>3078</v>
      </c>
      <c r="G737" s="6"/>
      <c r="H737" s="49">
        <v>1653</v>
      </c>
      <c r="I737" s="348" t="s">
        <v>44</v>
      </c>
      <c r="J737" s="277" t="str">
        <f>IF(ISBLANK(INDEX('Policy Characteristics'!D:D,MATCH($C737,'Policy Characteristics'!$C:$C,0))),"",INDEX('Policy Characteristics'!D:D,MATCH($C737,'Policy Characteristics'!$C:$C,0)))</f>
        <v>F-gas Measures</v>
      </c>
      <c r="K737" s="276" t="str">
        <f>IF(ISBLANK(INDEX('Policy Characteristics'!E:E,MATCH($C737,'Policy Characteristics'!$C:$C,0))),"",INDEX('Policy Characteristics'!E:E,MATCH($C737,'Policy Characteristics'!$C:$C,0)))</f>
        <v>indst f gas inspct maint retrofit</v>
      </c>
      <c r="L737" s="284">
        <f>IF(ISBLANK(INDEX('Policy Characteristics'!F:F,MATCH($C737,'Policy Characteristics'!$C:$C,0))),"",INDEX('Policy Characteristics'!F:F,MATCH($C737,'Policy Characteristics'!$C:$C,0)))</f>
        <v>0</v>
      </c>
      <c r="M737" s="284">
        <f>IF(ISBLANK(INDEX('Policy Characteristics'!G:G,MATCH($C737,'Policy Characteristics'!$C:$C,0))),"",INDEX('Policy Characteristics'!G:G,MATCH($C737,'Policy Characteristics'!$C:$C,0)))</f>
        <v>1</v>
      </c>
      <c r="N737" s="284">
        <f>IF(ISBLANK(INDEX('Policy Characteristics'!H:H,MATCH($C737,'Policy Characteristics'!$C:$C,0))),"",INDEX('Policy Characteristics'!H:H,MATCH($C737,'Policy Characteristics'!$C:$C,0)))</f>
        <v>0.01</v>
      </c>
      <c r="O737" s="276" t="str">
        <f>IF(ISBLANK(INDEX('Policy Characteristics'!I:I,MATCH($C737,'Policy Characteristics'!$C:$C,0))),"",INDEX('Policy Characteristics'!I:I,MATCH($C737,'Policy Characteristics'!$C:$C,0)))</f>
        <v>% of potential achieved</v>
      </c>
      <c r="P737" s="276" t="str">
        <f>IF(ISBLANK(INDEX('Policy Characteristics'!J:J,MATCH($C737,'Policy Characteristics'!$C:$C,0))),"",INDEX('Policy Characteristics'!J:J,MATCH($C737,'Policy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37" s="276" t="str">
        <f>IF(ISBLANK(INDEX('Policy Characteristics'!K:K,MATCH($C737,'Policy Characteristics'!$C:$C,0))),"",INDEX('Policy Characteristics'!K:K,MATCH($C737,'Policy Characteristics'!$C:$C,0)))</f>
        <v>industry-ag-main.html#avoid-f-gases</v>
      </c>
      <c r="R737" s="276" t="str">
        <f>IF(ISBLANK(INDEX('Policy Characteristics'!L:L,MATCH($C737,'Policy Characteristics'!$C:$C,0))),"",INDEX('Policy Characteristics'!L:L,MATCH($C737,'Policy Characteristics'!$C:$C,0)))</f>
        <v>avoid-f-gases.html</v>
      </c>
    </row>
    <row r="738" spans="1:18" s="2" customFormat="1" ht="16">
      <c r="A738" s="276" t="str">
        <f>IF(ISBLANK(INDEX('Policy Characteristics'!A:A,MATCH($C738,'Policy Characteristics'!$C:$C,0))),"",INDEX('Policy Characteristics'!A:A,MATCH($C738,'Policy Characteristics'!$C:$C,0)))</f>
        <v>Industry</v>
      </c>
      <c r="B738" s="285" t="str">
        <f>IF(ISBLANK(INDEX('Policy Characteristics'!B:B,MATCH($C738,'Policy Characteristics'!$C:$C,0))),"",INDEX('Policy Characteristics'!B:B,MATCH($C738,'Policy Characteristics'!$C:$C,0)))</f>
        <v>Hydrogen Combustion</v>
      </c>
      <c r="C738" t="s">
        <v>3651</v>
      </c>
      <c r="D738" s="47" t="s">
        <v>3102</v>
      </c>
      <c r="E738" s="1" t="s">
        <v>3624</v>
      </c>
      <c r="F738" t="s">
        <v>3127</v>
      </c>
      <c r="G738" s="47" t="s">
        <v>3632</v>
      </c>
      <c r="H738" s="44">
        <v>2034</v>
      </c>
      <c r="I738" s="347" t="s">
        <v>44</v>
      </c>
      <c r="J738" s="277" t="str">
        <f>IF(ISBLANK(INDEX('Policy Characteristics'!D:D,MATCH($C738,'Policy Characteristics'!$C:$C,0))),"",INDEX('Policy Characteristics'!D:D,MATCH($C738,'Policy Characteristics'!$C:$C,0)))</f>
        <v>Hydrogen Combustion</v>
      </c>
      <c r="K738" s="276" t="str">
        <f>IF(ISBLANK(INDEX('Policy Characteristics'!E:E,MATCH($C738,'Policy Characteristics'!$C:$C,0))),"",INDEX('Policy Characteristics'!E:E,MATCH($C738,'Policy Characteristics'!$C:$C,0)))</f>
        <v>indst shift to hydrogen</v>
      </c>
      <c r="L738" s="284">
        <f>IF(ISBLANK(INDEX('Policy Characteristics'!F:F,MATCH($C738,'Policy Characteristics'!$C:$C,0))),"",INDEX('Policy Characteristics'!F:F,MATCH($C738,'Policy Characteristics'!$C:$C,0)))</f>
        <v>0</v>
      </c>
      <c r="M738" s="284">
        <f>IF(ISBLANK(INDEX('Policy Characteristics'!G:G,MATCH($C738,'Policy Characteristics'!$C:$C,0))),"",INDEX('Policy Characteristics'!G:G,MATCH($C738,'Policy Characteristics'!$C:$C,0)))</f>
        <v>1</v>
      </c>
      <c r="N738" s="284">
        <f>IF(ISBLANK(INDEX('Policy Characteristics'!H:H,MATCH($C738,'Policy Characteristics'!$C:$C,0))),"",INDEX('Policy Characteristics'!H:H,MATCH($C738,'Policy Characteristics'!$C:$C,0)))</f>
        <v>0.01</v>
      </c>
      <c r="O738" s="276" t="str">
        <f>IF(ISBLANK(INDEX('Policy Characteristics'!I:I,MATCH($C738,'Policy Characteristics'!$C:$C,0))),"",INDEX('Policy Characteristics'!I:I,MATCH($C738,'Policy Characteristics'!$C:$C,0)))</f>
        <v>% of fuel shifted</v>
      </c>
      <c r="P738" s="276" t="str">
        <f>IF(ISBLANK(INDEX('Policy Characteristics'!J:J,MATCH($C738,'Policy Characteristics'!$C:$C,0))),"",INDEX('Policy Characteristics'!J:J,MATCH($C738,'Policy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38" s="276" t="str">
        <f>IF(ISBLANK(INDEX('Policy Characteristics'!K:K,MATCH($C738,'Policy Characteristics'!$C:$C,0))),"",INDEX('Policy Characteristics'!K:K,MATCH($C738,'Policy Characteristics'!$C:$C,0)))</f>
        <v>industry-ag-main.html#fuel-switching</v>
      </c>
      <c r="R738" s="276" t="str">
        <f>IF(ISBLANK(INDEX('Policy Characteristics'!L:L,MATCH($C738,'Policy Characteristics'!$C:$C,0))),"",INDEX('Policy Characteristics'!L:L,MATCH($C738,'Policy Characteristics'!$C:$C,0)))</f>
        <v>industry-elec-and-hydrogen.html</v>
      </c>
    </row>
    <row r="739" spans="1:18" s="2" customFormat="1" ht="16">
      <c r="A739" s="276" t="str">
        <f>IF(ISBLANK(INDEX('Policy Characteristics'!A:A,MATCH($C739,'Policy Characteristics'!$C:$C,0))),"",INDEX('Policy Characteristics'!A:A,MATCH($C739,'Policy Characteristics'!$C:$C,0)))</f>
        <v>Industry</v>
      </c>
      <c r="B739" s="285" t="str">
        <f>IF(ISBLANK(INDEX('Policy Characteristics'!B:B,MATCH($C739,'Policy Characteristics'!$C:$C,0))),"",INDEX('Policy Characteristics'!B:B,MATCH($C739,'Policy Characteristics'!$C:$C,0)))</f>
        <v>Hydrogen Combustion</v>
      </c>
      <c r="C739" s="276" t="str">
        <f>C$738</f>
        <v>Fraction of Eligible Industrial Energy Use Shifted to Hydrogen</v>
      </c>
      <c r="D739" s="47" t="s">
        <v>3102</v>
      </c>
      <c r="E739" s="1" t="s">
        <v>3626</v>
      </c>
      <c r="F739" t="s">
        <v>3127</v>
      </c>
      <c r="G739" s="47" t="s">
        <v>3633</v>
      </c>
      <c r="H739" s="44">
        <v>2035</v>
      </c>
      <c r="I739" s="347" t="s">
        <v>44</v>
      </c>
      <c r="J739" s="277" t="str">
        <f>IF(ISBLANK(INDEX('Policy Characteristics'!D:D,MATCH($C739,'Policy Characteristics'!$C:$C,0))),"",INDEX('Policy Characteristics'!D:D,MATCH($C739,'Policy Characteristics'!$C:$C,0)))</f>
        <v>Hydrogen Combustion</v>
      </c>
      <c r="K739" s="276" t="str">
        <f>IF(ISBLANK(INDEX('Policy Characteristics'!E:E,MATCH($C739,'Policy Characteristics'!$C:$C,0))),"",INDEX('Policy Characteristics'!E:E,MATCH($C739,'Policy Characteristics'!$C:$C,0)))</f>
        <v>indst shift to hydrogen</v>
      </c>
      <c r="L739" s="284">
        <f>IF(ISBLANK(INDEX('Policy Characteristics'!F:F,MATCH($C739,'Policy Characteristics'!$C:$C,0))),"",INDEX('Policy Characteristics'!F:F,MATCH($C739,'Policy Characteristics'!$C:$C,0)))</f>
        <v>0</v>
      </c>
      <c r="M739" s="284">
        <f>IF(ISBLANK(INDEX('Policy Characteristics'!G:G,MATCH($C739,'Policy Characteristics'!$C:$C,0))),"",INDEX('Policy Characteristics'!G:G,MATCH($C739,'Policy Characteristics'!$C:$C,0)))</f>
        <v>1</v>
      </c>
      <c r="N739" s="284">
        <f>IF(ISBLANK(INDEX('Policy Characteristics'!H:H,MATCH($C739,'Policy Characteristics'!$C:$C,0))),"",INDEX('Policy Characteristics'!H:H,MATCH($C739,'Policy Characteristics'!$C:$C,0)))</f>
        <v>0.01</v>
      </c>
      <c r="O739" s="276" t="str">
        <f>IF(ISBLANK(INDEX('Policy Characteristics'!I:I,MATCH($C739,'Policy Characteristics'!$C:$C,0))),"",INDEX('Policy Characteristics'!I:I,MATCH($C739,'Policy Characteristics'!$C:$C,0)))</f>
        <v>% of fuel shifted</v>
      </c>
      <c r="P739" s="276" t="str">
        <f>IF(ISBLANK(INDEX('Policy Characteristics'!J:J,MATCH($C739,'Policy Characteristics'!$C:$C,0))),"",INDEX('Policy Characteristics'!J:J,MATCH($C739,'Policy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39" s="276" t="str">
        <f>IF(ISBLANK(INDEX('Policy Characteristics'!K:K,MATCH($C739,'Policy Characteristics'!$C:$C,0))),"",INDEX('Policy Characteristics'!K:K,MATCH($C739,'Policy Characteristics'!$C:$C,0)))</f>
        <v>industry-ag-main.html#fuel-switching</v>
      </c>
      <c r="R739" s="276" t="str">
        <f>IF(ISBLANK(INDEX('Policy Characteristics'!L:L,MATCH($C739,'Policy Characteristics'!$C:$C,0))),"",INDEX('Policy Characteristics'!L:L,MATCH($C739,'Policy Characteristics'!$C:$C,0)))</f>
        <v>industry-elec-and-hydrogen.html</v>
      </c>
    </row>
    <row r="740" spans="1:18" s="2" customFormat="1" ht="16">
      <c r="A740" s="276" t="str">
        <f>IF(ISBLANK(INDEX('Policy Characteristics'!A:A,MATCH($C740,'Policy Characteristics'!$C:$C,0))),"",INDEX('Policy Characteristics'!A:A,MATCH($C740,'Policy Characteristics'!$C:$C,0)))</f>
        <v>Industry</v>
      </c>
      <c r="B740" s="285" t="str">
        <f>IF(ISBLANK(INDEX('Policy Characteristics'!B:B,MATCH($C740,'Policy Characteristics'!$C:$C,0))),"",INDEX('Policy Characteristics'!B:B,MATCH($C740,'Policy Characteristics'!$C:$C,0)))</f>
        <v>Hydrogen Combustion</v>
      </c>
      <c r="C740" s="276" t="str">
        <f t="shared" ref="C740:C803" si="36">C$738</f>
        <v>Fraction of Eligible Industrial Energy Use Shifted to Hydrogen</v>
      </c>
      <c r="D740" s="47" t="s">
        <v>3102</v>
      </c>
      <c r="E740" s="1" t="s">
        <v>3627</v>
      </c>
      <c r="F740" t="s">
        <v>3127</v>
      </c>
      <c r="G740" s="47" t="s">
        <v>3634</v>
      </c>
      <c r="H740" s="44">
        <v>2036</v>
      </c>
      <c r="I740" s="347" t="s">
        <v>45</v>
      </c>
      <c r="J740" s="277" t="str">
        <f>IF(ISBLANK(INDEX('Policy Characteristics'!D:D,MATCH($C740,'Policy Characteristics'!$C:$C,0))),"",INDEX('Policy Characteristics'!D:D,MATCH($C740,'Policy Characteristics'!$C:$C,0)))</f>
        <v>Hydrogen Combustion</v>
      </c>
      <c r="K740" s="276" t="str">
        <f>IF(ISBLANK(INDEX('Policy Characteristics'!E:E,MATCH($C740,'Policy Characteristics'!$C:$C,0))),"",INDEX('Policy Characteristics'!E:E,MATCH($C740,'Policy Characteristics'!$C:$C,0)))</f>
        <v>indst shift to hydrogen</v>
      </c>
      <c r="L740" s="284">
        <f>IF(ISBLANK(INDEX('Policy Characteristics'!F:F,MATCH($C740,'Policy Characteristics'!$C:$C,0))),"",INDEX('Policy Characteristics'!F:F,MATCH($C740,'Policy Characteristics'!$C:$C,0)))</f>
        <v>0</v>
      </c>
      <c r="M740" s="284">
        <f>IF(ISBLANK(INDEX('Policy Characteristics'!G:G,MATCH($C740,'Policy Characteristics'!$C:$C,0))),"",INDEX('Policy Characteristics'!G:G,MATCH($C740,'Policy Characteristics'!$C:$C,0)))</f>
        <v>1</v>
      </c>
      <c r="N740" s="284">
        <f>IF(ISBLANK(INDEX('Policy Characteristics'!H:H,MATCH($C740,'Policy Characteristics'!$C:$C,0))),"",INDEX('Policy Characteristics'!H:H,MATCH($C740,'Policy Characteristics'!$C:$C,0)))</f>
        <v>0.01</v>
      </c>
      <c r="O740" s="276" t="str">
        <f>IF(ISBLANK(INDEX('Policy Characteristics'!I:I,MATCH($C740,'Policy Characteristics'!$C:$C,0))),"",INDEX('Policy Characteristics'!I:I,MATCH($C740,'Policy Characteristics'!$C:$C,0)))</f>
        <v>% of fuel shifted</v>
      </c>
      <c r="P740" s="276" t="str">
        <f>IF(ISBLANK(INDEX('Policy Characteristics'!J:J,MATCH($C740,'Policy Characteristics'!$C:$C,0))),"",INDEX('Policy Characteristics'!J:J,MATCH($C740,'Policy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40" s="276" t="str">
        <f>IF(ISBLANK(INDEX('Policy Characteristics'!K:K,MATCH($C740,'Policy Characteristics'!$C:$C,0))),"",INDEX('Policy Characteristics'!K:K,MATCH($C740,'Policy Characteristics'!$C:$C,0)))</f>
        <v>industry-ag-main.html#fuel-switching</v>
      </c>
      <c r="R740" s="276" t="str">
        <f>IF(ISBLANK(INDEX('Policy Characteristics'!L:L,MATCH($C740,'Policy Characteristics'!$C:$C,0))),"",INDEX('Policy Characteristics'!L:L,MATCH($C740,'Policy Characteristics'!$C:$C,0)))</f>
        <v>industry-elec-and-hydrogen.html</v>
      </c>
    </row>
    <row r="741" spans="1:18" s="2" customFormat="1" ht="16">
      <c r="A741" s="276" t="str">
        <f>IF(ISBLANK(INDEX('Policy Characteristics'!A:A,MATCH($C741,'Policy Characteristics'!$C:$C,0))),"",INDEX('Policy Characteristics'!A:A,MATCH($C741,'Policy Characteristics'!$C:$C,0)))</f>
        <v>Industry</v>
      </c>
      <c r="B741" s="285" t="str">
        <f>IF(ISBLANK(INDEX('Policy Characteristics'!B:B,MATCH($C741,'Policy Characteristics'!$C:$C,0))),"",INDEX('Policy Characteristics'!B:B,MATCH($C741,'Policy Characteristics'!$C:$C,0)))</f>
        <v>Hydrogen Combustion</v>
      </c>
      <c r="C741" s="276" t="str">
        <f t="shared" si="36"/>
        <v>Fraction of Eligible Industrial Energy Use Shifted to Hydrogen</v>
      </c>
      <c r="D741" s="47" t="s">
        <v>3102</v>
      </c>
      <c r="E741" s="1" t="s">
        <v>3628</v>
      </c>
      <c r="F741" t="s">
        <v>3127</v>
      </c>
      <c r="G741" s="47" t="s">
        <v>3635</v>
      </c>
      <c r="H741" s="44">
        <v>2037</v>
      </c>
      <c r="I741" s="347" t="s">
        <v>45</v>
      </c>
      <c r="J741" s="277" t="str">
        <f>IF(ISBLANK(INDEX('Policy Characteristics'!D:D,MATCH($C741,'Policy Characteristics'!$C:$C,0))),"",INDEX('Policy Characteristics'!D:D,MATCH($C741,'Policy Characteristics'!$C:$C,0)))</f>
        <v>Hydrogen Combustion</v>
      </c>
      <c r="K741" s="276" t="str">
        <f>IF(ISBLANK(INDEX('Policy Characteristics'!E:E,MATCH($C741,'Policy Characteristics'!$C:$C,0))),"",INDEX('Policy Characteristics'!E:E,MATCH($C741,'Policy Characteristics'!$C:$C,0)))</f>
        <v>indst shift to hydrogen</v>
      </c>
      <c r="L741" s="284">
        <f>IF(ISBLANK(INDEX('Policy Characteristics'!F:F,MATCH($C741,'Policy Characteristics'!$C:$C,0))),"",INDEX('Policy Characteristics'!F:F,MATCH($C741,'Policy Characteristics'!$C:$C,0)))</f>
        <v>0</v>
      </c>
      <c r="M741" s="284">
        <f>IF(ISBLANK(INDEX('Policy Characteristics'!G:G,MATCH($C741,'Policy Characteristics'!$C:$C,0))),"",INDEX('Policy Characteristics'!G:G,MATCH($C741,'Policy Characteristics'!$C:$C,0)))</f>
        <v>1</v>
      </c>
      <c r="N741" s="284">
        <f>IF(ISBLANK(INDEX('Policy Characteristics'!H:H,MATCH($C741,'Policy Characteristics'!$C:$C,0))),"",INDEX('Policy Characteristics'!H:H,MATCH($C741,'Policy Characteristics'!$C:$C,0)))</f>
        <v>0.01</v>
      </c>
      <c r="O741" s="276" t="str">
        <f>IF(ISBLANK(INDEX('Policy Characteristics'!I:I,MATCH($C741,'Policy Characteristics'!$C:$C,0))),"",INDEX('Policy Characteristics'!I:I,MATCH($C741,'Policy Characteristics'!$C:$C,0)))</f>
        <v>% of fuel shifted</v>
      </c>
      <c r="P741" s="276" t="str">
        <f>IF(ISBLANK(INDEX('Policy Characteristics'!J:J,MATCH($C741,'Policy Characteristics'!$C:$C,0))),"",INDEX('Policy Characteristics'!J:J,MATCH($C741,'Policy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41" s="276" t="str">
        <f>IF(ISBLANK(INDEX('Policy Characteristics'!K:K,MATCH($C741,'Policy Characteristics'!$C:$C,0))),"",INDEX('Policy Characteristics'!K:K,MATCH($C741,'Policy Characteristics'!$C:$C,0)))</f>
        <v>industry-ag-main.html#fuel-switching</v>
      </c>
      <c r="R741" s="276" t="str">
        <f>IF(ISBLANK(INDEX('Policy Characteristics'!L:L,MATCH($C741,'Policy Characteristics'!$C:$C,0))),"",INDEX('Policy Characteristics'!L:L,MATCH($C741,'Policy Characteristics'!$C:$C,0)))</f>
        <v>industry-elec-and-hydrogen.html</v>
      </c>
    </row>
    <row r="742" spans="1:18" s="2" customFormat="1" ht="16">
      <c r="A742" s="276" t="str">
        <f>IF(ISBLANK(INDEX('Policy Characteristics'!A:A,MATCH($C742,'Policy Characteristics'!$C:$C,0))),"",INDEX('Policy Characteristics'!A:A,MATCH($C742,'Policy Characteristics'!$C:$C,0)))</f>
        <v>Industry</v>
      </c>
      <c r="B742" s="285" t="str">
        <f>IF(ISBLANK(INDEX('Policy Characteristics'!B:B,MATCH($C742,'Policy Characteristics'!$C:$C,0))),"",INDEX('Policy Characteristics'!B:B,MATCH($C742,'Policy Characteristics'!$C:$C,0)))</f>
        <v>Hydrogen Combustion</v>
      </c>
      <c r="C742" s="276" t="str">
        <f t="shared" si="36"/>
        <v>Fraction of Eligible Industrial Energy Use Shifted to Hydrogen</v>
      </c>
      <c r="D742" s="47" t="s">
        <v>3102</v>
      </c>
      <c r="E742" s="1" t="s">
        <v>3629</v>
      </c>
      <c r="F742" t="s">
        <v>3127</v>
      </c>
      <c r="G742" s="47" t="s">
        <v>3636</v>
      </c>
      <c r="H742" s="44">
        <v>2038</v>
      </c>
      <c r="I742" s="347" t="s">
        <v>45</v>
      </c>
      <c r="J742" s="277" t="str">
        <f>IF(ISBLANK(INDEX('Policy Characteristics'!D:D,MATCH($C742,'Policy Characteristics'!$C:$C,0))),"",INDEX('Policy Characteristics'!D:D,MATCH($C742,'Policy Characteristics'!$C:$C,0)))</f>
        <v>Hydrogen Combustion</v>
      </c>
      <c r="K742" s="276" t="str">
        <f>IF(ISBLANK(INDEX('Policy Characteristics'!E:E,MATCH($C742,'Policy Characteristics'!$C:$C,0))),"",INDEX('Policy Characteristics'!E:E,MATCH($C742,'Policy Characteristics'!$C:$C,0)))</f>
        <v>indst shift to hydrogen</v>
      </c>
      <c r="L742" s="284">
        <f>IF(ISBLANK(INDEX('Policy Characteristics'!F:F,MATCH($C742,'Policy Characteristics'!$C:$C,0))),"",INDEX('Policy Characteristics'!F:F,MATCH($C742,'Policy Characteristics'!$C:$C,0)))</f>
        <v>0</v>
      </c>
      <c r="M742" s="284">
        <f>IF(ISBLANK(INDEX('Policy Characteristics'!G:G,MATCH($C742,'Policy Characteristics'!$C:$C,0))),"",INDEX('Policy Characteristics'!G:G,MATCH($C742,'Policy Characteristics'!$C:$C,0)))</f>
        <v>1</v>
      </c>
      <c r="N742" s="284">
        <f>IF(ISBLANK(INDEX('Policy Characteristics'!H:H,MATCH($C742,'Policy Characteristics'!$C:$C,0))),"",INDEX('Policy Characteristics'!H:H,MATCH($C742,'Policy Characteristics'!$C:$C,0)))</f>
        <v>0.01</v>
      </c>
      <c r="O742" s="276" t="str">
        <f>IF(ISBLANK(INDEX('Policy Characteristics'!I:I,MATCH($C742,'Policy Characteristics'!$C:$C,0))),"",INDEX('Policy Characteristics'!I:I,MATCH($C742,'Policy Characteristics'!$C:$C,0)))</f>
        <v>% of fuel shifted</v>
      </c>
      <c r="P742" s="276" t="str">
        <f>IF(ISBLANK(INDEX('Policy Characteristics'!J:J,MATCH($C742,'Policy Characteristics'!$C:$C,0))),"",INDEX('Policy Characteristics'!J:J,MATCH($C742,'Policy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42" s="276" t="str">
        <f>IF(ISBLANK(INDEX('Policy Characteristics'!K:K,MATCH($C742,'Policy Characteristics'!$C:$C,0))),"",INDEX('Policy Characteristics'!K:K,MATCH($C742,'Policy Characteristics'!$C:$C,0)))</f>
        <v>industry-ag-main.html#fuel-switching</v>
      </c>
      <c r="R742" s="276" t="str">
        <f>IF(ISBLANK(INDEX('Policy Characteristics'!L:L,MATCH($C742,'Policy Characteristics'!$C:$C,0))),"",INDEX('Policy Characteristics'!L:L,MATCH($C742,'Policy Characteristics'!$C:$C,0)))</f>
        <v>industry-elec-and-hydrogen.html</v>
      </c>
    </row>
    <row r="743" spans="1:18" s="2" customFormat="1" ht="16">
      <c r="A743" s="276" t="str">
        <f>IF(ISBLANK(INDEX('Policy Characteristics'!A:A,MATCH($C743,'Policy Characteristics'!$C:$C,0))),"",INDEX('Policy Characteristics'!A:A,MATCH($C743,'Policy Characteristics'!$C:$C,0)))</f>
        <v>Industry</v>
      </c>
      <c r="B743" s="285" t="str">
        <f>IF(ISBLANK(INDEX('Policy Characteristics'!B:B,MATCH($C743,'Policy Characteristics'!$C:$C,0))),"",INDEX('Policy Characteristics'!B:B,MATCH($C743,'Policy Characteristics'!$C:$C,0)))</f>
        <v>Hydrogen Combustion</v>
      </c>
      <c r="C743" s="276" t="str">
        <f t="shared" si="36"/>
        <v>Fraction of Eligible Industrial Energy Use Shifted to Hydrogen</v>
      </c>
      <c r="D743" s="47" t="s">
        <v>3102</v>
      </c>
      <c r="E743" s="1" t="s">
        <v>3630</v>
      </c>
      <c r="F743" t="s">
        <v>3127</v>
      </c>
      <c r="G743" s="47" t="s">
        <v>3637</v>
      </c>
      <c r="H743" s="44">
        <v>2039</v>
      </c>
      <c r="I743" s="347" t="s">
        <v>44</v>
      </c>
      <c r="J743" s="277" t="str">
        <f>IF(ISBLANK(INDEX('Policy Characteristics'!D:D,MATCH($C743,'Policy Characteristics'!$C:$C,0))),"",INDEX('Policy Characteristics'!D:D,MATCH($C743,'Policy Characteristics'!$C:$C,0)))</f>
        <v>Hydrogen Combustion</v>
      </c>
      <c r="K743" s="276" t="str">
        <f>IF(ISBLANK(INDEX('Policy Characteristics'!E:E,MATCH($C743,'Policy Characteristics'!$C:$C,0))),"",INDEX('Policy Characteristics'!E:E,MATCH($C743,'Policy Characteristics'!$C:$C,0)))</f>
        <v>indst shift to hydrogen</v>
      </c>
      <c r="L743" s="284">
        <f>IF(ISBLANK(INDEX('Policy Characteristics'!F:F,MATCH($C743,'Policy Characteristics'!$C:$C,0))),"",INDEX('Policy Characteristics'!F:F,MATCH($C743,'Policy Characteristics'!$C:$C,0)))</f>
        <v>0</v>
      </c>
      <c r="M743" s="284">
        <f>IF(ISBLANK(INDEX('Policy Characteristics'!G:G,MATCH($C743,'Policy Characteristics'!$C:$C,0))),"",INDEX('Policy Characteristics'!G:G,MATCH($C743,'Policy Characteristics'!$C:$C,0)))</f>
        <v>1</v>
      </c>
      <c r="N743" s="284">
        <f>IF(ISBLANK(INDEX('Policy Characteristics'!H:H,MATCH($C743,'Policy Characteristics'!$C:$C,0))),"",INDEX('Policy Characteristics'!H:H,MATCH($C743,'Policy Characteristics'!$C:$C,0)))</f>
        <v>0.01</v>
      </c>
      <c r="O743" s="276" t="str">
        <f>IF(ISBLANK(INDEX('Policy Characteristics'!I:I,MATCH($C743,'Policy Characteristics'!$C:$C,0))),"",INDEX('Policy Characteristics'!I:I,MATCH($C743,'Policy Characteristics'!$C:$C,0)))</f>
        <v>% of fuel shifted</v>
      </c>
      <c r="P743" s="276" t="str">
        <f>IF(ISBLANK(INDEX('Policy Characteristics'!J:J,MATCH($C743,'Policy Characteristics'!$C:$C,0))),"",INDEX('Policy Characteristics'!J:J,MATCH($C743,'Policy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43" s="276" t="str">
        <f>IF(ISBLANK(INDEX('Policy Characteristics'!K:K,MATCH($C743,'Policy Characteristics'!$C:$C,0))),"",INDEX('Policy Characteristics'!K:K,MATCH($C743,'Policy Characteristics'!$C:$C,0)))</f>
        <v>industry-ag-main.html#fuel-switching</v>
      </c>
      <c r="R743" s="276" t="str">
        <f>IF(ISBLANK(INDEX('Policy Characteristics'!L:L,MATCH($C743,'Policy Characteristics'!$C:$C,0))),"",INDEX('Policy Characteristics'!L:L,MATCH($C743,'Policy Characteristics'!$C:$C,0)))</f>
        <v>industry-elec-and-hydrogen.html</v>
      </c>
    </row>
    <row r="744" spans="1:18" s="2" customFormat="1" ht="16">
      <c r="A744" s="276" t="str">
        <f>IF(ISBLANK(INDEX('Policy Characteristics'!A:A,MATCH($C744,'Policy Characteristics'!$C:$C,0))),"",INDEX('Policy Characteristics'!A:A,MATCH($C744,'Policy Characteristics'!$C:$C,0)))</f>
        <v>Industry</v>
      </c>
      <c r="B744" s="285" t="str">
        <f>IF(ISBLANK(INDEX('Policy Characteristics'!B:B,MATCH($C744,'Policy Characteristics'!$C:$C,0))),"",INDEX('Policy Characteristics'!B:B,MATCH($C744,'Policy Characteristics'!$C:$C,0)))</f>
        <v>Hydrogen Combustion</v>
      </c>
      <c r="C744" s="276" t="str">
        <f t="shared" si="36"/>
        <v>Fraction of Eligible Industrial Energy Use Shifted to Hydrogen</v>
      </c>
      <c r="D744" s="47" t="s">
        <v>3102</v>
      </c>
      <c r="E744" s="1" t="s">
        <v>3631</v>
      </c>
      <c r="F744" t="s">
        <v>3127</v>
      </c>
      <c r="G744" s="47" t="s">
        <v>3638</v>
      </c>
      <c r="H744" s="44">
        <v>2040</v>
      </c>
      <c r="I744" s="347" t="s">
        <v>45</v>
      </c>
      <c r="J744" s="277" t="str">
        <f>IF(ISBLANK(INDEX('Policy Characteristics'!D:D,MATCH($C744,'Policy Characteristics'!$C:$C,0))),"",INDEX('Policy Characteristics'!D:D,MATCH($C744,'Policy Characteristics'!$C:$C,0)))</f>
        <v>Hydrogen Combustion</v>
      </c>
      <c r="K744" s="276" t="str">
        <f>IF(ISBLANK(INDEX('Policy Characteristics'!E:E,MATCH($C744,'Policy Characteristics'!$C:$C,0))),"",INDEX('Policy Characteristics'!E:E,MATCH($C744,'Policy Characteristics'!$C:$C,0)))</f>
        <v>indst shift to hydrogen</v>
      </c>
      <c r="L744" s="284">
        <f>IF(ISBLANK(INDEX('Policy Characteristics'!F:F,MATCH($C744,'Policy Characteristics'!$C:$C,0))),"",INDEX('Policy Characteristics'!F:F,MATCH($C744,'Policy Characteristics'!$C:$C,0)))</f>
        <v>0</v>
      </c>
      <c r="M744" s="284">
        <f>IF(ISBLANK(INDEX('Policy Characteristics'!G:G,MATCH($C744,'Policy Characteristics'!$C:$C,0))),"",INDEX('Policy Characteristics'!G:G,MATCH($C744,'Policy Characteristics'!$C:$C,0)))</f>
        <v>1</v>
      </c>
      <c r="N744" s="284">
        <f>IF(ISBLANK(INDEX('Policy Characteristics'!H:H,MATCH($C744,'Policy Characteristics'!$C:$C,0))),"",INDEX('Policy Characteristics'!H:H,MATCH($C744,'Policy Characteristics'!$C:$C,0)))</f>
        <v>0.01</v>
      </c>
      <c r="O744" s="276" t="str">
        <f>IF(ISBLANK(INDEX('Policy Characteristics'!I:I,MATCH($C744,'Policy Characteristics'!$C:$C,0))),"",INDEX('Policy Characteristics'!I:I,MATCH($C744,'Policy Characteristics'!$C:$C,0)))</f>
        <v>% of fuel shifted</v>
      </c>
      <c r="P744" s="276" t="str">
        <f>IF(ISBLANK(INDEX('Policy Characteristics'!J:J,MATCH($C744,'Policy Characteristics'!$C:$C,0))),"",INDEX('Policy Characteristics'!J:J,MATCH($C744,'Policy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44" s="276" t="str">
        <f>IF(ISBLANK(INDEX('Policy Characteristics'!K:K,MATCH($C744,'Policy Characteristics'!$C:$C,0))),"",INDEX('Policy Characteristics'!K:K,MATCH($C744,'Policy Characteristics'!$C:$C,0)))</f>
        <v>industry-ag-main.html#fuel-switching</v>
      </c>
      <c r="R744" s="276" t="str">
        <f>IF(ISBLANK(INDEX('Policy Characteristics'!L:L,MATCH($C744,'Policy Characteristics'!$C:$C,0))),"",INDEX('Policy Characteristics'!L:L,MATCH($C744,'Policy Characteristics'!$C:$C,0)))</f>
        <v>industry-elec-and-hydrogen.html</v>
      </c>
    </row>
    <row r="745" spans="1:18" s="2" customFormat="1" ht="16">
      <c r="A745" s="276" t="str">
        <f>IF(ISBLANK(INDEX('Policy Characteristics'!A:A,MATCH($C745,'Policy Characteristics'!$C:$C,0))),"",INDEX('Policy Characteristics'!A:A,MATCH($C745,'Policy Characteristics'!$C:$C,0)))</f>
        <v>Industry</v>
      </c>
      <c r="B745" s="285" t="str">
        <f>IF(ISBLANK(INDEX('Policy Characteristics'!B:B,MATCH($C745,'Policy Characteristics'!$C:$C,0))),"",INDEX('Policy Characteristics'!B:B,MATCH($C745,'Policy Characteristics'!$C:$C,0)))</f>
        <v>Hydrogen Combustion</v>
      </c>
      <c r="C745" s="276" t="str">
        <f t="shared" si="36"/>
        <v>Fraction of Eligible Industrial Energy Use Shifted to Hydrogen</v>
      </c>
      <c r="D745" s="47" t="s">
        <v>3102</v>
      </c>
      <c r="E745" s="1" t="s">
        <v>3625</v>
      </c>
      <c r="F745" t="s">
        <v>3127</v>
      </c>
      <c r="G745" s="47" t="s">
        <v>3639</v>
      </c>
      <c r="H745" s="44">
        <v>2041</v>
      </c>
      <c r="I745" s="347" t="s">
        <v>45</v>
      </c>
      <c r="J745" s="277" t="str">
        <f>IF(ISBLANK(INDEX('Policy Characteristics'!D:D,MATCH($C745,'Policy Characteristics'!$C:$C,0))),"",INDEX('Policy Characteristics'!D:D,MATCH($C745,'Policy Characteristics'!$C:$C,0)))</f>
        <v>Hydrogen Combustion</v>
      </c>
      <c r="K745" s="276" t="str">
        <f>IF(ISBLANK(INDEX('Policy Characteristics'!E:E,MATCH($C745,'Policy Characteristics'!$C:$C,0))),"",INDEX('Policy Characteristics'!E:E,MATCH($C745,'Policy Characteristics'!$C:$C,0)))</f>
        <v>indst shift to hydrogen</v>
      </c>
      <c r="L745" s="284">
        <f>IF(ISBLANK(INDEX('Policy Characteristics'!F:F,MATCH($C745,'Policy Characteristics'!$C:$C,0))),"",INDEX('Policy Characteristics'!F:F,MATCH($C745,'Policy Characteristics'!$C:$C,0)))</f>
        <v>0</v>
      </c>
      <c r="M745" s="284">
        <f>IF(ISBLANK(INDEX('Policy Characteristics'!G:G,MATCH($C745,'Policy Characteristics'!$C:$C,0))),"",INDEX('Policy Characteristics'!G:G,MATCH($C745,'Policy Characteristics'!$C:$C,0)))</f>
        <v>1</v>
      </c>
      <c r="N745" s="284">
        <f>IF(ISBLANK(INDEX('Policy Characteristics'!H:H,MATCH($C745,'Policy Characteristics'!$C:$C,0))),"",INDEX('Policy Characteristics'!H:H,MATCH($C745,'Policy Characteristics'!$C:$C,0)))</f>
        <v>0.01</v>
      </c>
      <c r="O745" s="276" t="str">
        <f>IF(ISBLANK(INDEX('Policy Characteristics'!I:I,MATCH($C745,'Policy Characteristics'!$C:$C,0))),"",INDEX('Policy Characteristics'!I:I,MATCH($C745,'Policy Characteristics'!$C:$C,0)))</f>
        <v>% of fuel shifted</v>
      </c>
      <c r="P745" s="276" t="str">
        <f>IF(ISBLANK(INDEX('Policy Characteristics'!J:J,MATCH($C745,'Policy Characteristics'!$C:$C,0))),"",INDEX('Policy Characteristics'!J:J,MATCH($C745,'Policy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45" s="276" t="str">
        <f>IF(ISBLANK(INDEX('Policy Characteristics'!K:K,MATCH($C745,'Policy Characteristics'!$C:$C,0))),"",INDEX('Policy Characteristics'!K:K,MATCH($C745,'Policy Characteristics'!$C:$C,0)))</f>
        <v>industry-ag-main.html#fuel-switching</v>
      </c>
      <c r="R745" s="276" t="str">
        <f>IF(ISBLANK(INDEX('Policy Characteristics'!L:L,MATCH($C745,'Policy Characteristics'!$C:$C,0))),"",INDEX('Policy Characteristics'!L:L,MATCH($C745,'Policy Characteristics'!$C:$C,0)))</f>
        <v>industry-elec-and-hydrogen.html</v>
      </c>
    </row>
    <row r="746" spans="1:18" s="2" customFormat="1" ht="16">
      <c r="A746" s="276" t="str">
        <f>IF(ISBLANK(INDEX('Policy Characteristics'!A:A,MATCH($C746,'Policy Characteristics'!$C:$C,0))),"",INDEX('Policy Characteristics'!A:A,MATCH($C746,'Policy Characteristics'!$C:$C,0)))</f>
        <v>Industry</v>
      </c>
      <c r="B746" s="285" t="str">
        <f>IF(ISBLANK(INDEX('Policy Characteristics'!B:B,MATCH($C746,'Policy Characteristics'!$C:$C,0))),"",INDEX('Policy Characteristics'!B:B,MATCH($C746,'Policy Characteristics'!$C:$C,0)))</f>
        <v>Hydrogen Combustion</v>
      </c>
      <c r="C746" s="276" t="str">
        <f t="shared" si="36"/>
        <v>Fraction of Eligible Industrial Energy Use Shifted to Hydrogen</v>
      </c>
      <c r="D746" s="6" t="s">
        <v>3103</v>
      </c>
      <c r="E746" s="1" t="s">
        <v>3624</v>
      </c>
      <c r="F746" t="s">
        <v>2791</v>
      </c>
      <c r="G746" s="47" t="s">
        <v>3632</v>
      </c>
      <c r="H746" s="44">
        <v>2042</v>
      </c>
      <c r="I746" s="347" t="s">
        <v>45</v>
      </c>
      <c r="J746" s="277" t="str">
        <f>IF(ISBLANK(INDEX('Policy Characteristics'!D:D,MATCH($C746,'Policy Characteristics'!$C:$C,0))),"",INDEX('Policy Characteristics'!D:D,MATCH($C746,'Policy Characteristics'!$C:$C,0)))</f>
        <v>Hydrogen Combustion</v>
      </c>
      <c r="K746" s="276" t="str">
        <f>IF(ISBLANK(INDEX('Policy Characteristics'!E:E,MATCH($C746,'Policy Characteristics'!$C:$C,0))),"",INDEX('Policy Characteristics'!E:E,MATCH($C746,'Policy Characteristics'!$C:$C,0)))</f>
        <v>indst shift to hydrogen</v>
      </c>
      <c r="L746" s="284">
        <f>IF(ISBLANK(INDEX('Policy Characteristics'!F:F,MATCH($C746,'Policy Characteristics'!$C:$C,0))),"",INDEX('Policy Characteristics'!F:F,MATCH($C746,'Policy Characteristics'!$C:$C,0)))</f>
        <v>0</v>
      </c>
      <c r="M746" s="284">
        <f>IF(ISBLANK(INDEX('Policy Characteristics'!G:G,MATCH($C746,'Policy Characteristics'!$C:$C,0))),"",INDEX('Policy Characteristics'!G:G,MATCH($C746,'Policy Characteristics'!$C:$C,0)))</f>
        <v>1</v>
      </c>
      <c r="N746" s="284">
        <f>IF(ISBLANK(INDEX('Policy Characteristics'!H:H,MATCH($C746,'Policy Characteristics'!$C:$C,0))),"",INDEX('Policy Characteristics'!H:H,MATCH($C746,'Policy Characteristics'!$C:$C,0)))</f>
        <v>0.01</v>
      </c>
      <c r="O746" s="276" t="str">
        <f>IF(ISBLANK(INDEX('Policy Characteristics'!I:I,MATCH($C746,'Policy Characteristics'!$C:$C,0))),"",INDEX('Policy Characteristics'!I:I,MATCH($C746,'Policy Characteristics'!$C:$C,0)))</f>
        <v>% of fuel shifted</v>
      </c>
      <c r="P746" s="276" t="str">
        <f>IF(ISBLANK(INDEX('Policy Characteristics'!J:J,MATCH($C746,'Policy Characteristics'!$C:$C,0))),"",INDEX('Policy Characteristics'!J:J,MATCH($C746,'Policy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46" s="276" t="str">
        <f>IF(ISBLANK(INDEX('Policy Characteristics'!K:K,MATCH($C746,'Policy Characteristics'!$C:$C,0))),"",INDEX('Policy Characteristics'!K:K,MATCH($C746,'Policy Characteristics'!$C:$C,0)))</f>
        <v>industry-ag-main.html#fuel-switching</v>
      </c>
      <c r="R746" s="276" t="str">
        <f>IF(ISBLANK(INDEX('Policy Characteristics'!L:L,MATCH($C746,'Policy Characteristics'!$C:$C,0))),"",INDEX('Policy Characteristics'!L:L,MATCH($C746,'Policy Characteristics'!$C:$C,0)))</f>
        <v>industry-elec-and-hydrogen.html</v>
      </c>
    </row>
    <row r="747" spans="1:18" s="2" customFormat="1" ht="16">
      <c r="A747" s="276" t="str">
        <f>IF(ISBLANK(INDEX('Policy Characteristics'!A:A,MATCH($C747,'Policy Characteristics'!$C:$C,0))),"",INDEX('Policy Characteristics'!A:A,MATCH($C747,'Policy Characteristics'!$C:$C,0)))</f>
        <v>Industry</v>
      </c>
      <c r="B747" s="285" t="str">
        <f>IF(ISBLANK(INDEX('Policy Characteristics'!B:B,MATCH($C747,'Policy Characteristics'!$C:$C,0))),"",INDEX('Policy Characteristics'!B:B,MATCH($C747,'Policy Characteristics'!$C:$C,0)))</f>
        <v>Hydrogen Combustion</v>
      </c>
      <c r="C747" s="276" t="str">
        <f t="shared" si="36"/>
        <v>Fraction of Eligible Industrial Energy Use Shifted to Hydrogen</v>
      </c>
      <c r="D747" s="6" t="s">
        <v>3103</v>
      </c>
      <c r="E747" s="1" t="s">
        <v>3626</v>
      </c>
      <c r="F747" t="s">
        <v>2791</v>
      </c>
      <c r="G747" s="47" t="s">
        <v>3633</v>
      </c>
      <c r="H747" s="44">
        <v>2043</v>
      </c>
      <c r="I747" s="347" t="s">
        <v>44</v>
      </c>
      <c r="J747" s="277" t="str">
        <f>IF(ISBLANK(INDEX('Policy Characteristics'!D:D,MATCH($C747,'Policy Characteristics'!$C:$C,0))),"",INDEX('Policy Characteristics'!D:D,MATCH($C747,'Policy Characteristics'!$C:$C,0)))</f>
        <v>Hydrogen Combustion</v>
      </c>
      <c r="K747" s="276" t="str">
        <f>IF(ISBLANK(INDEX('Policy Characteristics'!E:E,MATCH($C747,'Policy Characteristics'!$C:$C,0))),"",INDEX('Policy Characteristics'!E:E,MATCH($C747,'Policy Characteristics'!$C:$C,0)))</f>
        <v>indst shift to hydrogen</v>
      </c>
      <c r="L747" s="284">
        <f>IF(ISBLANK(INDEX('Policy Characteristics'!F:F,MATCH($C747,'Policy Characteristics'!$C:$C,0))),"",INDEX('Policy Characteristics'!F:F,MATCH($C747,'Policy Characteristics'!$C:$C,0)))</f>
        <v>0</v>
      </c>
      <c r="M747" s="284">
        <f>IF(ISBLANK(INDEX('Policy Characteristics'!G:G,MATCH($C747,'Policy Characteristics'!$C:$C,0))),"",INDEX('Policy Characteristics'!G:G,MATCH($C747,'Policy Characteristics'!$C:$C,0)))</f>
        <v>1</v>
      </c>
      <c r="N747" s="284">
        <f>IF(ISBLANK(INDEX('Policy Characteristics'!H:H,MATCH($C747,'Policy Characteristics'!$C:$C,0))),"",INDEX('Policy Characteristics'!H:H,MATCH($C747,'Policy Characteristics'!$C:$C,0)))</f>
        <v>0.01</v>
      </c>
      <c r="O747" s="276" t="str">
        <f>IF(ISBLANK(INDEX('Policy Characteristics'!I:I,MATCH($C747,'Policy Characteristics'!$C:$C,0))),"",INDEX('Policy Characteristics'!I:I,MATCH($C747,'Policy Characteristics'!$C:$C,0)))</f>
        <v>% of fuel shifted</v>
      </c>
      <c r="P747" s="276" t="str">
        <f>IF(ISBLANK(INDEX('Policy Characteristics'!J:J,MATCH($C747,'Policy Characteristics'!$C:$C,0))),"",INDEX('Policy Characteristics'!J:J,MATCH($C747,'Policy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47" s="276" t="str">
        <f>IF(ISBLANK(INDEX('Policy Characteristics'!K:K,MATCH($C747,'Policy Characteristics'!$C:$C,0))),"",INDEX('Policy Characteristics'!K:K,MATCH($C747,'Policy Characteristics'!$C:$C,0)))</f>
        <v>industry-ag-main.html#fuel-switching</v>
      </c>
      <c r="R747" s="276" t="str">
        <f>IF(ISBLANK(INDEX('Policy Characteristics'!L:L,MATCH($C747,'Policy Characteristics'!$C:$C,0))),"",INDEX('Policy Characteristics'!L:L,MATCH($C747,'Policy Characteristics'!$C:$C,0)))</f>
        <v>industry-elec-and-hydrogen.html</v>
      </c>
    </row>
    <row r="748" spans="1:18" s="2" customFormat="1" ht="16">
      <c r="A748" s="276" t="str">
        <f>IF(ISBLANK(INDEX('Policy Characteristics'!A:A,MATCH($C748,'Policy Characteristics'!$C:$C,0))),"",INDEX('Policy Characteristics'!A:A,MATCH($C748,'Policy Characteristics'!$C:$C,0)))</f>
        <v>Industry</v>
      </c>
      <c r="B748" s="285" t="str">
        <f>IF(ISBLANK(INDEX('Policy Characteristics'!B:B,MATCH($C748,'Policy Characteristics'!$C:$C,0))),"",INDEX('Policy Characteristics'!B:B,MATCH($C748,'Policy Characteristics'!$C:$C,0)))</f>
        <v>Hydrogen Combustion</v>
      </c>
      <c r="C748" s="276" t="str">
        <f t="shared" si="36"/>
        <v>Fraction of Eligible Industrial Energy Use Shifted to Hydrogen</v>
      </c>
      <c r="D748" s="6" t="s">
        <v>3103</v>
      </c>
      <c r="E748" s="1" t="s">
        <v>3627</v>
      </c>
      <c r="F748" t="s">
        <v>2791</v>
      </c>
      <c r="G748" s="47" t="s">
        <v>3634</v>
      </c>
      <c r="H748" s="44">
        <v>2044</v>
      </c>
      <c r="I748" s="347" t="s">
        <v>45</v>
      </c>
      <c r="J748" s="277" t="str">
        <f>IF(ISBLANK(INDEX('Policy Characteristics'!D:D,MATCH($C748,'Policy Characteristics'!$C:$C,0))),"",INDEX('Policy Characteristics'!D:D,MATCH($C748,'Policy Characteristics'!$C:$C,0)))</f>
        <v>Hydrogen Combustion</v>
      </c>
      <c r="K748" s="276" t="str">
        <f>IF(ISBLANK(INDEX('Policy Characteristics'!E:E,MATCH($C748,'Policy Characteristics'!$C:$C,0))),"",INDEX('Policy Characteristics'!E:E,MATCH($C748,'Policy Characteristics'!$C:$C,0)))</f>
        <v>indst shift to hydrogen</v>
      </c>
      <c r="L748" s="284">
        <f>IF(ISBLANK(INDEX('Policy Characteristics'!F:F,MATCH($C748,'Policy Characteristics'!$C:$C,0))),"",INDEX('Policy Characteristics'!F:F,MATCH($C748,'Policy Characteristics'!$C:$C,0)))</f>
        <v>0</v>
      </c>
      <c r="M748" s="284">
        <f>IF(ISBLANK(INDEX('Policy Characteristics'!G:G,MATCH($C748,'Policy Characteristics'!$C:$C,0))),"",INDEX('Policy Characteristics'!G:G,MATCH($C748,'Policy Characteristics'!$C:$C,0)))</f>
        <v>1</v>
      </c>
      <c r="N748" s="284">
        <f>IF(ISBLANK(INDEX('Policy Characteristics'!H:H,MATCH($C748,'Policy Characteristics'!$C:$C,0))),"",INDEX('Policy Characteristics'!H:H,MATCH($C748,'Policy Characteristics'!$C:$C,0)))</f>
        <v>0.01</v>
      </c>
      <c r="O748" s="276" t="str">
        <f>IF(ISBLANK(INDEX('Policy Characteristics'!I:I,MATCH($C748,'Policy Characteristics'!$C:$C,0))),"",INDEX('Policy Characteristics'!I:I,MATCH($C748,'Policy Characteristics'!$C:$C,0)))</f>
        <v>% of fuel shifted</v>
      </c>
      <c r="P748" s="276" t="str">
        <f>IF(ISBLANK(INDEX('Policy Characteristics'!J:J,MATCH($C748,'Policy Characteristics'!$C:$C,0))),"",INDEX('Policy Characteristics'!J:J,MATCH($C748,'Policy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48" s="276" t="str">
        <f>IF(ISBLANK(INDEX('Policy Characteristics'!K:K,MATCH($C748,'Policy Characteristics'!$C:$C,0))),"",INDEX('Policy Characteristics'!K:K,MATCH($C748,'Policy Characteristics'!$C:$C,0)))</f>
        <v>industry-ag-main.html#fuel-switching</v>
      </c>
      <c r="R748" s="276" t="str">
        <f>IF(ISBLANK(INDEX('Policy Characteristics'!L:L,MATCH($C748,'Policy Characteristics'!$C:$C,0))),"",INDEX('Policy Characteristics'!L:L,MATCH($C748,'Policy Characteristics'!$C:$C,0)))</f>
        <v>industry-elec-and-hydrogen.html</v>
      </c>
    </row>
    <row r="749" spans="1:18" s="2" customFormat="1" ht="16">
      <c r="A749" s="276" t="str">
        <f>IF(ISBLANK(INDEX('Policy Characteristics'!A:A,MATCH($C749,'Policy Characteristics'!$C:$C,0))),"",INDEX('Policy Characteristics'!A:A,MATCH($C749,'Policy Characteristics'!$C:$C,0)))</f>
        <v>Industry</v>
      </c>
      <c r="B749" s="285" t="str">
        <f>IF(ISBLANK(INDEX('Policy Characteristics'!B:B,MATCH($C749,'Policy Characteristics'!$C:$C,0))),"",INDEX('Policy Characteristics'!B:B,MATCH($C749,'Policy Characteristics'!$C:$C,0)))</f>
        <v>Hydrogen Combustion</v>
      </c>
      <c r="C749" s="276" t="str">
        <f t="shared" si="36"/>
        <v>Fraction of Eligible Industrial Energy Use Shifted to Hydrogen</v>
      </c>
      <c r="D749" s="6" t="s">
        <v>3103</v>
      </c>
      <c r="E749" s="1" t="s">
        <v>3628</v>
      </c>
      <c r="F749" t="s">
        <v>2791</v>
      </c>
      <c r="G749" s="47" t="s">
        <v>3635</v>
      </c>
      <c r="H749" s="44">
        <v>2045</v>
      </c>
      <c r="I749" s="347" t="s">
        <v>45</v>
      </c>
      <c r="J749" s="277" t="str">
        <f>IF(ISBLANK(INDEX('Policy Characteristics'!D:D,MATCH($C749,'Policy Characteristics'!$C:$C,0))),"",INDEX('Policy Characteristics'!D:D,MATCH($C749,'Policy Characteristics'!$C:$C,0)))</f>
        <v>Hydrogen Combustion</v>
      </c>
      <c r="K749" s="276" t="str">
        <f>IF(ISBLANK(INDEX('Policy Characteristics'!E:E,MATCH($C749,'Policy Characteristics'!$C:$C,0))),"",INDEX('Policy Characteristics'!E:E,MATCH($C749,'Policy Characteristics'!$C:$C,0)))</f>
        <v>indst shift to hydrogen</v>
      </c>
      <c r="L749" s="284">
        <f>IF(ISBLANK(INDEX('Policy Characteristics'!F:F,MATCH($C749,'Policy Characteristics'!$C:$C,0))),"",INDEX('Policy Characteristics'!F:F,MATCH($C749,'Policy Characteristics'!$C:$C,0)))</f>
        <v>0</v>
      </c>
      <c r="M749" s="284">
        <f>IF(ISBLANK(INDEX('Policy Characteristics'!G:G,MATCH($C749,'Policy Characteristics'!$C:$C,0))),"",INDEX('Policy Characteristics'!G:G,MATCH($C749,'Policy Characteristics'!$C:$C,0)))</f>
        <v>1</v>
      </c>
      <c r="N749" s="284">
        <f>IF(ISBLANK(INDEX('Policy Characteristics'!H:H,MATCH($C749,'Policy Characteristics'!$C:$C,0))),"",INDEX('Policy Characteristics'!H:H,MATCH($C749,'Policy Characteristics'!$C:$C,0)))</f>
        <v>0.01</v>
      </c>
      <c r="O749" s="276" t="str">
        <f>IF(ISBLANK(INDEX('Policy Characteristics'!I:I,MATCH($C749,'Policy Characteristics'!$C:$C,0))),"",INDEX('Policy Characteristics'!I:I,MATCH($C749,'Policy Characteristics'!$C:$C,0)))</f>
        <v>% of fuel shifted</v>
      </c>
      <c r="P749" s="276" t="str">
        <f>IF(ISBLANK(INDEX('Policy Characteristics'!J:J,MATCH($C749,'Policy Characteristics'!$C:$C,0))),"",INDEX('Policy Characteristics'!J:J,MATCH($C749,'Policy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49" s="276" t="str">
        <f>IF(ISBLANK(INDEX('Policy Characteristics'!K:K,MATCH($C749,'Policy Characteristics'!$C:$C,0))),"",INDEX('Policy Characteristics'!K:K,MATCH($C749,'Policy Characteristics'!$C:$C,0)))</f>
        <v>industry-ag-main.html#fuel-switching</v>
      </c>
      <c r="R749" s="276" t="str">
        <f>IF(ISBLANK(INDEX('Policy Characteristics'!L:L,MATCH($C749,'Policy Characteristics'!$C:$C,0))),"",INDEX('Policy Characteristics'!L:L,MATCH($C749,'Policy Characteristics'!$C:$C,0)))</f>
        <v>industry-elec-and-hydrogen.html</v>
      </c>
    </row>
    <row r="750" spans="1:18" s="2" customFormat="1" ht="16">
      <c r="A750" s="276" t="str">
        <f>IF(ISBLANK(INDEX('Policy Characteristics'!A:A,MATCH($C750,'Policy Characteristics'!$C:$C,0))),"",INDEX('Policy Characteristics'!A:A,MATCH($C750,'Policy Characteristics'!$C:$C,0)))</f>
        <v>Industry</v>
      </c>
      <c r="B750" s="285" t="str">
        <f>IF(ISBLANK(INDEX('Policy Characteristics'!B:B,MATCH($C750,'Policy Characteristics'!$C:$C,0))),"",INDEX('Policy Characteristics'!B:B,MATCH($C750,'Policy Characteristics'!$C:$C,0)))</f>
        <v>Hydrogen Combustion</v>
      </c>
      <c r="C750" s="276" t="str">
        <f t="shared" si="36"/>
        <v>Fraction of Eligible Industrial Energy Use Shifted to Hydrogen</v>
      </c>
      <c r="D750" s="6" t="s">
        <v>3103</v>
      </c>
      <c r="E750" s="1" t="s">
        <v>3629</v>
      </c>
      <c r="F750" t="s">
        <v>2791</v>
      </c>
      <c r="G750" s="47" t="s">
        <v>3636</v>
      </c>
      <c r="H750" s="44">
        <v>2046</v>
      </c>
      <c r="I750" s="347" t="s">
        <v>45</v>
      </c>
      <c r="J750" s="277" t="str">
        <f>IF(ISBLANK(INDEX('Policy Characteristics'!D:D,MATCH($C750,'Policy Characteristics'!$C:$C,0))),"",INDEX('Policy Characteristics'!D:D,MATCH($C750,'Policy Characteristics'!$C:$C,0)))</f>
        <v>Hydrogen Combustion</v>
      </c>
      <c r="K750" s="276" t="str">
        <f>IF(ISBLANK(INDEX('Policy Characteristics'!E:E,MATCH($C750,'Policy Characteristics'!$C:$C,0))),"",INDEX('Policy Characteristics'!E:E,MATCH($C750,'Policy Characteristics'!$C:$C,0)))</f>
        <v>indst shift to hydrogen</v>
      </c>
      <c r="L750" s="284">
        <f>IF(ISBLANK(INDEX('Policy Characteristics'!F:F,MATCH($C750,'Policy Characteristics'!$C:$C,0))),"",INDEX('Policy Characteristics'!F:F,MATCH($C750,'Policy Characteristics'!$C:$C,0)))</f>
        <v>0</v>
      </c>
      <c r="M750" s="284">
        <f>IF(ISBLANK(INDEX('Policy Characteristics'!G:G,MATCH($C750,'Policy Characteristics'!$C:$C,0))),"",INDEX('Policy Characteristics'!G:G,MATCH($C750,'Policy Characteristics'!$C:$C,0)))</f>
        <v>1</v>
      </c>
      <c r="N750" s="284">
        <f>IF(ISBLANK(INDEX('Policy Characteristics'!H:H,MATCH($C750,'Policy Characteristics'!$C:$C,0))),"",INDEX('Policy Characteristics'!H:H,MATCH($C750,'Policy Characteristics'!$C:$C,0)))</f>
        <v>0.01</v>
      </c>
      <c r="O750" s="276" t="str">
        <f>IF(ISBLANK(INDEX('Policy Characteristics'!I:I,MATCH($C750,'Policy Characteristics'!$C:$C,0))),"",INDEX('Policy Characteristics'!I:I,MATCH($C750,'Policy Characteristics'!$C:$C,0)))</f>
        <v>% of fuel shifted</v>
      </c>
      <c r="P750" s="276" t="str">
        <f>IF(ISBLANK(INDEX('Policy Characteristics'!J:J,MATCH($C750,'Policy Characteristics'!$C:$C,0))),"",INDEX('Policy Characteristics'!J:J,MATCH($C750,'Policy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50" s="276" t="str">
        <f>IF(ISBLANK(INDEX('Policy Characteristics'!K:K,MATCH($C750,'Policy Characteristics'!$C:$C,0))),"",INDEX('Policy Characteristics'!K:K,MATCH($C750,'Policy Characteristics'!$C:$C,0)))</f>
        <v>industry-ag-main.html#fuel-switching</v>
      </c>
      <c r="R750" s="276" t="str">
        <f>IF(ISBLANK(INDEX('Policy Characteristics'!L:L,MATCH($C750,'Policy Characteristics'!$C:$C,0))),"",INDEX('Policy Characteristics'!L:L,MATCH($C750,'Policy Characteristics'!$C:$C,0)))</f>
        <v>industry-elec-and-hydrogen.html</v>
      </c>
    </row>
    <row r="751" spans="1:18" s="2" customFormat="1" ht="16">
      <c r="A751" s="276" t="str">
        <f>IF(ISBLANK(INDEX('Policy Characteristics'!A:A,MATCH($C751,'Policy Characteristics'!$C:$C,0))),"",INDEX('Policy Characteristics'!A:A,MATCH($C751,'Policy Characteristics'!$C:$C,0)))</f>
        <v>Industry</v>
      </c>
      <c r="B751" s="285" t="str">
        <f>IF(ISBLANK(INDEX('Policy Characteristics'!B:B,MATCH($C751,'Policy Characteristics'!$C:$C,0))),"",INDEX('Policy Characteristics'!B:B,MATCH($C751,'Policy Characteristics'!$C:$C,0)))</f>
        <v>Hydrogen Combustion</v>
      </c>
      <c r="C751" s="276" t="str">
        <f t="shared" si="36"/>
        <v>Fraction of Eligible Industrial Energy Use Shifted to Hydrogen</v>
      </c>
      <c r="D751" s="6" t="s">
        <v>3103</v>
      </c>
      <c r="E751" s="1" t="s">
        <v>3630</v>
      </c>
      <c r="F751" t="s">
        <v>2791</v>
      </c>
      <c r="G751" s="47" t="s">
        <v>3637</v>
      </c>
      <c r="H751" s="44">
        <v>2047</v>
      </c>
      <c r="I751" s="347" t="s">
        <v>45</v>
      </c>
      <c r="J751" s="277" t="str">
        <f>IF(ISBLANK(INDEX('Policy Characteristics'!D:D,MATCH($C751,'Policy Characteristics'!$C:$C,0))),"",INDEX('Policy Characteristics'!D:D,MATCH($C751,'Policy Characteristics'!$C:$C,0)))</f>
        <v>Hydrogen Combustion</v>
      </c>
      <c r="K751" s="276" t="str">
        <f>IF(ISBLANK(INDEX('Policy Characteristics'!E:E,MATCH($C751,'Policy Characteristics'!$C:$C,0))),"",INDEX('Policy Characteristics'!E:E,MATCH($C751,'Policy Characteristics'!$C:$C,0)))</f>
        <v>indst shift to hydrogen</v>
      </c>
      <c r="L751" s="284">
        <f>IF(ISBLANK(INDEX('Policy Characteristics'!F:F,MATCH($C751,'Policy Characteristics'!$C:$C,0))),"",INDEX('Policy Characteristics'!F:F,MATCH($C751,'Policy Characteristics'!$C:$C,0)))</f>
        <v>0</v>
      </c>
      <c r="M751" s="284">
        <f>IF(ISBLANK(INDEX('Policy Characteristics'!G:G,MATCH($C751,'Policy Characteristics'!$C:$C,0))),"",INDEX('Policy Characteristics'!G:G,MATCH($C751,'Policy Characteristics'!$C:$C,0)))</f>
        <v>1</v>
      </c>
      <c r="N751" s="284">
        <f>IF(ISBLANK(INDEX('Policy Characteristics'!H:H,MATCH($C751,'Policy Characteristics'!$C:$C,0))),"",INDEX('Policy Characteristics'!H:H,MATCH($C751,'Policy Characteristics'!$C:$C,0)))</f>
        <v>0.01</v>
      </c>
      <c r="O751" s="276" t="str">
        <f>IF(ISBLANK(INDEX('Policy Characteristics'!I:I,MATCH($C751,'Policy Characteristics'!$C:$C,0))),"",INDEX('Policy Characteristics'!I:I,MATCH($C751,'Policy Characteristics'!$C:$C,0)))</f>
        <v>% of fuel shifted</v>
      </c>
      <c r="P751" s="276" t="str">
        <f>IF(ISBLANK(INDEX('Policy Characteristics'!J:J,MATCH($C751,'Policy Characteristics'!$C:$C,0))),"",INDEX('Policy Characteristics'!J:J,MATCH($C751,'Policy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51" s="276" t="str">
        <f>IF(ISBLANK(INDEX('Policy Characteristics'!K:K,MATCH($C751,'Policy Characteristics'!$C:$C,0))),"",INDEX('Policy Characteristics'!K:K,MATCH($C751,'Policy Characteristics'!$C:$C,0)))</f>
        <v>industry-ag-main.html#fuel-switching</v>
      </c>
      <c r="R751" s="276" t="str">
        <f>IF(ISBLANK(INDEX('Policy Characteristics'!L:L,MATCH($C751,'Policy Characteristics'!$C:$C,0))),"",INDEX('Policy Characteristics'!L:L,MATCH($C751,'Policy Characteristics'!$C:$C,0)))</f>
        <v>industry-elec-and-hydrogen.html</v>
      </c>
    </row>
    <row r="752" spans="1:18" s="2" customFormat="1" ht="16">
      <c r="A752" s="276" t="str">
        <f>IF(ISBLANK(INDEX('Policy Characteristics'!A:A,MATCH($C752,'Policy Characteristics'!$C:$C,0))),"",INDEX('Policy Characteristics'!A:A,MATCH($C752,'Policy Characteristics'!$C:$C,0)))</f>
        <v>Industry</v>
      </c>
      <c r="B752" s="285" t="str">
        <f>IF(ISBLANK(INDEX('Policy Characteristics'!B:B,MATCH($C752,'Policy Characteristics'!$C:$C,0))),"",INDEX('Policy Characteristics'!B:B,MATCH($C752,'Policy Characteristics'!$C:$C,0)))</f>
        <v>Hydrogen Combustion</v>
      </c>
      <c r="C752" s="276" t="str">
        <f t="shared" si="36"/>
        <v>Fraction of Eligible Industrial Energy Use Shifted to Hydrogen</v>
      </c>
      <c r="D752" s="6" t="s">
        <v>3103</v>
      </c>
      <c r="E752" s="1" t="s">
        <v>3631</v>
      </c>
      <c r="F752" t="s">
        <v>2791</v>
      </c>
      <c r="G752" s="47" t="s">
        <v>3638</v>
      </c>
      <c r="H752" s="44">
        <v>2048</v>
      </c>
      <c r="I752" s="347" t="s">
        <v>45</v>
      </c>
      <c r="J752" s="277" t="str">
        <f>IF(ISBLANK(INDEX('Policy Characteristics'!D:D,MATCH($C752,'Policy Characteristics'!$C:$C,0))),"",INDEX('Policy Characteristics'!D:D,MATCH($C752,'Policy Characteristics'!$C:$C,0)))</f>
        <v>Hydrogen Combustion</v>
      </c>
      <c r="K752" s="276" t="str">
        <f>IF(ISBLANK(INDEX('Policy Characteristics'!E:E,MATCH($C752,'Policy Characteristics'!$C:$C,0))),"",INDEX('Policy Characteristics'!E:E,MATCH($C752,'Policy Characteristics'!$C:$C,0)))</f>
        <v>indst shift to hydrogen</v>
      </c>
      <c r="L752" s="284">
        <f>IF(ISBLANK(INDEX('Policy Characteristics'!F:F,MATCH($C752,'Policy Characteristics'!$C:$C,0))),"",INDEX('Policy Characteristics'!F:F,MATCH($C752,'Policy Characteristics'!$C:$C,0)))</f>
        <v>0</v>
      </c>
      <c r="M752" s="284">
        <f>IF(ISBLANK(INDEX('Policy Characteristics'!G:G,MATCH($C752,'Policy Characteristics'!$C:$C,0))),"",INDEX('Policy Characteristics'!G:G,MATCH($C752,'Policy Characteristics'!$C:$C,0)))</f>
        <v>1</v>
      </c>
      <c r="N752" s="284">
        <f>IF(ISBLANK(INDEX('Policy Characteristics'!H:H,MATCH($C752,'Policy Characteristics'!$C:$C,0))),"",INDEX('Policy Characteristics'!H:H,MATCH($C752,'Policy Characteristics'!$C:$C,0)))</f>
        <v>0.01</v>
      </c>
      <c r="O752" s="276" t="str">
        <f>IF(ISBLANK(INDEX('Policy Characteristics'!I:I,MATCH($C752,'Policy Characteristics'!$C:$C,0))),"",INDEX('Policy Characteristics'!I:I,MATCH($C752,'Policy Characteristics'!$C:$C,0)))</f>
        <v>% of fuel shifted</v>
      </c>
      <c r="P752" s="276" t="str">
        <f>IF(ISBLANK(INDEX('Policy Characteristics'!J:J,MATCH($C752,'Policy Characteristics'!$C:$C,0))),"",INDEX('Policy Characteristics'!J:J,MATCH($C752,'Policy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52" s="276" t="str">
        <f>IF(ISBLANK(INDEX('Policy Characteristics'!K:K,MATCH($C752,'Policy Characteristics'!$C:$C,0))),"",INDEX('Policy Characteristics'!K:K,MATCH($C752,'Policy Characteristics'!$C:$C,0)))</f>
        <v>industry-ag-main.html#fuel-switching</v>
      </c>
      <c r="R752" s="276" t="str">
        <f>IF(ISBLANK(INDEX('Policy Characteristics'!L:L,MATCH($C752,'Policy Characteristics'!$C:$C,0))),"",INDEX('Policy Characteristics'!L:L,MATCH($C752,'Policy Characteristics'!$C:$C,0)))</f>
        <v>industry-elec-and-hydrogen.html</v>
      </c>
    </row>
    <row r="753" spans="1:18" s="2" customFormat="1" ht="16">
      <c r="A753" s="276" t="str">
        <f>IF(ISBLANK(INDEX('Policy Characteristics'!A:A,MATCH($C753,'Policy Characteristics'!$C:$C,0))),"",INDEX('Policy Characteristics'!A:A,MATCH($C753,'Policy Characteristics'!$C:$C,0)))</f>
        <v>Industry</v>
      </c>
      <c r="B753" s="285" t="str">
        <f>IF(ISBLANK(INDEX('Policy Characteristics'!B:B,MATCH($C753,'Policy Characteristics'!$C:$C,0))),"",INDEX('Policy Characteristics'!B:B,MATCH($C753,'Policy Characteristics'!$C:$C,0)))</f>
        <v>Hydrogen Combustion</v>
      </c>
      <c r="C753" s="276" t="str">
        <f t="shared" si="36"/>
        <v>Fraction of Eligible Industrial Energy Use Shifted to Hydrogen</v>
      </c>
      <c r="D753" s="6" t="s">
        <v>3103</v>
      </c>
      <c r="E753" s="1" t="s">
        <v>3625</v>
      </c>
      <c r="F753" t="s">
        <v>2791</v>
      </c>
      <c r="G753" s="47" t="s">
        <v>3639</v>
      </c>
      <c r="H753" s="44">
        <v>2049</v>
      </c>
      <c r="I753" s="347" t="s">
        <v>45</v>
      </c>
      <c r="J753" s="277" t="str">
        <f>IF(ISBLANK(INDEX('Policy Characteristics'!D:D,MATCH($C753,'Policy Characteristics'!$C:$C,0))),"",INDEX('Policy Characteristics'!D:D,MATCH($C753,'Policy Characteristics'!$C:$C,0)))</f>
        <v>Hydrogen Combustion</v>
      </c>
      <c r="K753" s="276" t="str">
        <f>IF(ISBLANK(INDEX('Policy Characteristics'!E:E,MATCH($C753,'Policy Characteristics'!$C:$C,0))),"",INDEX('Policy Characteristics'!E:E,MATCH($C753,'Policy Characteristics'!$C:$C,0)))</f>
        <v>indst shift to hydrogen</v>
      </c>
      <c r="L753" s="284">
        <f>IF(ISBLANK(INDEX('Policy Characteristics'!F:F,MATCH($C753,'Policy Characteristics'!$C:$C,0))),"",INDEX('Policy Characteristics'!F:F,MATCH($C753,'Policy Characteristics'!$C:$C,0)))</f>
        <v>0</v>
      </c>
      <c r="M753" s="284">
        <f>IF(ISBLANK(INDEX('Policy Characteristics'!G:G,MATCH($C753,'Policy Characteristics'!$C:$C,0))),"",INDEX('Policy Characteristics'!G:G,MATCH($C753,'Policy Characteristics'!$C:$C,0)))</f>
        <v>1</v>
      </c>
      <c r="N753" s="284">
        <f>IF(ISBLANK(INDEX('Policy Characteristics'!H:H,MATCH($C753,'Policy Characteristics'!$C:$C,0))),"",INDEX('Policy Characteristics'!H:H,MATCH($C753,'Policy Characteristics'!$C:$C,0)))</f>
        <v>0.01</v>
      </c>
      <c r="O753" s="276" t="str">
        <f>IF(ISBLANK(INDEX('Policy Characteristics'!I:I,MATCH($C753,'Policy Characteristics'!$C:$C,0))),"",INDEX('Policy Characteristics'!I:I,MATCH($C753,'Policy Characteristics'!$C:$C,0)))</f>
        <v>% of fuel shifted</v>
      </c>
      <c r="P753" s="276" t="str">
        <f>IF(ISBLANK(INDEX('Policy Characteristics'!J:J,MATCH($C753,'Policy Characteristics'!$C:$C,0))),"",INDEX('Policy Characteristics'!J:J,MATCH($C753,'Policy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53" s="276" t="str">
        <f>IF(ISBLANK(INDEX('Policy Characteristics'!K:K,MATCH($C753,'Policy Characteristics'!$C:$C,0))),"",INDEX('Policy Characteristics'!K:K,MATCH($C753,'Policy Characteristics'!$C:$C,0)))</f>
        <v>industry-ag-main.html#fuel-switching</v>
      </c>
      <c r="R753" s="276" t="str">
        <f>IF(ISBLANK(INDEX('Policy Characteristics'!L:L,MATCH($C753,'Policy Characteristics'!$C:$C,0))),"",INDEX('Policy Characteristics'!L:L,MATCH($C753,'Policy Characteristics'!$C:$C,0)))</f>
        <v>industry-elec-and-hydrogen.html</v>
      </c>
    </row>
    <row r="754" spans="1:18" s="2" customFormat="1" ht="16">
      <c r="A754" s="276" t="str">
        <f>IF(ISBLANK(INDEX('Policy Characteristics'!A:A,MATCH($C754,'Policy Characteristics'!$C:$C,0))),"",INDEX('Policy Characteristics'!A:A,MATCH($C754,'Policy Characteristics'!$C:$C,0)))</f>
        <v>Industry</v>
      </c>
      <c r="B754" s="285" t="str">
        <f>IF(ISBLANK(INDEX('Policy Characteristics'!B:B,MATCH($C754,'Policy Characteristics'!$C:$C,0))),"",INDEX('Policy Characteristics'!B:B,MATCH($C754,'Policy Characteristics'!$C:$C,0)))</f>
        <v>Hydrogen Combustion</v>
      </c>
      <c r="C754" s="276" t="str">
        <f t="shared" si="36"/>
        <v>Fraction of Eligible Industrial Energy Use Shifted to Hydrogen</v>
      </c>
      <c r="D754" s="6" t="s">
        <v>3104</v>
      </c>
      <c r="E754" s="1" t="s">
        <v>3624</v>
      </c>
      <c r="F754" t="s">
        <v>3068</v>
      </c>
      <c r="G754" s="47" t="s">
        <v>3632</v>
      </c>
      <c r="H754" s="44">
        <v>2050</v>
      </c>
      <c r="I754" s="347" t="s">
        <v>44</v>
      </c>
      <c r="J754" s="277" t="str">
        <f>IF(ISBLANK(INDEX('Policy Characteristics'!D:D,MATCH($C754,'Policy Characteristics'!$C:$C,0))),"",INDEX('Policy Characteristics'!D:D,MATCH($C754,'Policy Characteristics'!$C:$C,0)))</f>
        <v>Hydrogen Combustion</v>
      </c>
      <c r="K754" s="276" t="str">
        <f>IF(ISBLANK(INDEX('Policy Characteristics'!E:E,MATCH($C754,'Policy Characteristics'!$C:$C,0))),"",INDEX('Policy Characteristics'!E:E,MATCH($C754,'Policy Characteristics'!$C:$C,0)))</f>
        <v>indst shift to hydrogen</v>
      </c>
      <c r="L754" s="284">
        <f>IF(ISBLANK(INDEX('Policy Characteristics'!F:F,MATCH($C754,'Policy Characteristics'!$C:$C,0))),"",INDEX('Policy Characteristics'!F:F,MATCH($C754,'Policy Characteristics'!$C:$C,0)))</f>
        <v>0</v>
      </c>
      <c r="M754" s="284">
        <f>IF(ISBLANK(INDEX('Policy Characteristics'!G:G,MATCH($C754,'Policy Characteristics'!$C:$C,0))),"",INDEX('Policy Characteristics'!G:G,MATCH($C754,'Policy Characteristics'!$C:$C,0)))</f>
        <v>1</v>
      </c>
      <c r="N754" s="284">
        <f>IF(ISBLANK(INDEX('Policy Characteristics'!H:H,MATCH($C754,'Policy Characteristics'!$C:$C,0))),"",INDEX('Policy Characteristics'!H:H,MATCH($C754,'Policy Characteristics'!$C:$C,0)))</f>
        <v>0.01</v>
      </c>
      <c r="O754" s="276" t="str">
        <f>IF(ISBLANK(INDEX('Policy Characteristics'!I:I,MATCH($C754,'Policy Characteristics'!$C:$C,0))),"",INDEX('Policy Characteristics'!I:I,MATCH($C754,'Policy Characteristics'!$C:$C,0)))</f>
        <v>% of fuel shifted</v>
      </c>
      <c r="P754" s="276" t="str">
        <f>IF(ISBLANK(INDEX('Policy Characteristics'!J:J,MATCH($C754,'Policy Characteristics'!$C:$C,0))),"",INDEX('Policy Characteristics'!J:J,MATCH($C754,'Policy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54" s="276" t="str">
        <f>IF(ISBLANK(INDEX('Policy Characteristics'!K:K,MATCH($C754,'Policy Characteristics'!$C:$C,0))),"",INDEX('Policy Characteristics'!K:K,MATCH($C754,'Policy Characteristics'!$C:$C,0)))</f>
        <v>industry-ag-main.html#fuel-switching</v>
      </c>
      <c r="R754" s="276" t="str">
        <f>IF(ISBLANK(INDEX('Policy Characteristics'!L:L,MATCH($C754,'Policy Characteristics'!$C:$C,0))),"",INDEX('Policy Characteristics'!L:L,MATCH($C754,'Policy Characteristics'!$C:$C,0)))</f>
        <v>industry-elec-and-hydrogen.html</v>
      </c>
    </row>
    <row r="755" spans="1:18" s="2" customFormat="1" ht="16">
      <c r="A755" s="276" t="str">
        <f>IF(ISBLANK(INDEX('Policy Characteristics'!A:A,MATCH($C755,'Policy Characteristics'!$C:$C,0))),"",INDEX('Policy Characteristics'!A:A,MATCH($C755,'Policy Characteristics'!$C:$C,0)))</f>
        <v>Industry</v>
      </c>
      <c r="B755" s="285" t="str">
        <f>IF(ISBLANK(INDEX('Policy Characteristics'!B:B,MATCH($C755,'Policy Characteristics'!$C:$C,0))),"",INDEX('Policy Characteristics'!B:B,MATCH($C755,'Policy Characteristics'!$C:$C,0)))</f>
        <v>Hydrogen Combustion</v>
      </c>
      <c r="C755" s="276" t="str">
        <f t="shared" si="36"/>
        <v>Fraction of Eligible Industrial Energy Use Shifted to Hydrogen</v>
      </c>
      <c r="D755" s="6" t="s">
        <v>3104</v>
      </c>
      <c r="E755" s="1" t="s">
        <v>3626</v>
      </c>
      <c r="F755" t="s">
        <v>3068</v>
      </c>
      <c r="G755" s="47" t="s">
        <v>3633</v>
      </c>
      <c r="H755" s="44">
        <v>2051</v>
      </c>
      <c r="I755" s="347" t="s">
        <v>44</v>
      </c>
      <c r="J755" s="277" t="str">
        <f>IF(ISBLANK(INDEX('Policy Characteristics'!D:D,MATCH($C755,'Policy Characteristics'!$C:$C,0))),"",INDEX('Policy Characteristics'!D:D,MATCH($C755,'Policy Characteristics'!$C:$C,0)))</f>
        <v>Hydrogen Combustion</v>
      </c>
      <c r="K755" s="276" t="str">
        <f>IF(ISBLANK(INDEX('Policy Characteristics'!E:E,MATCH($C755,'Policy Characteristics'!$C:$C,0))),"",INDEX('Policy Characteristics'!E:E,MATCH($C755,'Policy Characteristics'!$C:$C,0)))</f>
        <v>indst shift to hydrogen</v>
      </c>
      <c r="L755" s="284">
        <f>IF(ISBLANK(INDEX('Policy Characteristics'!F:F,MATCH($C755,'Policy Characteristics'!$C:$C,0))),"",INDEX('Policy Characteristics'!F:F,MATCH($C755,'Policy Characteristics'!$C:$C,0)))</f>
        <v>0</v>
      </c>
      <c r="M755" s="284">
        <f>IF(ISBLANK(INDEX('Policy Characteristics'!G:G,MATCH($C755,'Policy Characteristics'!$C:$C,0))),"",INDEX('Policy Characteristics'!G:G,MATCH($C755,'Policy Characteristics'!$C:$C,0)))</f>
        <v>1</v>
      </c>
      <c r="N755" s="284">
        <f>IF(ISBLANK(INDEX('Policy Characteristics'!H:H,MATCH($C755,'Policy Characteristics'!$C:$C,0))),"",INDEX('Policy Characteristics'!H:H,MATCH($C755,'Policy Characteristics'!$C:$C,0)))</f>
        <v>0.01</v>
      </c>
      <c r="O755" s="276" t="str">
        <f>IF(ISBLANK(INDEX('Policy Characteristics'!I:I,MATCH($C755,'Policy Characteristics'!$C:$C,0))),"",INDEX('Policy Characteristics'!I:I,MATCH($C755,'Policy Characteristics'!$C:$C,0)))</f>
        <v>% of fuel shifted</v>
      </c>
      <c r="P755" s="276" t="str">
        <f>IF(ISBLANK(INDEX('Policy Characteristics'!J:J,MATCH($C755,'Policy Characteristics'!$C:$C,0))),"",INDEX('Policy Characteristics'!J:J,MATCH($C755,'Policy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55" s="276" t="str">
        <f>IF(ISBLANK(INDEX('Policy Characteristics'!K:K,MATCH($C755,'Policy Characteristics'!$C:$C,0))),"",INDEX('Policy Characteristics'!K:K,MATCH($C755,'Policy Characteristics'!$C:$C,0)))</f>
        <v>industry-ag-main.html#fuel-switching</v>
      </c>
      <c r="R755" s="276" t="str">
        <f>IF(ISBLANK(INDEX('Policy Characteristics'!L:L,MATCH($C755,'Policy Characteristics'!$C:$C,0))),"",INDEX('Policy Characteristics'!L:L,MATCH($C755,'Policy Characteristics'!$C:$C,0)))</f>
        <v>industry-elec-and-hydrogen.html</v>
      </c>
    </row>
    <row r="756" spans="1:18" s="2" customFormat="1" ht="16">
      <c r="A756" s="276" t="str">
        <f>IF(ISBLANK(INDEX('Policy Characteristics'!A:A,MATCH($C756,'Policy Characteristics'!$C:$C,0))),"",INDEX('Policy Characteristics'!A:A,MATCH($C756,'Policy Characteristics'!$C:$C,0)))</f>
        <v>Industry</v>
      </c>
      <c r="B756" s="285" t="str">
        <f>IF(ISBLANK(INDEX('Policy Characteristics'!B:B,MATCH($C756,'Policy Characteristics'!$C:$C,0))),"",INDEX('Policy Characteristics'!B:B,MATCH($C756,'Policy Characteristics'!$C:$C,0)))</f>
        <v>Hydrogen Combustion</v>
      </c>
      <c r="C756" s="276" t="str">
        <f t="shared" si="36"/>
        <v>Fraction of Eligible Industrial Energy Use Shifted to Hydrogen</v>
      </c>
      <c r="D756" s="6" t="s">
        <v>3104</v>
      </c>
      <c r="E756" s="1" t="s">
        <v>3627</v>
      </c>
      <c r="F756" t="s">
        <v>3068</v>
      </c>
      <c r="G756" s="47" t="s">
        <v>3634</v>
      </c>
      <c r="H756" s="44">
        <v>2052</v>
      </c>
      <c r="I756" s="347" t="s">
        <v>44</v>
      </c>
      <c r="J756" s="277" t="str">
        <f>IF(ISBLANK(INDEX('Policy Characteristics'!D:D,MATCH($C756,'Policy Characteristics'!$C:$C,0))),"",INDEX('Policy Characteristics'!D:D,MATCH($C756,'Policy Characteristics'!$C:$C,0)))</f>
        <v>Hydrogen Combustion</v>
      </c>
      <c r="K756" s="276" t="str">
        <f>IF(ISBLANK(INDEX('Policy Characteristics'!E:E,MATCH($C756,'Policy Characteristics'!$C:$C,0))),"",INDEX('Policy Characteristics'!E:E,MATCH($C756,'Policy Characteristics'!$C:$C,0)))</f>
        <v>indst shift to hydrogen</v>
      </c>
      <c r="L756" s="284">
        <f>IF(ISBLANK(INDEX('Policy Characteristics'!F:F,MATCH($C756,'Policy Characteristics'!$C:$C,0))),"",INDEX('Policy Characteristics'!F:F,MATCH($C756,'Policy Characteristics'!$C:$C,0)))</f>
        <v>0</v>
      </c>
      <c r="M756" s="284">
        <f>IF(ISBLANK(INDEX('Policy Characteristics'!G:G,MATCH($C756,'Policy Characteristics'!$C:$C,0))),"",INDEX('Policy Characteristics'!G:G,MATCH($C756,'Policy Characteristics'!$C:$C,0)))</f>
        <v>1</v>
      </c>
      <c r="N756" s="284">
        <f>IF(ISBLANK(INDEX('Policy Characteristics'!H:H,MATCH($C756,'Policy Characteristics'!$C:$C,0))),"",INDEX('Policy Characteristics'!H:H,MATCH($C756,'Policy Characteristics'!$C:$C,0)))</f>
        <v>0.01</v>
      </c>
      <c r="O756" s="276" t="str">
        <f>IF(ISBLANK(INDEX('Policy Characteristics'!I:I,MATCH($C756,'Policy Characteristics'!$C:$C,0))),"",INDEX('Policy Characteristics'!I:I,MATCH($C756,'Policy Characteristics'!$C:$C,0)))</f>
        <v>% of fuel shifted</v>
      </c>
      <c r="P756" s="276" t="str">
        <f>IF(ISBLANK(INDEX('Policy Characteristics'!J:J,MATCH($C756,'Policy Characteristics'!$C:$C,0))),"",INDEX('Policy Characteristics'!J:J,MATCH($C756,'Policy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56" s="276" t="str">
        <f>IF(ISBLANK(INDEX('Policy Characteristics'!K:K,MATCH($C756,'Policy Characteristics'!$C:$C,0))),"",INDEX('Policy Characteristics'!K:K,MATCH($C756,'Policy Characteristics'!$C:$C,0)))</f>
        <v>industry-ag-main.html#fuel-switching</v>
      </c>
      <c r="R756" s="276" t="str">
        <f>IF(ISBLANK(INDEX('Policy Characteristics'!L:L,MATCH($C756,'Policy Characteristics'!$C:$C,0))),"",INDEX('Policy Characteristics'!L:L,MATCH($C756,'Policy Characteristics'!$C:$C,0)))</f>
        <v>industry-elec-and-hydrogen.html</v>
      </c>
    </row>
    <row r="757" spans="1:18" s="2" customFormat="1" ht="16">
      <c r="A757" s="276" t="str">
        <f>IF(ISBLANK(INDEX('Policy Characteristics'!A:A,MATCH($C757,'Policy Characteristics'!$C:$C,0))),"",INDEX('Policy Characteristics'!A:A,MATCH($C757,'Policy Characteristics'!$C:$C,0)))</f>
        <v>Industry</v>
      </c>
      <c r="B757" s="285" t="str">
        <f>IF(ISBLANK(INDEX('Policy Characteristics'!B:B,MATCH($C757,'Policy Characteristics'!$C:$C,0))),"",INDEX('Policy Characteristics'!B:B,MATCH($C757,'Policy Characteristics'!$C:$C,0)))</f>
        <v>Hydrogen Combustion</v>
      </c>
      <c r="C757" s="276" t="str">
        <f t="shared" si="36"/>
        <v>Fraction of Eligible Industrial Energy Use Shifted to Hydrogen</v>
      </c>
      <c r="D757" s="6" t="s">
        <v>3104</v>
      </c>
      <c r="E757" s="1" t="s">
        <v>3628</v>
      </c>
      <c r="F757" t="s">
        <v>3068</v>
      </c>
      <c r="G757" s="47" t="s">
        <v>3635</v>
      </c>
      <c r="H757" s="44">
        <v>2053</v>
      </c>
      <c r="I757" s="347" t="s">
        <v>44</v>
      </c>
      <c r="J757" s="277" t="str">
        <f>IF(ISBLANK(INDEX('Policy Characteristics'!D:D,MATCH($C757,'Policy Characteristics'!$C:$C,0))),"",INDEX('Policy Characteristics'!D:D,MATCH($C757,'Policy Characteristics'!$C:$C,0)))</f>
        <v>Hydrogen Combustion</v>
      </c>
      <c r="K757" s="276" t="str">
        <f>IF(ISBLANK(INDEX('Policy Characteristics'!E:E,MATCH($C757,'Policy Characteristics'!$C:$C,0))),"",INDEX('Policy Characteristics'!E:E,MATCH($C757,'Policy Characteristics'!$C:$C,0)))</f>
        <v>indst shift to hydrogen</v>
      </c>
      <c r="L757" s="284">
        <f>IF(ISBLANK(INDEX('Policy Characteristics'!F:F,MATCH($C757,'Policy Characteristics'!$C:$C,0))),"",INDEX('Policy Characteristics'!F:F,MATCH($C757,'Policy Characteristics'!$C:$C,0)))</f>
        <v>0</v>
      </c>
      <c r="M757" s="284">
        <f>IF(ISBLANK(INDEX('Policy Characteristics'!G:G,MATCH($C757,'Policy Characteristics'!$C:$C,0))),"",INDEX('Policy Characteristics'!G:G,MATCH($C757,'Policy Characteristics'!$C:$C,0)))</f>
        <v>1</v>
      </c>
      <c r="N757" s="284">
        <f>IF(ISBLANK(INDEX('Policy Characteristics'!H:H,MATCH($C757,'Policy Characteristics'!$C:$C,0))),"",INDEX('Policy Characteristics'!H:H,MATCH($C757,'Policy Characteristics'!$C:$C,0)))</f>
        <v>0.01</v>
      </c>
      <c r="O757" s="276" t="str">
        <f>IF(ISBLANK(INDEX('Policy Characteristics'!I:I,MATCH($C757,'Policy Characteristics'!$C:$C,0))),"",INDEX('Policy Characteristics'!I:I,MATCH($C757,'Policy Characteristics'!$C:$C,0)))</f>
        <v>% of fuel shifted</v>
      </c>
      <c r="P757" s="276" t="str">
        <f>IF(ISBLANK(INDEX('Policy Characteristics'!J:J,MATCH($C757,'Policy Characteristics'!$C:$C,0))),"",INDEX('Policy Characteristics'!J:J,MATCH($C757,'Policy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57" s="276" t="str">
        <f>IF(ISBLANK(INDEX('Policy Characteristics'!K:K,MATCH($C757,'Policy Characteristics'!$C:$C,0))),"",INDEX('Policy Characteristics'!K:K,MATCH($C757,'Policy Characteristics'!$C:$C,0)))</f>
        <v>industry-ag-main.html#fuel-switching</v>
      </c>
      <c r="R757" s="276" t="str">
        <f>IF(ISBLANK(INDEX('Policy Characteristics'!L:L,MATCH($C757,'Policy Characteristics'!$C:$C,0))),"",INDEX('Policy Characteristics'!L:L,MATCH($C757,'Policy Characteristics'!$C:$C,0)))</f>
        <v>industry-elec-and-hydrogen.html</v>
      </c>
    </row>
    <row r="758" spans="1:18" s="2" customFormat="1" ht="16">
      <c r="A758" s="276" t="str">
        <f>IF(ISBLANK(INDEX('Policy Characteristics'!A:A,MATCH($C758,'Policy Characteristics'!$C:$C,0))),"",INDEX('Policy Characteristics'!A:A,MATCH($C758,'Policy Characteristics'!$C:$C,0)))</f>
        <v>Industry</v>
      </c>
      <c r="B758" s="285" t="str">
        <f>IF(ISBLANK(INDEX('Policy Characteristics'!B:B,MATCH($C758,'Policy Characteristics'!$C:$C,0))),"",INDEX('Policy Characteristics'!B:B,MATCH($C758,'Policy Characteristics'!$C:$C,0)))</f>
        <v>Hydrogen Combustion</v>
      </c>
      <c r="C758" s="276" t="str">
        <f t="shared" si="36"/>
        <v>Fraction of Eligible Industrial Energy Use Shifted to Hydrogen</v>
      </c>
      <c r="D758" s="6" t="s">
        <v>3104</v>
      </c>
      <c r="E758" s="1" t="s">
        <v>3629</v>
      </c>
      <c r="F758" t="s">
        <v>3068</v>
      </c>
      <c r="G758" s="47" t="s">
        <v>3636</v>
      </c>
      <c r="H758" s="44">
        <v>2054</v>
      </c>
      <c r="I758" s="347" t="s">
        <v>45</v>
      </c>
      <c r="J758" s="277" t="str">
        <f>IF(ISBLANK(INDEX('Policy Characteristics'!D:D,MATCH($C758,'Policy Characteristics'!$C:$C,0))),"",INDEX('Policy Characteristics'!D:D,MATCH($C758,'Policy Characteristics'!$C:$C,0)))</f>
        <v>Hydrogen Combustion</v>
      </c>
      <c r="K758" s="276" t="str">
        <f>IF(ISBLANK(INDEX('Policy Characteristics'!E:E,MATCH($C758,'Policy Characteristics'!$C:$C,0))),"",INDEX('Policy Characteristics'!E:E,MATCH($C758,'Policy Characteristics'!$C:$C,0)))</f>
        <v>indst shift to hydrogen</v>
      </c>
      <c r="L758" s="284">
        <f>IF(ISBLANK(INDEX('Policy Characteristics'!F:F,MATCH($C758,'Policy Characteristics'!$C:$C,0))),"",INDEX('Policy Characteristics'!F:F,MATCH($C758,'Policy Characteristics'!$C:$C,0)))</f>
        <v>0</v>
      </c>
      <c r="M758" s="284">
        <f>IF(ISBLANK(INDEX('Policy Characteristics'!G:G,MATCH($C758,'Policy Characteristics'!$C:$C,0))),"",INDEX('Policy Characteristics'!G:G,MATCH($C758,'Policy Characteristics'!$C:$C,0)))</f>
        <v>1</v>
      </c>
      <c r="N758" s="284">
        <f>IF(ISBLANK(INDEX('Policy Characteristics'!H:H,MATCH($C758,'Policy Characteristics'!$C:$C,0))),"",INDEX('Policy Characteristics'!H:H,MATCH($C758,'Policy Characteristics'!$C:$C,0)))</f>
        <v>0.01</v>
      </c>
      <c r="O758" s="276" t="str">
        <f>IF(ISBLANK(INDEX('Policy Characteristics'!I:I,MATCH($C758,'Policy Characteristics'!$C:$C,0))),"",INDEX('Policy Characteristics'!I:I,MATCH($C758,'Policy Characteristics'!$C:$C,0)))</f>
        <v>% of fuel shifted</v>
      </c>
      <c r="P758" s="276" t="str">
        <f>IF(ISBLANK(INDEX('Policy Characteristics'!J:J,MATCH($C758,'Policy Characteristics'!$C:$C,0))),"",INDEX('Policy Characteristics'!J:J,MATCH($C758,'Policy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58" s="276" t="str">
        <f>IF(ISBLANK(INDEX('Policy Characteristics'!K:K,MATCH($C758,'Policy Characteristics'!$C:$C,0))),"",INDEX('Policy Characteristics'!K:K,MATCH($C758,'Policy Characteristics'!$C:$C,0)))</f>
        <v>industry-ag-main.html#fuel-switching</v>
      </c>
      <c r="R758" s="276" t="str">
        <f>IF(ISBLANK(INDEX('Policy Characteristics'!L:L,MATCH($C758,'Policy Characteristics'!$C:$C,0))),"",INDEX('Policy Characteristics'!L:L,MATCH($C758,'Policy Characteristics'!$C:$C,0)))</f>
        <v>industry-elec-and-hydrogen.html</v>
      </c>
    </row>
    <row r="759" spans="1:18" s="2" customFormat="1" ht="16">
      <c r="A759" s="276" t="str">
        <f>IF(ISBLANK(INDEX('Policy Characteristics'!A:A,MATCH($C759,'Policy Characteristics'!$C:$C,0))),"",INDEX('Policy Characteristics'!A:A,MATCH($C759,'Policy Characteristics'!$C:$C,0)))</f>
        <v>Industry</v>
      </c>
      <c r="B759" s="285" t="str">
        <f>IF(ISBLANK(INDEX('Policy Characteristics'!B:B,MATCH($C759,'Policy Characteristics'!$C:$C,0))),"",INDEX('Policy Characteristics'!B:B,MATCH($C759,'Policy Characteristics'!$C:$C,0)))</f>
        <v>Hydrogen Combustion</v>
      </c>
      <c r="C759" s="276" t="str">
        <f t="shared" si="36"/>
        <v>Fraction of Eligible Industrial Energy Use Shifted to Hydrogen</v>
      </c>
      <c r="D759" s="6" t="s">
        <v>3104</v>
      </c>
      <c r="E759" s="1" t="s">
        <v>3630</v>
      </c>
      <c r="F759" t="s">
        <v>3068</v>
      </c>
      <c r="G759" s="47" t="s">
        <v>3637</v>
      </c>
      <c r="H759" s="44">
        <v>2055</v>
      </c>
      <c r="I759" s="347" t="s">
        <v>45</v>
      </c>
      <c r="J759" s="277" t="str">
        <f>IF(ISBLANK(INDEX('Policy Characteristics'!D:D,MATCH($C759,'Policy Characteristics'!$C:$C,0))),"",INDEX('Policy Characteristics'!D:D,MATCH($C759,'Policy Characteristics'!$C:$C,0)))</f>
        <v>Hydrogen Combustion</v>
      </c>
      <c r="K759" s="276" t="str">
        <f>IF(ISBLANK(INDEX('Policy Characteristics'!E:E,MATCH($C759,'Policy Characteristics'!$C:$C,0))),"",INDEX('Policy Characteristics'!E:E,MATCH($C759,'Policy Characteristics'!$C:$C,0)))</f>
        <v>indst shift to hydrogen</v>
      </c>
      <c r="L759" s="284">
        <f>IF(ISBLANK(INDEX('Policy Characteristics'!F:F,MATCH($C759,'Policy Characteristics'!$C:$C,0))),"",INDEX('Policy Characteristics'!F:F,MATCH($C759,'Policy Characteristics'!$C:$C,0)))</f>
        <v>0</v>
      </c>
      <c r="M759" s="284">
        <f>IF(ISBLANK(INDEX('Policy Characteristics'!G:G,MATCH($C759,'Policy Characteristics'!$C:$C,0))),"",INDEX('Policy Characteristics'!G:G,MATCH($C759,'Policy Characteristics'!$C:$C,0)))</f>
        <v>1</v>
      </c>
      <c r="N759" s="284">
        <f>IF(ISBLANK(INDEX('Policy Characteristics'!H:H,MATCH($C759,'Policy Characteristics'!$C:$C,0))),"",INDEX('Policy Characteristics'!H:H,MATCH($C759,'Policy Characteristics'!$C:$C,0)))</f>
        <v>0.01</v>
      </c>
      <c r="O759" s="276" t="str">
        <f>IF(ISBLANK(INDEX('Policy Characteristics'!I:I,MATCH($C759,'Policy Characteristics'!$C:$C,0))),"",INDEX('Policy Characteristics'!I:I,MATCH($C759,'Policy Characteristics'!$C:$C,0)))</f>
        <v>% of fuel shifted</v>
      </c>
      <c r="P759" s="276" t="str">
        <f>IF(ISBLANK(INDEX('Policy Characteristics'!J:J,MATCH($C759,'Policy Characteristics'!$C:$C,0))),"",INDEX('Policy Characteristics'!J:J,MATCH($C759,'Policy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59" s="276" t="str">
        <f>IF(ISBLANK(INDEX('Policy Characteristics'!K:K,MATCH($C759,'Policy Characteristics'!$C:$C,0))),"",INDEX('Policy Characteristics'!K:K,MATCH($C759,'Policy Characteristics'!$C:$C,0)))</f>
        <v>industry-ag-main.html#fuel-switching</v>
      </c>
      <c r="R759" s="276" t="str">
        <f>IF(ISBLANK(INDEX('Policy Characteristics'!L:L,MATCH($C759,'Policy Characteristics'!$C:$C,0))),"",INDEX('Policy Characteristics'!L:L,MATCH($C759,'Policy Characteristics'!$C:$C,0)))</f>
        <v>industry-elec-and-hydrogen.html</v>
      </c>
    </row>
    <row r="760" spans="1:18" s="2" customFormat="1" ht="16">
      <c r="A760" s="276" t="str">
        <f>IF(ISBLANK(INDEX('Policy Characteristics'!A:A,MATCH($C760,'Policy Characteristics'!$C:$C,0))),"",INDEX('Policy Characteristics'!A:A,MATCH($C760,'Policy Characteristics'!$C:$C,0)))</f>
        <v>Industry</v>
      </c>
      <c r="B760" s="285" t="str">
        <f>IF(ISBLANK(INDEX('Policy Characteristics'!B:B,MATCH($C760,'Policy Characteristics'!$C:$C,0))),"",INDEX('Policy Characteristics'!B:B,MATCH($C760,'Policy Characteristics'!$C:$C,0)))</f>
        <v>Hydrogen Combustion</v>
      </c>
      <c r="C760" s="276" t="str">
        <f t="shared" si="36"/>
        <v>Fraction of Eligible Industrial Energy Use Shifted to Hydrogen</v>
      </c>
      <c r="D760" s="6" t="s">
        <v>3104</v>
      </c>
      <c r="E760" s="1" t="s">
        <v>3631</v>
      </c>
      <c r="F760" t="s">
        <v>3068</v>
      </c>
      <c r="G760" s="47" t="s">
        <v>3638</v>
      </c>
      <c r="H760" s="44">
        <v>2056</v>
      </c>
      <c r="I760" s="347" t="s">
        <v>45</v>
      </c>
      <c r="J760" s="277" t="str">
        <f>IF(ISBLANK(INDEX('Policy Characteristics'!D:D,MATCH($C760,'Policy Characteristics'!$C:$C,0))),"",INDEX('Policy Characteristics'!D:D,MATCH($C760,'Policy Characteristics'!$C:$C,0)))</f>
        <v>Hydrogen Combustion</v>
      </c>
      <c r="K760" s="276" t="str">
        <f>IF(ISBLANK(INDEX('Policy Characteristics'!E:E,MATCH($C760,'Policy Characteristics'!$C:$C,0))),"",INDEX('Policy Characteristics'!E:E,MATCH($C760,'Policy Characteristics'!$C:$C,0)))</f>
        <v>indst shift to hydrogen</v>
      </c>
      <c r="L760" s="284">
        <f>IF(ISBLANK(INDEX('Policy Characteristics'!F:F,MATCH($C760,'Policy Characteristics'!$C:$C,0))),"",INDEX('Policy Characteristics'!F:F,MATCH($C760,'Policy Characteristics'!$C:$C,0)))</f>
        <v>0</v>
      </c>
      <c r="M760" s="284">
        <f>IF(ISBLANK(INDEX('Policy Characteristics'!G:G,MATCH($C760,'Policy Characteristics'!$C:$C,0))),"",INDEX('Policy Characteristics'!G:G,MATCH($C760,'Policy Characteristics'!$C:$C,0)))</f>
        <v>1</v>
      </c>
      <c r="N760" s="284">
        <f>IF(ISBLANK(INDEX('Policy Characteristics'!H:H,MATCH($C760,'Policy Characteristics'!$C:$C,0))),"",INDEX('Policy Characteristics'!H:H,MATCH($C760,'Policy Characteristics'!$C:$C,0)))</f>
        <v>0.01</v>
      </c>
      <c r="O760" s="276" t="str">
        <f>IF(ISBLANK(INDEX('Policy Characteristics'!I:I,MATCH($C760,'Policy Characteristics'!$C:$C,0))),"",INDEX('Policy Characteristics'!I:I,MATCH($C760,'Policy Characteristics'!$C:$C,0)))</f>
        <v>% of fuel shifted</v>
      </c>
      <c r="P760" s="276" t="str">
        <f>IF(ISBLANK(INDEX('Policy Characteristics'!J:J,MATCH($C760,'Policy Characteristics'!$C:$C,0))),"",INDEX('Policy Characteristics'!J:J,MATCH($C760,'Policy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60" s="276" t="str">
        <f>IF(ISBLANK(INDEX('Policy Characteristics'!K:K,MATCH($C760,'Policy Characteristics'!$C:$C,0))),"",INDEX('Policy Characteristics'!K:K,MATCH($C760,'Policy Characteristics'!$C:$C,0)))</f>
        <v>industry-ag-main.html#fuel-switching</v>
      </c>
      <c r="R760" s="276" t="str">
        <f>IF(ISBLANK(INDEX('Policy Characteristics'!L:L,MATCH($C760,'Policy Characteristics'!$C:$C,0))),"",INDEX('Policy Characteristics'!L:L,MATCH($C760,'Policy Characteristics'!$C:$C,0)))</f>
        <v>industry-elec-and-hydrogen.html</v>
      </c>
    </row>
    <row r="761" spans="1:18" s="2" customFormat="1" ht="16">
      <c r="A761" s="276" t="str">
        <f>IF(ISBLANK(INDEX('Policy Characteristics'!A:A,MATCH($C761,'Policy Characteristics'!$C:$C,0))),"",INDEX('Policy Characteristics'!A:A,MATCH($C761,'Policy Characteristics'!$C:$C,0)))</f>
        <v>Industry</v>
      </c>
      <c r="B761" s="285" t="str">
        <f>IF(ISBLANK(INDEX('Policy Characteristics'!B:B,MATCH($C761,'Policy Characteristics'!$C:$C,0))),"",INDEX('Policy Characteristics'!B:B,MATCH($C761,'Policy Characteristics'!$C:$C,0)))</f>
        <v>Hydrogen Combustion</v>
      </c>
      <c r="C761" s="276" t="str">
        <f t="shared" si="36"/>
        <v>Fraction of Eligible Industrial Energy Use Shifted to Hydrogen</v>
      </c>
      <c r="D761" s="6" t="s">
        <v>3104</v>
      </c>
      <c r="E761" s="1" t="s">
        <v>3625</v>
      </c>
      <c r="F761" t="s">
        <v>3068</v>
      </c>
      <c r="G761" s="47" t="s">
        <v>3639</v>
      </c>
      <c r="H761" s="44">
        <v>2057</v>
      </c>
      <c r="I761" s="347" t="s">
        <v>45</v>
      </c>
      <c r="J761" s="277" t="str">
        <f>IF(ISBLANK(INDEX('Policy Characteristics'!D:D,MATCH($C761,'Policy Characteristics'!$C:$C,0))),"",INDEX('Policy Characteristics'!D:D,MATCH($C761,'Policy Characteristics'!$C:$C,0)))</f>
        <v>Hydrogen Combustion</v>
      </c>
      <c r="K761" s="276" t="str">
        <f>IF(ISBLANK(INDEX('Policy Characteristics'!E:E,MATCH($C761,'Policy Characteristics'!$C:$C,0))),"",INDEX('Policy Characteristics'!E:E,MATCH($C761,'Policy Characteristics'!$C:$C,0)))</f>
        <v>indst shift to hydrogen</v>
      </c>
      <c r="L761" s="284">
        <f>IF(ISBLANK(INDEX('Policy Characteristics'!F:F,MATCH($C761,'Policy Characteristics'!$C:$C,0))),"",INDEX('Policy Characteristics'!F:F,MATCH($C761,'Policy Characteristics'!$C:$C,0)))</f>
        <v>0</v>
      </c>
      <c r="M761" s="284">
        <f>IF(ISBLANK(INDEX('Policy Characteristics'!G:G,MATCH($C761,'Policy Characteristics'!$C:$C,0))),"",INDEX('Policy Characteristics'!G:G,MATCH($C761,'Policy Characteristics'!$C:$C,0)))</f>
        <v>1</v>
      </c>
      <c r="N761" s="284">
        <f>IF(ISBLANK(INDEX('Policy Characteristics'!H:H,MATCH($C761,'Policy Characteristics'!$C:$C,0))),"",INDEX('Policy Characteristics'!H:H,MATCH($C761,'Policy Characteristics'!$C:$C,0)))</f>
        <v>0.01</v>
      </c>
      <c r="O761" s="276" t="str">
        <f>IF(ISBLANK(INDEX('Policy Characteristics'!I:I,MATCH($C761,'Policy Characteristics'!$C:$C,0))),"",INDEX('Policy Characteristics'!I:I,MATCH($C761,'Policy Characteristics'!$C:$C,0)))</f>
        <v>% of fuel shifted</v>
      </c>
      <c r="P761" s="276" t="str">
        <f>IF(ISBLANK(INDEX('Policy Characteristics'!J:J,MATCH($C761,'Policy Characteristics'!$C:$C,0))),"",INDEX('Policy Characteristics'!J:J,MATCH($C761,'Policy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61" s="276" t="str">
        <f>IF(ISBLANK(INDEX('Policy Characteristics'!K:K,MATCH($C761,'Policy Characteristics'!$C:$C,0))),"",INDEX('Policy Characteristics'!K:K,MATCH($C761,'Policy Characteristics'!$C:$C,0)))</f>
        <v>industry-ag-main.html#fuel-switching</v>
      </c>
      <c r="R761" s="276" t="str">
        <f>IF(ISBLANK(INDEX('Policy Characteristics'!L:L,MATCH($C761,'Policy Characteristics'!$C:$C,0))),"",INDEX('Policy Characteristics'!L:L,MATCH($C761,'Policy Characteristics'!$C:$C,0)))</f>
        <v>industry-elec-and-hydrogen.html</v>
      </c>
    </row>
    <row r="762" spans="1:18" s="2" customFormat="1" ht="16">
      <c r="A762" s="276" t="str">
        <f>IF(ISBLANK(INDEX('Policy Characteristics'!A:A,MATCH($C762,'Policy Characteristics'!$C:$C,0))),"",INDEX('Policy Characteristics'!A:A,MATCH($C762,'Policy Characteristics'!$C:$C,0)))</f>
        <v>Industry</v>
      </c>
      <c r="B762" s="285" t="str">
        <f>IF(ISBLANK(INDEX('Policy Characteristics'!B:B,MATCH($C762,'Policy Characteristics'!$C:$C,0))),"",INDEX('Policy Characteristics'!B:B,MATCH($C762,'Policy Characteristics'!$C:$C,0)))</f>
        <v>Hydrogen Combustion</v>
      </c>
      <c r="C762" s="276" t="str">
        <f t="shared" si="36"/>
        <v>Fraction of Eligible Industrial Energy Use Shifted to Hydrogen</v>
      </c>
      <c r="D762" s="6" t="s">
        <v>3105</v>
      </c>
      <c r="E762" s="1" t="s">
        <v>3624</v>
      </c>
      <c r="F762" t="s">
        <v>3069</v>
      </c>
      <c r="G762" s="47" t="s">
        <v>3632</v>
      </c>
      <c r="H762" s="44">
        <v>2058</v>
      </c>
      <c r="I762" s="347" t="s">
        <v>44</v>
      </c>
      <c r="J762" s="277" t="str">
        <f>IF(ISBLANK(INDEX('Policy Characteristics'!D:D,MATCH($C762,'Policy Characteristics'!$C:$C,0))),"",INDEX('Policy Characteristics'!D:D,MATCH($C762,'Policy Characteristics'!$C:$C,0)))</f>
        <v>Hydrogen Combustion</v>
      </c>
      <c r="K762" s="276" t="str">
        <f>IF(ISBLANK(INDEX('Policy Characteristics'!E:E,MATCH($C762,'Policy Characteristics'!$C:$C,0))),"",INDEX('Policy Characteristics'!E:E,MATCH($C762,'Policy Characteristics'!$C:$C,0)))</f>
        <v>indst shift to hydrogen</v>
      </c>
      <c r="L762" s="284">
        <f>IF(ISBLANK(INDEX('Policy Characteristics'!F:F,MATCH($C762,'Policy Characteristics'!$C:$C,0))),"",INDEX('Policy Characteristics'!F:F,MATCH($C762,'Policy Characteristics'!$C:$C,0)))</f>
        <v>0</v>
      </c>
      <c r="M762" s="284">
        <f>IF(ISBLANK(INDEX('Policy Characteristics'!G:G,MATCH($C762,'Policy Characteristics'!$C:$C,0))),"",INDEX('Policy Characteristics'!G:G,MATCH($C762,'Policy Characteristics'!$C:$C,0)))</f>
        <v>1</v>
      </c>
      <c r="N762" s="284">
        <f>IF(ISBLANK(INDEX('Policy Characteristics'!H:H,MATCH($C762,'Policy Characteristics'!$C:$C,0))),"",INDEX('Policy Characteristics'!H:H,MATCH($C762,'Policy Characteristics'!$C:$C,0)))</f>
        <v>0.01</v>
      </c>
      <c r="O762" s="276" t="str">
        <f>IF(ISBLANK(INDEX('Policy Characteristics'!I:I,MATCH($C762,'Policy Characteristics'!$C:$C,0))),"",INDEX('Policy Characteristics'!I:I,MATCH($C762,'Policy Characteristics'!$C:$C,0)))</f>
        <v>% of fuel shifted</v>
      </c>
      <c r="P762" s="276" t="str">
        <f>IF(ISBLANK(INDEX('Policy Characteristics'!J:J,MATCH($C762,'Policy Characteristics'!$C:$C,0))),"",INDEX('Policy Characteristics'!J:J,MATCH($C762,'Policy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62" s="276" t="str">
        <f>IF(ISBLANK(INDEX('Policy Characteristics'!K:K,MATCH($C762,'Policy Characteristics'!$C:$C,0))),"",INDEX('Policy Characteristics'!K:K,MATCH($C762,'Policy Characteristics'!$C:$C,0)))</f>
        <v>industry-ag-main.html#fuel-switching</v>
      </c>
      <c r="R762" s="276" t="str">
        <f>IF(ISBLANK(INDEX('Policy Characteristics'!L:L,MATCH($C762,'Policy Characteristics'!$C:$C,0))),"",INDEX('Policy Characteristics'!L:L,MATCH($C762,'Policy Characteristics'!$C:$C,0)))</f>
        <v>industry-elec-and-hydrogen.html</v>
      </c>
    </row>
    <row r="763" spans="1:18" s="2" customFormat="1" ht="16">
      <c r="A763" s="276" t="str">
        <f>IF(ISBLANK(INDEX('Policy Characteristics'!A:A,MATCH($C763,'Policy Characteristics'!$C:$C,0))),"",INDEX('Policy Characteristics'!A:A,MATCH($C763,'Policy Characteristics'!$C:$C,0)))</f>
        <v>Industry</v>
      </c>
      <c r="B763" s="285" t="str">
        <f>IF(ISBLANK(INDEX('Policy Characteristics'!B:B,MATCH($C763,'Policy Characteristics'!$C:$C,0))),"",INDEX('Policy Characteristics'!B:B,MATCH($C763,'Policy Characteristics'!$C:$C,0)))</f>
        <v>Hydrogen Combustion</v>
      </c>
      <c r="C763" s="276" t="str">
        <f t="shared" si="36"/>
        <v>Fraction of Eligible Industrial Energy Use Shifted to Hydrogen</v>
      </c>
      <c r="D763" s="6" t="s">
        <v>3105</v>
      </c>
      <c r="E763" s="1" t="s">
        <v>3626</v>
      </c>
      <c r="F763" t="s">
        <v>3069</v>
      </c>
      <c r="G763" s="47" t="s">
        <v>3633</v>
      </c>
      <c r="H763" s="44">
        <v>2059</v>
      </c>
      <c r="I763" s="347" t="s">
        <v>44</v>
      </c>
      <c r="J763" s="277" t="str">
        <f>IF(ISBLANK(INDEX('Policy Characteristics'!D:D,MATCH($C763,'Policy Characteristics'!$C:$C,0))),"",INDEX('Policy Characteristics'!D:D,MATCH($C763,'Policy Characteristics'!$C:$C,0)))</f>
        <v>Hydrogen Combustion</v>
      </c>
      <c r="K763" s="276" t="str">
        <f>IF(ISBLANK(INDEX('Policy Characteristics'!E:E,MATCH($C763,'Policy Characteristics'!$C:$C,0))),"",INDEX('Policy Characteristics'!E:E,MATCH($C763,'Policy Characteristics'!$C:$C,0)))</f>
        <v>indst shift to hydrogen</v>
      </c>
      <c r="L763" s="284">
        <f>IF(ISBLANK(INDEX('Policy Characteristics'!F:F,MATCH($C763,'Policy Characteristics'!$C:$C,0))),"",INDEX('Policy Characteristics'!F:F,MATCH($C763,'Policy Characteristics'!$C:$C,0)))</f>
        <v>0</v>
      </c>
      <c r="M763" s="284">
        <f>IF(ISBLANK(INDEX('Policy Characteristics'!G:G,MATCH($C763,'Policy Characteristics'!$C:$C,0))),"",INDEX('Policy Characteristics'!G:G,MATCH($C763,'Policy Characteristics'!$C:$C,0)))</f>
        <v>1</v>
      </c>
      <c r="N763" s="284">
        <f>IF(ISBLANK(INDEX('Policy Characteristics'!H:H,MATCH($C763,'Policy Characteristics'!$C:$C,0))),"",INDEX('Policy Characteristics'!H:H,MATCH($C763,'Policy Characteristics'!$C:$C,0)))</f>
        <v>0.01</v>
      </c>
      <c r="O763" s="276" t="str">
        <f>IF(ISBLANK(INDEX('Policy Characteristics'!I:I,MATCH($C763,'Policy Characteristics'!$C:$C,0))),"",INDEX('Policy Characteristics'!I:I,MATCH($C763,'Policy Characteristics'!$C:$C,0)))</f>
        <v>% of fuel shifted</v>
      </c>
      <c r="P763" s="276" t="str">
        <f>IF(ISBLANK(INDEX('Policy Characteristics'!J:J,MATCH($C763,'Policy Characteristics'!$C:$C,0))),"",INDEX('Policy Characteristics'!J:J,MATCH($C763,'Policy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63" s="276" t="str">
        <f>IF(ISBLANK(INDEX('Policy Characteristics'!K:K,MATCH($C763,'Policy Characteristics'!$C:$C,0))),"",INDEX('Policy Characteristics'!K:K,MATCH($C763,'Policy Characteristics'!$C:$C,0)))</f>
        <v>industry-ag-main.html#fuel-switching</v>
      </c>
      <c r="R763" s="276" t="str">
        <f>IF(ISBLANK(INDEX('Policy Characteristics'!L:L,MATCH($C763,'Policy Characteristics'!$C:$C,0))),"",INDEX('Policy Characteristics'!L:L,MATCH($C763,'Policy Characteristics'!$C:$C,0)))</f>
        <v>industry-elec-and-hydrogen.html</v>
      </c>
    </row>
    <row r="764" spans="1:18" s="2" customFormat="1" ht="16">
      <c r="A764" s="276" t="str">
        <f>IF(ISBLANK(INDEX('Policy Characteristics'!A:A,MATCH($C764,'Policy Characteristics'!$C:$C,0))),"",INDEX('Policy Characteristics'!A:A,MATCH($C764,'Policy Characteristics'!$C:$C,0)))</f>
        <v>Industry</v>
      </c>
      <c r="B764" s="285" t="str">
        <f>IF(ISBLANK(INDEX('Policy Characteristics'!B:B,MATCH($C764,'Policy Characteristics'!$C:$C,0))),"",INDEX('Policy Characteristics'!B:B,MATCH($C764,'Policy Characteristics'!$C:$C,0)))</f>
        <v>Hydrogen Combustion</v>
      </c>
      <c r="C764" s="276" t="str">
        <f t="shared" si="36"/>
        <v>Fraction of Eligible Industrial Energy Use Shifted to Hydrogen</v>
      </c>
      <c r="D764" s="6" t="s">
        <v>3105</v>
      </c>
      <c r="E764" s="1" t="s">
        <v>3627</v>
      </c>
      <c r="F764" t="s">
        <v>3069</v>
      </c>
      <c r="G764" s="47" t="s">
        <v>3634</v>
      </c>
      <c r="H764" s="44">
        <v>2060</v>
      </c>
      <c r="I764" s="347" t="s">
        <v>45</v>
      </c>
      <c r="J764" s="277" t="str">
        <f>IF(ISBLANK(INDEX('Policy Characteristics'!D:D,MATCH($C764,'Policy Characteristics'!$C:$C,0))),"",INDEX('Policy Characteristics'!D:D,MATCH($C764,'Policy Characteristics'!$C:$C,0)))</f>
        <v>Hydrogen Combustion</v>
      </c>
      <c r="K764" s="276" t="str">
        <f>IF(ISBLANK(INDEX('Policy Characteristics'!E:E,MATCH($C764,'Policy Characteristics'!$C:$C,0))),"",INDEX('Policy Characteristics'!E:E,MATCH($C764,'Policy Characteristics'!$C:$C,0)))</f>
        <v>indst shift to hydrogen</v>
      </c>
      <c r="L764" s="284">
        <f>IF(ISBLANK(INDEX('Policy Characteristics'!F:F,MATCH($C764,'Policy Characteristics'!$C:$C,0))),"",INDEX('Policy Characteristics'!F:F,MATCH($C764,'Policy Characteristics'!$C:$C,0)))</f>
        <v>0</v>
      </c>
      <c r="M764" s="284">
        <f>IF(ISBLANK(INDEX('Policy Characteristics'!G:G,MATCH($C764,'Policy Characteristics'!$C:$C,0))),"",INDEX('Policy Characteristics'!G:G,MATCH($C764,'Policy Characteristics'!$C:$C,0)))</f>
        <v>1</v>
      </c>
      <c r="N764" s="284">
        <f>IF(ISBLANK(INDEX('Policy Characteristics'!H:H,MATCH($C764,'Policy Characteristics'!$C:$C,0))),"",INDEX('Policy Characteristics'!H:H,MATCH($C764,'Policy Characteristics'!$C:$C,0)))</f>
        <v>0.01</v>
      </c>
      <c r="O764" s="276" t="str">
        <f>IF(ISBLANK(INDEX('Policy Characteristics'!I:I,MATCH($C764,'Policy Characteristics'!$C:$C,0))),"",INDEX('Policy Characteristics'!I:I,MATCH($C764,'Policy Characteristics'!$C:$C,0)))</f>
        <v>% of fuel shifted</v>
      </c>
      <c r="P764" s="276" t="str">
        <f>IF(ISBLANK(INDEX('Policy Characteristics'!J:J,MATCH($C764,'Policy Characteristics'!$C:$C,0))),"",INDEX('Policy Characteristics'!J:J,MATCH($C764,'Policy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64" s="276" t="str">
        <f>IF(ISBLANK(INDEX('Policy Characteristics'!K:K,MATCH($C764,'Policy Characteristics'!$C:$C,0))),"",INDEX('Policy Characteristics'!K:K,MATCH($C764,'Policy Characteristics'!$C:$C,0)))</f>
        <v>industry-ag-main.html#fuel-switching</v>
      </c>
      <c r="R764" s="276" t="str">
        <f>IF(ISBLANK(INDEX('Policy Characteristics'!L:L,MATCH($C764,'Policy Characteristics'!$C:$C,0))),"",INDEX('Policy Characteristics'!L:L,MATCH($C764,'Policy Characteristics'!$C:$C,0)))</f>
        <v>industry-elec-and-hydrogen.html</v>
      </c>
    </row>
    <row r="765" spans="1:18" s="2" customFormat="1" ht="16">
      <c r="A765" s="276" t="str">
        <f>IF(ISBLANK(INDEX('Policy Characteristics'!A:A,MATCH($C765,'Policy Characteristics'!$C:$C,0))),"",INDEX('Policy Characteristics'!A:A,MATCH($C765,'Policy Characteristics'!$C:$C,0)))</f>
        <v>Industry</v>
      </c>
      <c r="B765" s="285" t="str">
        <f>IF(ISBLANK(INDEX('Policy Characteristics'!B:B,MATCH($C765,'Policy Characteristics'!$C:$C,0))),"",INDEX('Policy Characteristics'!B:B,MATCH($C765,'Policy Characteristics'!$C:$C,0)))</f>
        <v>Hydrogen Combustion</v>
      </c>
      <c r="C765" s="276" t="str">
        <f t="shared" si="36"/>
        <v>Fraction of Eligible Industrial Energy Use Shifted to Hydrogen</v>
      </c>
      <c r="D765" s="6" t="s">
        <v>3105</v>
      </c>
      <c r="E765" s="1" t="s">
        <v>3628</v>
      </c>
      <c r="F765" t="s">
        <v>3069</v>
      </c>
      <c r="G765" s="47" t="s">
        <v>3635</v>
      </c>
      <c r="H765" s="44">
        <v>2061</v>
      </c>
      <c r="I765" s="347" t="s">
        <v>45</v>
      </c>
      <c r="J765" s="277" t="str">
        <f>IF(ISBLANK(INDEX('Policy Characteristics'!D:D,MATCH($C765,'Policy Characteristics'!$C:$C,0))),"",INDEX('Policy Characteristics'!D:D,MATCH($C765,'Policy Characteristics'!$C:$C,0)))</f>
        <v>Hydrogen Combustion</v>
      </c>
      <c r="K765" s="276" t="str">
        <f>IF(ISBLANK(INDEX('Policy Characteristics'!E:E,MATCH($C765,'Policy Characteristics'!$C:$C,0))),"",INDEX('Policy Characteristics'!E:E,MATCH($C765,'Policy Characteristics'!$C:$C,0)))</f>
        <v>indst shift to hydrogen</v>
      </c>
      <c r="L765" s="284">
        <f>IF(ISBLANK(INDEX('Policy Characteristics'!F:F,MATCH($C765,'Policy Characteristics'!$C:$C,0))),"",INDEX('Policy Characteristics'!F:F,MATCH($C765,'Policy Characteristics'!$C:$C,0)))</f>
        <v>0</v>
      </c>
      <c r="M765" s="284">
        <f>IF(ISBLANK(INDEX('Policy Characteristics'!G:G,MATCH($C765,'Policy Characteristics'!$C:$C,0))),"",INDEX('Policy Characteristics'!G:G,MATCH($C765,'Policy Characteristics'!$C:$C,0)))</f>
        <v>1</v>
      </c>
      <c r="N765" s="284">
        <f>IF(ISBLANK(INDEX('Policy Characteristics'!H:H,MATCH($C765,'Policy Characteristics'!$C:$C,0))),"",INDEX('Policy Characteristics'!H:H,MATCH($C765,'Policy Characteristics'!$C:$C,0)))</f>
        <v>0.01</v>
      </c>
      <c r="O765" s="276" t="str">
        <f>IF(ISBLANK(INDEX('Policy Characteristics'!I:I,MATCH($C765,'Policy Characteristics'!$C:$C,0))),"",INDEX('Policy Characteristics'!I:I,MATCH($C765,'Policy Characteristics'!$C:$C,0)))</f>
        <v>% of fuel shifted</v>
      </c>
      <c r="P765" s="276" t="str">
        <f>IF(ISBLANK(INDEX('Policy Characteristics'!J:J,MATCH($C765,'Policy Characteristics'!$C:$C,0))),"",INDEX('Policy Characteristics'!J:J,MATCH($C765,'Policy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65" s="276" t="str">
        <f>IF(ISBLANK(INDEX('Policy Characteristics'!K:K,MATCH($C765,'Policy Characteristics'!$C:$C,0))),"",INDEX('Policy Characteristics'!K:K,MATCH($C765,'Policy Characteristics'!$C:$C,0)))</f>
        <v>industry-ag-main.html#fuel-switching</v>
      </c>
      <c r="R765" s="276" t="str">
        <f>IF(ISBLANK(INDEX('Policy Characteristics'!L:L,MATCH($C765,'Policy Characteristics'!$C:$C,0))),"",INDEX('Policy Characteristics'!L:L,MATCH($C765,'Policy Characteristics'!$C:$C,0)))</f>
        <v>industry-elec-and-hydrogen.html</v>
      </c>
    </row>
    <row r="766" spans="1:18" s="2" customFormat="1" ht="16">
      <c r="A766" s="276" t="str">
        <f>IF(ISBLANK(INDEX('Policy Characteristics'!A:A,MATCH($C766,'Policy Characteristics'!$C:$C,0))),"",INDEX('Policy Characteristics'!A:A,MATCH($C766,'Policy Characteristics'!$C:$C,0)))</f>
        <v>Industry</v>
      </c>
      <c r="B766" s="285" t="str">
        <f>IF(ISBLANK(INDEX('Policy Characteristics'!B:B,MATCH($C766,'Policy Characteristics'!$C:$C,0))),"",INDEX('Policy Characteristics'!B:B,MATCH($C766,'Policy Characteristics'!$C:$C,0)))</f>
        <v>Hydrogen Combustion</v>
      </c>
      <c r="C766" s="276" t="str">
        <f t="shared" si="36"/>
        <v>Fraction of Eligible Industrial Energy Use Shifted to Hydrogen</v>
      </c>
      <c r="D766" s="6" t="s">
        <v>3105</v>
      </c>
      <c r="E766" s="1" t="s">
        <v>3629</v>
      </c>
      <c r="F766" t="s">
        <v>3069</v>
      </c>
      <c r="G766" s="47" t="s">
        <v>3636</v>
      </c>
      <c r="H766" s="44">
        <v>2062</v>
      </c>
      <c r="I766" s="347" t="s">
        <v>45</v>
      </c>
      <c r="J766" s="277" t="str">
        <f>IF(ISBLANK(INDEX('Policy Characteristics'!D:D,MATCH($C766,'Policy Characteristics'!$C:$C,0))),"",INDEX('Policy Characteristics'!D:D,MATCH($C766,'Policy Characteristics'!$C:$C,0)))</f>
        <v>Hydrogen Combustion</v>
      </c>
      <c r="K766" s="276" t="str">
        <f>IF(ISBLANK(INDEX('Policy Characteristics'!E:E,MATCH($C766,'Policy Characteristics'!$C:$C,0))),"",INDEX('Policy Characteristics'!E:E,MATCH($C766,'Policy Characteristics'!$C:$C,0)))</f>
        <v>indst shift to hydrogen</v>
      </c>
      <c r="L766" s="284">
        <f>IF(ISBLANK(INDEX('Policy Characteristics'!F:F,MATCH($C766,'Policy Characteristics'!$C:$C,0))),"",INDEX('Policy Characteristics'!F:F,MATCH($C766,'Policy Characteristics'!$C:$C,0)))</f>
        <v>0</v>
      </c>
      <c r="M766" s="284">
        <f>IF(ISBLANK(INDEX('Policy Characteristics'!G:G,MATCH($C766,'Policy Characteristics'!$C:$C,0))),"",INDEX('Policy Characteristics'!G:G,MATCH($C766,'Policy Characteristics'!$C:$C,0)))</f>
        <v>1</v>
      </c>
      <c r="N766" s="284">
        <f>IF(ISBLANK(INDEX('Policy Characteristics'!H:H,MATCH($C766,'Policy Characteristics'!$C:$C,0))),"",INDEX('Policy Characteristics'!H:H,MATCH($C766,'Policy Characteristics'!$C:$C,0)))</f>
        <v>0.01</v>
      </c>
      <c r="O766" s="276" t="str">
        <f>IF(ISBLANK(INDEX('Policy Characteristics'!I:I,MATCH($C766,'Policy Characteristics'!$C:$C,0))),"",INDEX('Policy Characteristics'!I:I,MATCH($C766,'Policy Characteristics'!$C:$C,0)))</f>
        <v>% of fuel shifted</v>
      </c>
      <c r="P766" s="276" t="str">
        <f>IF(ISBLANK(INDEX('Policy Characteristics'!J:J,MATCH($C766,'Policy Characteristics'!$C:$C,0))),"",INDEX('Policy Characteristics'!J:J,MATCH($C766,'Policy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66" s="276" t="str">
        <f>IF(ISBLANK(INDEX('Policy Characteristics'!K:K,MATCH($C766,'Policy Characteristics'!$C:$C,0))),"",INDEX('Policy Characteristics'!K:K,MATCH($C766,'Policy Characteristics'!$C:$C,0)))</f>
        <v>industry-ag-main.html#fuel-switching</v>
      </c>
      <c r="R766" s="276" t="str">
        <f>IF(ISBLANK(INDEX('Policy Characteristics'!L:L,MATCH($C766,'Policy Characteristics'!$C:$C,0))),"",INDEX('Policy Characteristics'!L:L,MATCH($C766,'Policy Characteristics'!$C:$C,0)))</f>
        <v>industry-elec-and-hydrogen.html</v>
      </c>
    </row>
    <row r="767" spans="1:18" s="2" customFormat="1" ht="16">
      <c r="A767" s="276" t="str">
        <f>IF(ISBLANK(INDEX('Policy Characteristics'!A:A,MATCH($C767,'Policy Characteristics'!$C:$C,0))),"",INDEX('Policy Characteristics'!A:A,MATCH($C767,'Policy Characteristics'!$C:$C,0)))</f>
        <v>Industry</v>
      </c>
      <c r="B767" s="285" t="str">
        <f>IF(ISBLANK(INDEX('Policy Characteristics'!B:B,MATCH($C767,'Policy Characteristics'!$C:$C,0))),"",INDEX('Policy Characteristics'!B:B,MATCH($C767,'Policy Characteristics'!$C:$C,0)))</f>
        <v>Hydrogen Combustion</v>
      </c>
      <c r="C767" s="276" t="str">
        <f t="shared" si="36"/>
        <v>Fraction of Eligible Industrial Energy Use Shifted to Hydrogen</v>
      </c>
      <c r="D767" s="6" t="s">
        <v>3105</v>
      </c>
      <c r="E767" s="1" t="s">
        <v>3630</v>
      </c>
      <c r="F767" t="s">
        <v>3069</v>
      </c>
      <c r="G767" s="47" t="s">
        <v>3637</v>
      </c>
      <c r="H767" s="44">
        <v>2063</v>
      </c>
      <c r="I767" s="347" t="s">
        <v>45</v>
      </c>
      <c r="J767" s="277" t="str">
        <f>IF(ISBLANK(INDEX('Policy Characteristics'!D:D,MATCH($C767,'Policy Characteristics'!$C:$C,0))),"",INDEX('Policy Characteristics'!D:D,MATCH($C767,'Policy Characteristics'!$C:$C,0)))</f>
        <v>Hydrogen Combustion</v>
      </c>
      <c r="K767" s="276" t="str">
        <f>IF(ISBLANK(INDEX('Policy Characteristics'!E:E,MATCH($C767,'Policy Characteristics'!$C:$C,0))),"",INDEX('Policy Characteristics'!E:E,MATCH($C767,'Policy Characteristics'!$C:$C,0)))</f>
        <v>indst shift to hydrogen</v>
      </c>
      <c r="L767" s="284">
        <f>IF(ISBLANK(INDEX('Policy Characteristics'!F:F,MATCH($C767,'Policy Characteristics'!$C:$C,0))),"",INDEX('Policy Characteristics'!F:F,MATCH($C767,'Policy Characteristics'!$C:$C,0)))</f>
        <v>0</v>
      </c>
      <c r="M767" s="284">
        <f>IF(ISBLANK(INDEX('Policy Characteristics'!G:G,MATCH($C767,'Policy Characteristics'!$C:$C,0))),"",INDEX('Policy Characteristics'!G:G,MATCH($C767,'Policy Characteristics'!$C:$C,0)))</f>
        <v>1</v>
      </c>
      <c r="N767" s="284">
        <f>IF(ISBLANK(INDEX('Policy Characteristics'!H:H,MATCH($C767,'Policy Characteristics'!$C:$C,0))),"",INDEX('Policy Characteristics'!H:H,MATCH($C767,'Policy Characteristics'!$C:$C,0)))</f>
        <v>0.01</v>
      </c>
      <c r="O767" s="276" t="str">
        <f>IF(ISBLANK(INDEX('Policy Characteristics'!I:I,MATCH($C767,'Policy Characteristics'!$C:$C,0))),"",INDEX('Policy Characteristics'!I:I,MATCH($C767,'Policy Characteristics'!$C:$C,0)))</f>
        <v>% of fuel shifted</v>
      </c>
      <c r="P767" s="276" t="str">
        <f>IF(ISBLANK(INDEX('Policy Characteristics'!J:J,MATCH($C767,'Policy Characteristics'!$C:$C,0))),"",INDEX('Policy Characteristics'!J:J,MATCH($C767,'Policy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67" s="276" t="str">
        <f>IF(ISBLANK(INDEX('Policy Characteristics'!K:K,MATCH($C767,'Policy Characteristics'!$C:$C,0))),"",INDEX('Policy Characteristics'!K:K,MATCH($C767,'Policy Characteristics'!$C:$C,0)))</f>
        <v>industry-ag-main.html#fuel-switching</v>
      </c>
      <c r="R767" s="276" t="str">
        <f>IF(ISBLANK(INDEX('Policy Characteristics'!L:L,MATCH($C767,'Policy Characteristics'!$C:$C,0))),"",INDEX('Policy Characteristics'!L:L,MATCH($C767,'Policy Characteristics'!$C:$C,0)))</f>
        <v>industry-elec-and-hydrogen.html</v>
      </c>
    </row>
    <row r="768" spans="1:18" s="2" customFormat="1" ht="16">
      <c r="A768" s="276" t="str">
        <f>IF(ISBLANK(INDEX('Policy Characteristics'!A:A,MATCH($C768,'Policy Characteristics'!$C:$C,0))),"",INDEX('Policy Characteristics'!A:A,MATCH($C768,'Policy Characteristics'!$C:$C,0)))</f>
        <v>Industry</v>
      </c>
      <c r="B768" s="285" t="str">
        <f>IF(ISBLANK(INDEX('Policy Characteristics'!B:B,MATCH($C768,'Policy Characteristics'!$C:$C,0))),"",INDEX('Policy Characteristics'!B:B,MATCH($C768,'Policy Characteristics'!$C:$C,0)))</f>
        <v>Hydrogen Combustion</v>
      </c>
      <c r="C768" s="276" t="str">
        <f t="shared" si="36"/>
        <v>Fraction of Eligible Industrial Energy Use Shifted to Hydrogen</v>
      </c>
      <c r="D768" s="6" t="s">
        <v>3105</v>
      </c>
      <c r="E768" s="1" t="s">
        <v>3631</v>
      </c>
      <c r="F768" t="s">
        <v>3069</v>
      </c>
      <c r="G768" s="47" t="s">
        <v>3638</v>
      </c>
      <c r="H768" s="44">
        <v>2064</v>
      </c>
      <c r="I768" s="347" t="s">
        <v>45</v>
      </c>
      <c r="J768" s="277" t="str">
        <f>IF(ISBLANK(INDEX('Policy Characteristics'!D:D,MATCH($C768,'Policy Characteristics'!$C:$C,0))),"",INDEX('Policy Characteristics'!D:D,MATCH($C768,'Policy Characteristics'!$C:$C,0)))</f>
        <v>Hydrogen Combustion</v>
      </c>
      <c r="K768" s="276" t="str">
        <f>IF(ISBLANK(INDEX('Policy Characteristics'!E:E,MATCH($C768,'Policy Characteristics'!$C:$C,0))),"",INDEX('Policy Characteristics'!E:E,MATCH($C768,'Policy Characteristics'!$C:$C,0)))</f>
        <v>indst shift to hydrogen</v>
      </c>
      <c r="L768" s="284">
        <f>IF(ISBLANK(INDEX('Policy Characteristics'!F:F,MATCH($C768,'Policy Characteristics'!$C:$C,0))),"",INDEX('Policy Characteristics'!F:F,MATCH($C768,'Policy Characteristics'!$C:$C,0)))</f>
        <v>0</v>
      </c>
      <c r="M768" s="284">
        <f>IF(ISBLANK(INDEX('Policy Characteristics'!G:G,MATCH($C768,'Policy Characteristics'!$C:$C,0))),"",INDEX('Policy Characteristics'!G:G,MATCH($C768,'Policy Characteristics'!$C:$C,0)))</f>
        <v>1</v>
      </c>
      <c r="N768" s="284">
        <f>IF(ISBLANK(INDEX('Policy Characteristics'!H:H,MATCH($C768,'Policy Characteristics'!$C:$C,0))),"",INDEX('Policy Characteristics'!H:H,MATCH($C768,'Policy Characteristics'!$C:$C,0)))</f>
        <v>0.01</v>
      </c>
      <c r="O768" s="276" t="str">
        <f>IF(ISBLANK(INDEX('Policy Characteristics'!I:I,MATCH($C768,'Policy Characteristics'!$C:$C,0))),"",INDEX('Policy Characteristics'!I:I,MATCH($C768,'Policy Characteristics'!$C:$C,0)))</f>
        <v>% of fuel shifted</v>
      </c>
      <c r="P768" s="276" t="str">
        <f>IF(ISBLANK(INDEX('Policy Characteristics'!J:J,MATCH($C768,'Policy Characteristics'!$C:$C,0))),"",INDEX('Policy Characteristics'!J:J,MATCH($C768,'Policy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68" s="276" t="str">
        <f>IF(ISBLANK(INDEX('Policy Characteristics'!K:K,MATCH($C768,'Policy Characteristics'!$C:$C,0))),"",INDEX('Policy Characteristics'!K:K,MATCH($C768,'Policy Characteristics'!$C:$C,0)))</f>
        <v>industry-ag-main.html#fuel-switching</v>
      </c>
      <c r="R768" s="276" t="str">
        <f>IF(ISBLANK(INDEX('Policy Characteristics'!L:L,MATCH($C768,'Policy Characteristics'!$C:$C,0))),"",INDEX('Policy Characteristics'!L:L,MATCH($C768,'Policy Characteristics'!$C:$C,0)))</f>
        <v>industry-elec-and-hydrogen.html</v>
      </c>
    </row>
    <row r="769" spans="1:18" s="2" customFormat="1" ht="16">
      <c r="A769" s="276" t="str">
        <f>IF(ISBLANK(INDEX('Policy Characteristics'!A:A,MATCH($C769,'Policy Characteristics'!$C:$C,0))),"",INDEX('Policy Characteristics'!A:A,MATCH($C769,'Policy Characteristics'!$C:$C,0)))</f>
        <v>Industry</v>
      </c>
      <c r="B769" s="285" t="str">
        <f>IF(ISBLANK(INDEX('Policy Characteristics'!B:B,MATCH($C769,'Policy Characteristics'!$C:$C,0))),"",INDEX('Policy Characteristics'!B:B,MATCH($C769,'Policy Characteristics'!$C:$C,0)))</f>
        <v>Hydrogen Combustion</v>
      </c>
      <c r="C769" s="276" t="str">
        <f t="shared" si="36"/>
        <v>Fraction of Eligible Industrial Energy Use Shifted to Hydrogen</v>
      </c>
      <c r="D769" s="6" t="s">
        <v>3105</v>
      </c>
      <c r="E769" s="1" t="s">
        <v>3625</v>
      </c>
      <c r="F769" t="s">
        <v>3069</v>
      </c>
      <c r="G769" s="47" t="s">
        <v>3639</v>
      </c>
      <c r="H769" s="44">
        <v>2065</v>
      </c>
      <c r="I769" s="347" t="s">
        <v>45</v>
      </c>
      <c r="J769" s="277" t="str">
        <f>IF(ISBLANK(INDEX('Policy Characteristics'!D:D,MATCH($C769,'Policy Characteristics'!$C:$C,0))),"",INDEX('Policy Characteristics'!D:D,MATCH($C769,'Policy Characteristics'!$C:$C,0)))</f>
        <v>Hydrogen Combustion</v>
      </c>
      <c r="K769" s="276" t="str">
        <f>IF(ISBLANK(INDEX('Policy Characteristics'!E:E,MATCH($C769,'Policy Characteristics'!$C:$C,0))),"",INDEX('Policy Characteristics'!E:E,MATCH($C769,'Policy Characteristics'!$C:$C,0)))</f>
        <v>indst shift to hydrogen</v>
      </c>
      <c r="L769" s="284">
        <f>IF(ISBLANK(INDEX('Policy Characteristics'!F:F,MATCH($C769,'Policy Characteristics'!$C:$C,0))),"",INDEX('Policy Characteristics'!F:F,MATCH($C769,'Policy Characteristics'!$C:$C,0)))</f>
        <v>0</v>
      </c>
      <c r="M769" s="284">
        <f>IF(ISBLANK(INDEX('Policy Characteristics'!G:G,MATCH($C769,'Policy Characteristics'!$C:$C,0))),"",INDEX('Policy Characteristics'!G:G,MATCH($C769,'Policy Characteristics'!$C:$C,0)))</f>
        <v>1</v>
      </c>
      <c r="N769" s="284">
        <f>IF(ISBLANK(INDEX('Policy Characteristics'!H:H,MATCH($C769,'Policy Characteristics'!$C:$C,0))),"",INDEX('Policy Characteristics'!H:H,MATCH($C769,'Policy Characteristics'!$C:$C,0)))</f>
        <v>0.01</v>
      </c>
      <c r="O769" s="276" t="str">
        <f>IF(ISBLANK(INDEX('Policy Characteristics'!I:I,MATCH($C769,'Policy Characteristics'!$C:$C,0))),"",INDEX('Policy Characteristics'!I:I,MATCH($C769,'Policy Characteristics'!$C:$C,0)))</f>
        <v>% of fuel shifted</v>
      </c>
      <c r="P769" s="276" t="str">
        <f>IF(ISBLANK(INDEX('Policy Characteristics'!J:J,MATCH($C769,'Policy Characteristics'!$C:$C,0))),"",INDEX('Policy Characteristics'!J:J,MATCH($C769,'Policy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69" s="276" t="str">
        <f>IF(ISBLANK(INDEX('Policy Characteristics'!K:K,MATCH($C769,'Policy Characteristics'!$C:$C,0))),"",INDEX('Policy Characteristics'!K:K,MATCH($C769,'Policy Characteristics'!$C:$C,0)))</f>
        <v>industry-ag-main.html#fuel-switching</v>
      </c>
      <c r="R769" s="276" t="str">
        <f>IF(ISBLANK(INDEX('Policy Characteristics'!L:L,MATCH($C769,'Policy Characteristics'!$C:$C,0))),"",INDEX('Policy Characteristics'!L:L,MATCH($C769,'Policy Characteristics'!$C:$C,0)))</f>
        <v>industry-elec-and-hydrogen.html</v>
      </c>
    </row>
    <row r="770" spans="1:18" s="2" customFormat="1" ht="16">
      <c r="A770" s="276" t="str">
        <f>IF(ISBLANK(INDEX('Policy Characteristics'!A:A,MATCH($C770,'Policy Characteristics'!$C:$C,0))),"",INDEX('Policy Characteristics'!A:A,MATCH($C770,'Policy Characteristics'!$C:$C,0)))</f>
        <v>Industry</v>
      </c>
      <c r="B770" s="285" t="str">
        <f>IF(ISBLANK(INDEX('Policy Characteristics'!B:B,MATCH($C770,'Policy Characteristics'!$C:$C,0))),"",INDEX('Policy Characteristics'!B:B,MATCH($C770,'Policy Characteristics'!$C:$C,0)))</f>
        <v>Hydrogen Combustion</v>
      </c>
      <c r="C770" s="276" t="str">
        <f t="shared" si="36"/>
        <v>Fraction of Eligible Industrial Energy Use Shifted to Hydrogen</v>
      </c>
      <c r="D770" s="6" t="s">
        <v>3106</v>
      </c>
      <c r="E770" s="1" t="s">
        <v>3624</v>
      </c>
      <c r="F770" t="s">
        <v>3070</v>
      </c>
      <c r="G770" s="47" t="s">
        <v>3632</v>
      </c>
      <c r="H770" s="44">
        <v>2066</v>
      </c>
      <c r="I770" s="347" t="s">
        <v>44</v>
      </c>
      <c r="J770" s="277" t="str">
        <f>IF(ISBLANK(INDEX('Policy Characteristics'!D:D,MATCH($C770,'Policy Characteristics'!$C:$C,0))),"",INDEX('Policy Characteristics'!D:D,MATCH($C770,'Policy Characteristics'!$C:$C,0)))</f>
        <v>Hydrogen Combustion</v>
      </c>
      <c r="K770" s="276" t="str">
        <f>IF(ISBLANK(INDEX('Policy Characteristics'!E:E,MATCH($C770,'Policy Characteristics'!$C:$C,0))),"",INDEX('Policy Characteristics'!E:E,MATCH($C770,'Policy Characteristics'!$C:$C,0)))</f>
        <v>indst shift to hydrogen</v>
      </c>
      <c r="L770" s="284">
        <f>IF(ISBLANK(INDEX('Policy Characteristics'!F:F,MATCH($C770,'Policy Characteristics'!$C:$C,0))),"",INDEX('Policy Characteristics'!F:F,MATCH($C770,'Policy Characteristics'!$C:$C,0)))</f>
        <v>0</v>
      </c>
      <c r="M770" s="284">
        <f>IF(ISBLANK(INDEX('Policy Characteristics'!G:G,MATCH($C770,'Policy Characteristics'!$C:$C,0))),"",INDEX('Policy Characteristics'!G:G,MATCH($C770,'Policy Characteristics'!$C:$C,0)))</f>
        <v>1</v>
      </c>
      <c r="N770" s="284">
        <f>IF(ISBLANK(INDEX('Policy Characteristics'!H:H,MATCH($C770,'Policy Characteristics'!$C:$C,0))),"",INDEX('Policy Characteristics'!H:H,MATCH($C770,'Policy Characteristics'!$C:$C,0)))</f>
        <v>0.01</v>
      </c>
      <c r="O770" s="276" t="str">
        <f>IF(ISBLANK(INDEX('Policy Characteristics'!I:I,MATCH($C770,'Policy Characteristics'!$C:$C,0))),"",INDEX('Policy Characteristics'!I:I,MATCH($C770,'Policy Characteristics'!$C:$C,0)))</f>
        <v>% of fuel shifted</v>
      </c>
      <c r="P770" s="276" t="str">
        <f>IF(ISBLANK(INDEX('Policy Characteristics'!J:J,MATCH($C770,'Policy Characteristics'!$C:$C,0))),"",INDEX('Policy Characteristics'!J:J,MATCH($C770,'Policy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0" s="276" t="str">
        <f>IF(ISBLANK(INDEX('Policy Characteristics'!K:K,MATCH($C770,'Policy Characteristics'!$C:$C,0))),"",INDEX('Policy Characteristics'!K:K,MATCH($C770,'Policy Characteristics'!$C:$C,0)))</f>
        <v>industry-ag-main.html#fuel-switching</v>
      </c>
      <c r="R770" s="276" t="str">
        <f>IF(ISBLANK(INDEX('Policy Characteristics'!L:L,MATCH($C770,'Policy Characteristics'!$C:$C,0))),"",INDEX('Policy Characteristics'!L:L,MATCH($C770,'Policy Characteristics'!$C:$C,0)))</f>
        <v>industry-elec-and-hydrogen.html</v>
      </c>
    </row>
    <row r="771" spans="1:18" s="2" customFormat="1" ht="16">
      <c r="A771" s="276" t="str">
        <f>IF(ISBLANK(INDEX('Policy Characteristics'!A:A,MATCH($C771,'Policy Characteristics'!$C:$C,0))),"",INDEX('Policy Characteristics'!A:A,MATCH($C771,'Policy Characteristics'!$C:$C,0)))</f>
        <v>Industry</v>
      </c>
      <c r="B771" s="285" t="str">
        <f>IF(ISBLANK(INDEX('Policy Characteristics'!B:B,MATCH($C771,'Policy Characteristics'!$C:$C,0))),"",INDEX('Policy Characteristics'!B:B,MATCH($C771,'Policy Characteristics'!$C:$C,0)))</f>
        <v>Hydrogen Combustion</v>
      </c>
      <c r="C771" s="276" t="str">
        <f t="shared" si="36"/>
        <v>Fraction of Eligible Industrial Energy Use Shifted to Hydrogen</v>
      </c>
      <c r="D771" s="6" t="s">
        <v>3106</v>
      </c>
      <c r="E771" s="1" t="s">
        <v>3626</v>
      </c>
      <c r="F771" t="s">
        <v>3070</v>
      </c>
      <c r="G771" s="47" t="s">
        <v>3633</v>
      </c>
      <c r="H771" s="44">
        <v>2067</v>
      </c>
      <c r="I771" s="347" t="s">
        <v>44</v>
      </c>
      <c r="J771" s="277" t="str">
        <f>IF(ISBLANK(INDEX('Policy Characteristics'!D:D,MATCH($C771,'Policy Characteristics'!$C:$C,0))),"",INDEX('Policy Characteristics'!D:D,MATCH($C771,'Policy Characteristics'!$C:$C,0)))</f>
        <v>Hydrogen Combustion</v>
      </c>
      <c r="K771" s="276" t="str">
        <f>IF(ISBLANK(INDEX('Policy Characteristics'!E:E,MATCH($C771,'Policy Characteristics'!$C:$C,0))),"",INDEX('Policy Characteristics'!E:E,MATCH($C771,'Policy Characteristics'!$C:$C,0)))</f>
        <v>indst shift to hydrogen</v>
      </c>
      <c r="L771" s="284">
        <f>IF(ISBLANK(INDEX('Policy Characteristics'!F:F,MATCH($C771,'Policy Characteristics'!$C:$C,0))),"",INDEX('Policy Characteristics'!F:F,MATCH($C771,'Policy Characteristics'!$C:$C,0)))</f>
        <v>0</v>
      </c>
      <c r="M771" s="284">
        <f>IF(ISBLANK(INDEX('Policy Characteristics'!G:G,MATCH($C771,'Policy Characteristics'!$C:$C,0))),"",INDEX('Policy Characteristics'!G:G,MATCH($C771,'Policy Characteristics'!$C:$C,0)))</f>
        <v>1</v>
      </c>
      <c r="N771" s="284">
        <f>IF(ISBLANK(INDEX('Policy Characteristics'!H:H,MATCH($C771,'Policy Characteristics'!$C:$C,0))),"",INDEX('Policy Characteristics'!H:H,MATCH($C771,'Policy Characteristics'!$C:$C,0)))</f>
        <v>0.01</v>
      </c>
      <c r="O771" s="276" t="str">
        <f>IF(ISBLANK(INDEX('Policy Characteristics'!I:I,MATCH($C771,'Policy Characteristics'!$C:$C,0))),"",INDEX('Policy Characteristics'!I:I,MATCH($C771,'Policy Characteristics'!$C:$C,0)))</f>
        <v>% of fuel shifted</v>
      </c>
      <c r="P771" s="276" t="str">
        <f>IF(ISBLANK(INDEX('Policy Characteristics'!J:J,MATCH($C771,'Policy Characteristics'!$C:$C,0))),"",INDEX('Policy Characteristics'!J:J,MATCH($C771,'Policy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1" s="276" t="str">
        <f>IF(ISBLANK(INDEX('Policy Characteristics'!K:K,MATCH($C771,'Policy Characteristics'!$C:$C,0))),"",INDEX('Policy Characteristics'!K:K,MATCH($C771,'Policy Characteristics'!$C:$C,0)))</f>
        <v>industry-ag-main.html#fuel-switching</v>
      </c>
      <c r="R771" s="276" t="str">
        <f>IF(ISBLANK(INDEX('Policy Characteristics'!L:L,MATCH($C771,'Policy Characteristics'!$C:$C,0))),"",INDEX('Policy Characteristics'!L:L,MATCH($C771,'Policy Characteristics'!$C:$C,0)))</f>
        <v>industry-elec-and-hydrogen.html</v>
      </c>
    </row>
    <row r="772" spans="1:18" s="2" customFormat="1" ht="16">
      <c r="A772" s="276" t="str">
        <f>IF(ISBLANK(INDEX('Policy Characteristics'!A:A,MATCH($C772,'Policy Characteristics'!$C:$C,0))),"",INDEX('Policy Characteristics'!A:A,MATCH($C772,'Policy Characteristics'!$C:$C,0)))</f>
        <v>Industry</v>
      </c>
      <c r="B772" s="285" t="str">
        <f>IF(ISBLANK(INDEX('Policy Characteristics'!B:B,MATCH($C772,'Policy Characteristics'!$C:$C,0))),"",INDEX('Policy Characteristics'!B:B,MATCH($C772,'Policy Characteristics'!$C:$C,0)))</f>
        <v>Hydrogen Combustion</v>
      </c>
      <c r="C772" s="276" t="str">
        <f t="shared" si="36"/>
        <v>Fraction of Eligible Industrial Energy Use Shifted to Hydrogen</v>
      </c>
      <c r="D772" s="6" t="s">
        <v>3106</v>
      </c>
      <c r="E772" s="1" t="s">
        <v>3627</v>
      </c>
      <c r="F772" t="s">
        <v>3070</v>
      </c>
      <c r="G772" s="47" t="s">
        <v>3634</v>
      </c>
      <c r="H772" s="44">
        <v>2068</v>
      </c>
      <c r="I772" s="347" t="s">
        <v>44</v>
      </c>
      <c r="J772" s="277" t="str">
        <f>IF(ISBLANK(INDEX('Policy Characteristics'!D:D,MATCH($C772,'Policy Characteristics'!$C:$C,0))),"",INDEX('Policy Characteristics'!D:D,MATCH($C772,'Policy Characteristics'!$C:$C,0)))</f>
        <v>Hydrogen Combustion</v>
      </c>
      <c r="K772" s="276" t="str">
        <f>IF(ISBLANK(INDEX('Policy Characteristics'!E:E,MATCH($C772,'Policy Characteristics'!$C:$C,0))),"",INDEX('Policy Characteristics'!E:E,MATCH($C772,'Policy Characteristics'!$C:$C,0)))</f>
        <v>indst shift to hydrogen</v>
      </c>
      <c r="L772" s="284">
        <f>IF(ISBLANK(INDEX('Policy Characteristics'!F:F,MATCH($C772,'Policy Characteristics'!$C:$C,0))),"",INDEX('Policy Characteristics'!F:F,MATCH($C772,'Policy Characteristics'!$C:$C,0)))</f>
        <v>0</v>
      </c>
      <c r="M772" s="284">
        <f>IF(ISBLANK(INDEX('Policy Characteristics'!G:G,MATCH($C772,'Policy Characteristics'!$C:$C,0))),"",INDEX('Policy Characteristics'!G:G,MATCH($C772,'Policy Characteristics'!$C:$C,0)))</f>
        <v>1</v>
      </c>
      <c r="N772" s="284">
        <f>IF(ISBLANK(INDEX('Policy Characteristics'!H:H,MATCH($C772,'Policy Characteristics'!$C:$C,0))),"",INDEX('Policy Characteristics'!H:H,MATCH($C772,'Policy Characteristics'!$C:$C,0)))</f>
        <v>0.01</v>
      </c>
      <c r="O772" s="276" t="str">
        <f>IF(ISBLANK(INDEX('Policy Characteristics'!I:I,MATCH($C772,'Policy Characteristics'!$C:$C,0))),"",INDEX('Policy Characteristics'!I:I,MATCH($C772,'Policy Characteristics'!$C:$C,0)))</f>
        <v>% of fuel shifted</v>
      </c>
      <c r="P772" s="276" t="str">
        <f>IF(ISBLANK(INDEX('Policy Characteristics'!J:J,MATCH($C772,'Policy Characteristics'!$C:$C,0))),"",INDEX('Policy Characteristics'!J:J,MATCH($C772,'Policy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2" s="276" t="str">
        <f>IF(ISBLANK(INDEX('Policy Characteristics'!K:K,MATCH($C772,'Policy Characteristics'!$C:$C,0))),"",INDEX('Policy Characteristics'!K:K,MATCH($C772,'Policy Characteristics'!$C:$C,0)))</f>
        <v>industry-ag-main.html#fuel-switching</v>
      </c>
      <c r="R772" s="276" t="str">
        <f>IF(ISBLANK(INDEX('Policy Characteristics'!L:L,MATCH($C772,'Policy Characteristics'!$C:$C,0))),"",INDEX('Policy Characteristics'!L:L,MATCH($C772,'Policy Characteristics'!$C:$C,0)))</f>
        <v>industry-elec-and-hydrogen.html</v>
      </c>
    </row>
    <row r="773" spans="1:18" s="2" customFormat="1" ht="16">
      <c r="A773" s="276" t="str">
        <f>IF(ISBLANK(INDEX('Policy Characteristics'!A:A,MATCH($C773,'Policy Characteristics'!$C:$C,0))),"",INDEX('Policy Characteristics'!A:A,MATCH($C773,'Policy Characteristics'!$C:$C,0)))</f>
        <v>Industry</v>
      </c>
      <c r="B773" s="285" t="str">
        <f>IF(ISBLANK(INDEX('Policy Characteristics'!B:B,MATCH($C773,'Policy Characteristics'!$C:$C,0))),"",INDEX('Policy Characteristics'!B:B,MATCH($C773,'Policy Characteristics'!$C:$C,0)))</f>
        <v>Hydrogen Combustion</v>
      </c>
      <c r="C773" s="276" t="str">
        <f t="shared" si="36"/>
        <v>Fraction of Eligible Industrial Energy Use Shifted to Hydrogen</v>
      </c>
      <c r="D773" s="6" t="s">
        <v>3106</v>
      </c>
      <c r="E773" s="1" t="s">
        <v>3628</v>
      </c>
      <c r="F773" t="s">
        <v>3070</v>
      </c>
      <c r="G773" s="47" t="s">
        <v>3635</v>
      </c>
      <c r="H773" s="44">
        <v>2069</v>
      </c>
      <c r="I773" s="347" t="s">
        <v>45</v>
      </c>
      <c r="J773" s="277" t="str">
        <f>IF(ISBLANK(INDEX('Policy Characteristics'!D:D,MATCH($C773,'Policy Characteristics'!$C:$C,0))),"",INDEX('Policy Characteristics'!D:D,MATCH($C773,'Policy Characteristics'!$C:$C,0)))</f>
        <v>Hydrogen Combustion</v>
      </c>
      <c r="K773" s="276" t="str">
        <f>IF(ISBLANK(INDEX('Policy Characteristics'!E:E,MATCH($C773,'Policy Characteristics'!$C:$C,0))),"",INDEX('Policy Characteristics'!E:E,MATCH($C773,'Policy Characteristics'!$C:$C,0)))</f>
        <v>indst shift to hydrogen</v>
      </c>
      <c r="L773" s="284">
        <f>IF(ISBLANK(INDEX('Policy Characteristics'!F:F,MATCH($C773,'Policy Characteristics'!$C:$C,0))),"",INDEX('Policy Characteristics'!F:F,MATCH($C773,'Policy Characteristics'!$C:$C,0)))</f>
        <v>0</v>
      </c>
      <c r="M773" s="284">
        <f>IF(ISBLANK(INDEX('Policy Characteristics'!G:G,MATCH($C773,'Policy Characteristics'!$C:$C,0))),"",INDEX('Policy Characteristics'!G:G,MATCH($C773,'Policy Characteristics'!$C:$C,0)))</f>
        <v>1</v>
      </c>
      <c r="N773" s="284">
        <f>IF(ISBLANK(INDEX('Policy Characteristics'!H:H,MATCH($C773,'Policy Characteristics'!$C:$C,0))),"",INDEX('Policy Characteristics'!H:H,MATCH($C773,'Policy Characteristics'!$C:$C,0)))</f>
        <v>0.01</v>
      </c>
      <c r="O773" s="276" t="str">
        <f>IF(ISBLANK(INDEX('Policy Characteristics'!I:I,MATCH($C773,'Policy Characteristics'!$C:$C,0))),"",INDEX('Policy Characteristics'!I:I,MATCH($C773,'Policy Characteristics'!$C:$C,0)))</f>
        <v>% of fuel shifted</v>
      </c>
      <c r="P773" s="276" t="str">
        <f>IF(ISBLANK(INDEX('Policy Characteristics'!J:J,MATCH($C773,'Policy Characteristics'!$C:$C,0))),"",INDEX('Policy Characteristics'!J:J,MATCH($C773,'Policy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3" s="276" t="str">
        <f>IF(ISBLANK(INDEX('Policy Characteristics'!K:K,MATCH($C773,'Policy Characteristics'!$C:$C,0))),"",INDEX('Policy Characteristics'!K:K,MATCH($C773,'Policy Characteristics'!$C:$C,0)))</f>
        <v>industry-ag-main.html#fuel-switching</v>
      </c>
      <c r="R773" s="276" t="str">
        <f>IF(ISBLANK(INDEX('Policy Characteristics'!L:L,MATCH($C773,'Policy Characteristics'!$C:$C,0))),"",INDEX('Policy Characteristics'!L:L,MATCH($C773,'Policy Characteristics'!$C:$C,0)))</f>
        <v>industry-elec-and-hydrogen.html</v>
      </c>
    </row>
    <row r="774" spans="1:18" s="2" customFormat="1" ht="16">
      <c r="A774" s="276" t="str">
        <f>IF(ISBLANK(INDEX('Policy Characteristics'!A:A,MATCH($C774,'Policy Characteristics'!$C:$C,0))),"",INDEX('Policy Characteristics'!A:A,MATCH($C774,'Policy Characteristics'!$C:$C,0)))</f>
        <v>Industry</v>
      </c>
      <c r="B774" s="285" t="str">
        <f>IF(ISBLANK(INDEX('Policy Characteristics'!B:B,MATCH($C774,'Policy Characteristics'!$C:$C,0))),"",INDEX('Policy Characteristics'!B:B,MATCH($C774,'Policy Characteristics'!$C:$C,0)))</f>
        <v>Hydrogen Combustion</v>
      </c>
      <c r="C774" s="276" t="str">
        <f t="shared" si="36"/>
        <v>Fraction of Eligible Industrial Energy Use Shifted to Hydrogen</v>
      </c>
      <c r="D774" s="6" t="s">
        <v>3106</v>
      </c>
      <c r="E774" s="1" t="s">
        <v>3629</v>
      </c>
      <c r="F774" t="s">
        <v>3070</v>
      </c>
      <c r="G774" s="47" t="s">
        <v>3636</v>
      </c>
      <c r="H774" s="44">
        <v>2070</v>
      </c>
      <c r="I774" s="347" t="s">
        <v>44</v>
      </c>
      <c r="J774" s="277" t="str">
        <f>IF(ISBLANK(INDEX('Policy Characteristics'!D:D,MATCH($C774,'Policy Characteristics'!$C:$C,0))),"",INDEX('Policy Characteristics'!D:D,MATCH($C774,'Policy Characteristics'!$C:$C,0)))</f>
        <v>Hydrogen Combustion</v>
      </c>
      <c r="K774" s="276" t="str">
        <f>IF(ISBLANK(INDEX('Policy Characteristics'!E:E,MATCH($C774,'Policy Characteristics'!$C:$C,0))),"",INDEX('Policy Characteristics'!E:E,MATCH($C774,'Policy Characteristics'!$C:$C,0)))</f>
        <v>indst shift to hydrogen</v>
      </c>
      <c r="L774" s="284">
        <f>IF(ISBLANK(INDEX('Policy Characteristics'!F:F,MATCH($C774,'Policy Characteristics'!$C:$C,0))),"",INDEX('Policy Characteristics'!F:F,MATCH($C774,'Policy Characteristics'!$C:$C,0)))</f>
        <v>0</v>
      </c>
      <c r="M774" s="284">
        <f>IF(ISBLANK(INDEX('Policy Characteristics'!G:G,MATCH($C774,'Policy Characteristics'!$C:$C,0))),"",INDEX('Policy Characteristics'!G:G,MATCH($C774,'Policy Characteristics'!$C:$C,0)))</f>
        <v>1</v>
      </c>
      <c r="N774" s="284">
        <f>IF(ISBLANK(INDEX('Policy Characteristics'!H:H,MATCH($C774,'Policy Characteristics'!$C:$C,0))),"",INDEX('Policy Characteristics'!H:H,MATCH($C774,'Policy Characteristics'!$C:$C,0)))</f>
        <v>0.01</v>
      </c>
      <c r="O774" s="276" t="str">
        <f>IF(ISBLANK(INDEX('Policy Characteristics'!I:I,MATCH($C774,'Policy Characteristics'!$C:$C,0))),"",INDEX('Policy Characteristics'!I:I,MATCH($C774,'Policy Characteristics'!$C:$C,0)))</f>
        <v>% of fuel shifted</v>
      </c>
      <c r="P774" s="276" t="str">
        <f>IF(ISBLANK(INDEX('Policy Characteristics'!J:J,MATCH($C774,'Policy Characteristics'!$C:$C,0))),"",INDEX('Policy Characteristics'!J:J,MATCH($C774,'Policy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4" s="276" t="str">
        <f>IF(ISBLANK(INDEX('Policy Characteristics'!K:K,MATCH($C774,'Policy Characteristics'!$C:$C,0))),"",INDEX('Policy Characteristics'!K:K,MATCH($C774,'Policy Characteristics'!$C:$C,0)))</f>
        <v>industry-ag-main.html#fuel-switching</v>
      </c>
      <c r="R774" s="276" t="str">
        <f>IF(ISBLANK(INDEX('Policy Characteristics'!L:L,MATCH($C774,'Policy Characteristics'!$C:$C,0))),"",INDEX('Policy Characteristics'!L:L,MATCH($C774,'Policy Characteristics'!$C:$C,0)))</f>
        <v>industry-elec-and-hydrogen.html</v>
      </c>
    </row>
    <row r="775" spans="1:18" s="2" customFormat="1" ht="16">
      <c r="A775" s="276" t="str">
        <f>IF(ISBLANK(INDEX('Policy Characteristics'!A:A,MATCH($C775,'Policy Characteristics'!$C:$C,0))),"",INDEX('Policy Characteristics'!A:A,MATCH($C775,'Policy Characteristics'!$C:$C,0)))</f>
        <v>Industry</v>
      </c>
      <c r="B775" s="285" t="str">
        <f>IF(ISBLANK(INDEX('Policy Characteristics'!B:B,MATCH($C775,'Policy Characteristics'!$C:$C,0))),"",INDEX('Policy Characteristics'!B:B,MATCH($C775,'Policy Characteristics'!$C:$C,0)))</f>
        <v>Hydrogen Combustion</v>
      </c>
      <c r="C775" s="276" t="str">
        <f t="shared" si="36"/>
        <v>Fraction of Eligible Industrial Energy Use Shifted to Hydrogen</v>
      </c>
      <c r="D775" s="6" t="s">
        <v>3106</v>
      </c>
      <c r="E775" s="1" t="s">
        <v>3630</v>
      </c>
      <c r="F775" t="s">
        <v>3070</v>
      </c>
      <c r="G775" s="47" t="s">
        <v>3637</v>
      </c>
      <c r="H775" s="44">
        <v>2071</v>
      </c>
      <c r="I775" s="347" t="s">
        <v>44</v>
      </c>
      <c r="J775" s="277" t="str">
        <f>IF(ISBLANK(INDEX('Policy Characteristics'!D:D,MATCH($C775,'Policy Characteristics'!$C:$C,0))),"",INDEX('Policy Characteristics'!D:D,MATCH($C775,'Policy Characteristics'!$C:$C,0)))</f>
        <v>Hydrogen Combustion</v>
      </c>
      <c r="K775" s="276" t="str">
        <f>IF(ISBLANK(INDEX('Policy Characteristics'!E:E,MATCH($C775,'Policy Characteristics'!$C:$C,0))),"",INDEX('Policy Characteristics'!E:E,MATCH($C775,'Policy Characteristics'!$C:$C,0)))</f>
        <v>indst shift to hydrogen</v>
      </c>
      <c r="L775" s="284">
        <f>IF(ISBLANK(INDEX('Policy Characteristics'!F:F,MATCH($C775,'Policy Characteristics'!$C:$C,0))),"",INDEX('Policy Characteristics'!F:F,MATCH($C775,'Policy Characteristics'!$C:$C,0)))</f>
        <v>0</v>
      </c>
      <c r="M775" s="284">
        <f>IF(ISBLANK(INDEX('Policy Characteristics'!G:G,MATCH($C775,'Policy Characteristics'!$C:$C,0))),"",INDEX('Policy Characteristics'!G:G,MATCH($C775,'Policy Characteristics'!$C:$C,0)))</f>
        <v>1</v>
      </c>
      <c r="N775" s="284">
        <f>IF(ISBLANK(INDEX('Policy Characteristics'!H:H,MATCH($C775,'Policy Characteristics'!$C:$C,0))),"",INDEX('Policy Characteristics'!H:H,MATCH($C775,'Policy Characteristics'!$C:$C,0)))</f>
        <v>0.01</v>
      </c>
      <c r="O775" s="276" t="str">
        <f>IF(ISBLANK(INDEX('Policy Characteristics'!I:I,MATCH($C775,'Policy Characteristics'!$C:$C,0))),"",INDEX('Policy Characteristics'!I:I,MATCH($C775,'Policy Characteristics'!$C:$C,0)))</f>
        <v>% of fuel shifted</v>
      </c>
      <c r="P775" s="276" t="str">
        <f>IF(ISBLANK(INDEX('Policy Characteristics'!J:J,MATCH($C775,'Policy Characteristics'!$C:$C,0))),"",INDEX('Policy Characteristics'!J:J,MATCH($C775,'Policy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5" s="276" t="str">
        <f>IF(ISBLANK(INDEX('Policy Characteristics'!K:K,MATCH($C775,'Policy Characteristics'!$C:$C,0))),"",INDEX('Policy Characteristics'!K:K,MATCH($C775,'Policy Characteristics'!$C:$C,0)))</f>
        <v>industry-ag-main.html#fuel-switching</v>
      </c>
      <c r="R775" s="276" t="str">
        <f>IF(ISBLANK(INDEX('Policy Characteristics'!L:L,MATCH($C775,'Policy Characteristics'!$C:$C,0))),"",INDEX('Policy Characteristics'!L:L,MATCH($C775,'Policy Characteristics'!$C:$C,0)))</f>
        <v>industry-elec-and-hydrogen.html</v>
      </c>
    </row>
    <row r="776" spans="1:18" s="2" customFormat="1" ht="16">
      <c r="A776" s="276" t="str">
        <f>IF(ISBLANK(INDEX('Policy Characteristics'!A:A,MATCH($C776,'Policy Characteristics'!$C:$C,0))),"",INDEX('Policy Characteristics'!A:A,MATCH($C776,'Policy Characteristics'!$C:$C,0)))</f>
        <v>Industry</v>
      </c>
      <c r="B776" s="285" t="str">
        <f>IF(ISBLANK(INDEX('Policy Characteristics'!B:B,MATCH($C776,'Policy Characteristics'!$C:$C,0))),"",INDEX('Policy Characteristics'!B:B,MATCH($C776,'Policy Characteristics'!$C:$C,0)))</f>
        <v>Hydrogen Combustion</v>
      </c>
      <c r="C776" s="276" t="str">
        <f t="shared" si="36"/>
        <v>Fraction of Eligible Industrial Energy Use Shifted to Hydrogen</v>
      </c>
      <c r="D776" s="6" t="s">
        <v>3106</v>
      </c>
      <c r="E776" s="1" t="s">
        <v>3631</v>
      </c>
      <c r="F776" t="s">
        <v>3070</v>
      </c>
      <c r="G776" s="47" t="s">
        <v>3638</v>
      </c>
      <c r="H776" s="44">
        <v>2072</v>
      </c>
      <c r="I776" s="347" t="s">
        <v>45</v>
      </c>
      <c r="J776" s="277" t="str">
        <f>IF(ISBLANK(INDEX('Policy Characteristics'!D:D,MATCH($C776,'Policy Characteristics'!$C:$C,0))),"",INDEX('Policy Characteristics'!D:D,MATCH($C776,'Policy Characteristics'!$C:$C,0)))</f>
        <v>Hydrogen Combustion</v>
      </c>
      <c r="K776" s="276" t="str">
        <f>IF(ISBLANK(INDEX('Policy Characteristics'!E:E,MATCH($C776,'Policy Characteristics'!$C:$C,0))),"",INDEX('Policy Characteristics'!E:E,MATCH($C776,'Policy Characteristics'!$C:$C,0)))</f>
        <v>indst shift to hydrogen</v>
      </c>
      <c r="L776" s="284">
        <f>IF(ISBLANK(INDEX('Policy Characteristics'!F:F,MATCH($C776,'Policy Characteristics'!$C:$C,0))),"",INDEX('Policy Characteristics'!F:F,MATCH($C776,'Policy Characteristics'!$C:$C,0)))</f>
        <v>0</v>
      </c>
      <c r="M776" s="284">
        <f>IF(ISBLANK(INDEX('Policy Characteristics'!G:G,MATCH($C776,'Policy Characteristics'!$C:$C,0))),"",INDEX('Policy Characteristics'!G:G,MATCH($C776,'Policy Characteristics'!$C:$C,0)))</f>
        <v>1</v>
      </c>
      <c r="N776" s="284">
        <f>IF(ISBLANK(INDEX('Policy Characteristics'!H:H,MATCH($C776,'Policy Characteristics'!$C:$C,0))),"",INDEX('Policy Characteristics'!H:H,MATCH($C776,'Policy Characteristics'!$C:$C,0)))</f>
        <v>0.01</v>
      </c>
      <c r="O776" s="276" t="str">
        <f>IF(ISBLANK(INDEX('Policy Characteristics'!I:I,MATCH($C776,'Policy Characteristics'!$C:$C,0))),"",INDEX('Policy Characteristics'!I:I,MATCH($C776,'Policy Characteristics'!$C:$C,0)))</f>
        <v>% of fuel shifted</v>
      </c>
      <c r="P776" s="276" t="str">
        <f>IF(ISBLANK(INDEX('Policy Characteristics'!J:J,MATCH($C776,'Policy Characteristics'!$C:$C,0))),"",INDEX('Policy Characteristics'!J:J,MATCH($C776,'Policy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6" s="276" t="str">
        <f>IF(ISBLANK(INDEX('Policy Characteristics'!K:K,MATCH($C776,'Policy Characteristics'!$C:$C,0))),"",INDEX('Policy Characteristics'!K:K,MATCH($C776,'Policy Characteristics'!$C:$C,0)))</f>
        <v>industry-ag-main.html#fuel-switching</v>
      </c>
      <c r="R776" s="276" t="str">
        <f>IF(ISBLANK(INDEX('Policy Characteristics'!L:L,MATCH($C776,'Policy Characteristics'!$C:$C,0))),"",INDEX('Policy Characteristics'!L:L,MATCH($C776,'Policy Characteristics'!$C:$C,0)))</f>
        <v>industry-elec-and-hydrogen.html</v>
      </c>
    </row>
    <row r="777" spans="1:18" s="2" customFormat="1" ht="16">
      <c r="A777" s="276" t="str">
        <f>IF(ISBLANK(INDEX('Policy Characteristics'!A:A,MATCH($C777,'Policy Characteristics'!$C:$C,0))),"",INDEX('Policy Characteristics'!A:A,MATCH($C777,'Policy Characteristics'!$C:$C,0)))</f>
        <v>Industry</v>
      </c>
      <c r="B777" s="285" t="str">
        <f>IF(ISBLANK(INDEX('Policy Characteristics'!B:B,MATCH($C777,'Policy Characteristics'!$C:$C,0))),"",INDEX('Policy Characteristics'!B:B,MATCH($C777,'Policy Characteristics'!$C:$C,0)))</f>
        <v>Hydrogen Combustion</v>
      </c>
      <c r="C777" s="276" t="str">
        <f t="shared" si="36"/>
        <v>Fraction of Eligible Industrial Energy Use Shifted to Hydrogen</v>
      </c>
      <c r="D777" s="6" t="s">
        <v>3106</v>
      </c>
      <c r="E777" s="1" t="s">
        <v>3625</v>
      </c>
      <c r="F777" t="s">
        <v>3070</v>
      </c>
      <c r="G777" s="47" t="s">
        <v>3639</v>
      </c>
      <c r="H777" s="44">
        <v>2073</v>
      </c>
      <c r="I777" s="347" t="s">
        <v>44</v>
      </c>
      <c r="J777" s="277" t="str">
        <f>IF(ISBLANK(INDEX('Policy Characteristics'!D:D,MATCH($C777,'Policy Characteristics'!$C:$C,0))),"",INDEX('Policy Characteristics'!D:D,MATCH($C777,'Policy Characteristics'!$C:$C,0)))</f>
        <v>Hydrogen Combustion</v>
      </c>
      <c r="K777" s="276" t="str">
        <f>IF(ISBLANK(INDEX('Policy Characteristics'!E:E,MATCH($C777,'Policy Characteristics'!$C:$C,0))),"",INDEX('Policy Characteristics'!E:E,MATCH($C777,'Policy Characteristics'!$C:$C,0)))</f>
        <v>indst shift to hydrogen</v>
      </c>
      <c r="L777" s="284">
        <f>IF(ISBLANK(INDEX('Policy Characteristics'!F:F,MATCH($C777,'Policy Characteristics'!$C:$C,0))),"",INDEX('Policy Characteristics'!F:F,MATCH($C777,'Policy Characteristics'!$C:$C,0)))</f>
        <v>0</v>
      </c>
      <c r="M777" s="284">
        <f>IF(ISBLANK(INDEX('Policy Characteristics'!G:G,MATCH($C777,'Policy Characteristics'!$C:$C,0))),"",INDEX('Policy Characteristics'!G:G,MATCH($C777,'Policy Characteristics'!$C:$C,0)))</f>
        <v>1</v>
      </c>
      <c r="N777" s="284">
        <f>IF(ISBLANK(INDEX('Policy Characteristics'!H:H,MATCH($C777,'Policy Characteristics'!$C:$C,0))),"",INDEX('Policy Characteristics'!H:H,MATCH($C777,'Policy Characteristics'!$C:$C,0)))</f>
        <v>0.01</v>
      </c>
      <c r="O777" s="276" t="str">
        <f>IF(ISBLANK(INDEX('Policy Characteristics'!I:I,MATCH($C777,'Policy Characteristics'!$C:$C,0))),"",INDEX('Policy Characteristics'!I:I,MATCH($C777,'Policy Characteristics'!$C:$C,0)))</f>
        <v>% of fuel shifted</v>
      </c>
      <c r="P777" s="276" t="str">
        <f>IF(ISBLANK(INDEX('Policy Characteristics'!J:J,MATCH($C777,'Policy Characteristics'!$C:$C,0))),"",INDEX('Policy Characteristics'!J:J,MATCH($C777,'Policy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7" s="276" t="str">
        <f>IF(ISBLANK(INDEX('Policy Characteristics'!K:K,MATCH($C777,'Policy Characteristics'!$C:$C,0))),"",INDEX('Policy Characteristics'!K:K,MATCH($C777,'Policy Characteristics'!$C:$C,0)))</f>
        <v>industry-ag-main.html#fuel-switching</v>
      </c>
      <c r="R777" s="276" t="str">
        <f>IF(ISBLANK(INDEX('Policy Characteristics'!L:L,MATCH($C777,'Policy Characteristics'!$C:$C,0))),"",INDEX('Policy Characteristics'!L:L,MATCH($C777,'Policy Characteristics'!$C:$C,0)))</f>
        <v>industry-elec-and-hydrogen.html</v>
      </c>
    </row>
    <row r="778" spans="1:18" s="2" customFormat="1" ht="16">
      <c r="A778" s="276" t="str">
        <f>IF(ISBLANK(INDEX('Policy Characteristics'!A:A,MATCH($C778,'Policy Characteristics'!$C:$C,0))),"",INDEX('Policy Characteristics'!A:A,MATCH($C778,'Policy Characteristics'!$C:$C,0)))</f>
        <v>Industry</v>
      </c>
      <c r="B778" s="285" t="str">
        <f>IF(ISBLANK(INDEX('Policy Characteristics'!B:B,MATCH($C778,'Policy Characteristics'!$C:$C,0))),"",INDEX('Policy Characteristics'!B:B,MATCH($C778,'Policy Characteristics'!$C:$C,0)))</f>
        <v>Hydrogen Combustion</v>
      </c>
      <c r="C778" s="276" t="str">
        <f t="shared" si="36"/>
        <v>Fraction of Eligible Industrial Energy Use Shifted to Hydrogen</v>
      </c>
      <c r="D778" s="6" t="s">
        <v>3107</v>
      </c>
      <c r="E778" s="1" t="s">
        <v>3624</v>
      </c>
      <c r="F778" t="s">
        <v>3071</v>
      </c>
      <c r="G778" s="47" t="s">
        <v>3632</v>
      </c>
      <c r="H778" s="44">
        <v>2074</v>
      </c>
      <c r="I778" s="347" t="s">
        <v>44</v>
      </c>
      <c r="J778" s="277" t="str">
        <f>IF(ISBLANK(INDEX('Policy Characteristics'!D:D,MATCH($C778,'Policy Characteristics'!$C:$C,0))),"",INDEX('Policy Characteristics'!D:D,MATCH($C778,'Policy Characteristics'!$C:$C,0)))</f>
        <v>Hydrogen Combustion</v>
      </c>
      <c r="K778" s="276" t="str">
        <f>IF(ISBLANK(INDEX('Policy Characteristics'!E:E,MATCH($C778,'Policy Characteristics'!$C:$C,0))),"",INDEX('Policy Characteristics'!E:E,MATCH($C778,'Policy Characteristics'!$C:$C,0)))</f>
        <v>indst shift to hydrogen</v>
      </c>
      <c r="L778" s="284">
        <f>IF(ISBLANK(INDEX('Policy Characteristics'!F:F,MATCH($C778,'Policy Characteristics'!$C:$C,0))),"",INDEX('Policy Characteristics'!F:F,MATCH($C778,'Policy Characteristics'!$C:$C,0)))</f>
        <v>0</v>
      </c>
      <c r="M778" s="284">
        <f>IF(ISBLANK(INDEX('Policy Characteristics'!G:G,MATCH($C778,'Policy Characteristics'!$C:$C,0))),"",INDEX('Policy Characteristics'!G:G,MATCH($C778,'Policy Characteristics'!$C:$C,0)))</f>
        <v>1</v>
      </c>
      <c r="N778" s="284">
        <f>IF(ISBLANK(INDEX('Policy Characteristics'!H:H,MATCH($C778,'Policy Characteristics'!$C:$C,0))),"",INDEX('Policy Characteristics'!H:H,MATCH($C778,'Policy Characteristics'!$C:$C,0)))</f>
        <v>0.01</v>
      </c>
      <c r="O778" s="276" t="str">
        <f>IF(ISBLANK(INDEX('Policy Characteristics'!I:I,MATCH($C778,'Policy Characteristics'!$C:$C,0))),"",INDEX('Policy Characteristics'!I:I,MATCH($C778,'Policy Characteristics'!$C:$C,0)))</f>
        <v>% of fuel shifted</v>
      </c>
      <c r="P778" s="276" t="str">
        <f>IF(ISBLANK(INDEX('Policy Characteristics'!J:J,MATCH($C778,'Policy Characteristics'!$C:$C,0))),"",INDEX('Policy Characteristics'!J:J,MATCH($C778,'Policy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8" s="276" t="str">
        <f>IF(ISBLANK(INDEX('Policy Characteristics'!K:K,MATCH($C778,'Policy Characteristics'!$C:$C,0))),"",INDEX('Policy Characteristics'!K:K,MATCH($C778,'Policy Characteristics'!$C:$C,0)))</f>
        <v>industry-ag-main.html#fuel-switching</v>
      </c>
      <c r="R778" s="276" t="str">
        <f>IF(ISBLANK(INDEX('Policy Characteristics'!L:L,MATCH($C778,'Policy Characteristics'!$C:$C,0))),"",INDEX('Policy Characteristics'!L:L,MATCH($C778,'Policy Characteristics'!$C:$C,0)))</f>
        <v>industry-elec-and-hydrogen.html</v>
      </c>
    </row>
    <row r="779" spans="1:18" s="2" customFormat="1" ht="16">
      <c r="A779" s="276" t="str">
        <f>IF(ISBLANK(INDEX('Policy Characteristics'!A:A,MATCH($C779,'Policy Characteristics'!$C:$C,0))),"",INDEX('Policy Characteristics'!A:A,MATCH($C779,'Policy Characteristics'!$C:$C,0)))</f>
        <v>Industry</v>
      </c>
      <c r="B779" s="285" t="str">
        <f>IF(ISBLANK(INDEX('Policy Characteristics'!B:B,MATCH($C779,'Policy Characteristics'!$C:$C,0))),"",INDEX('Policy Characteristics'!B:B,MATCH($C779,'Policy Characteristics'!$C:$C,0)))</f>
        <v>Hydrogen Combustion</v>
      </c>
      <c r="C779" s="276" t="str">
        <f t="shared" si="36"/>
        <v>Fraction of Eligible Industrial Energy Use Shifted to Hydrogen</v>
      </c>
      <c r="D779" s="6" t="s">
        <v>3107</v>
      </c>
      <c r="E779" s="1" t="s">
        <v>3626</v>
      </c>
      <c r="F779" t="s">
        <v>3071</v>
      </c>
      <c r="G779" s="47" t="s">
        <v>3633</v>
      </c>
      <c r="H779" s="44">
        <v>2075</v>
      </c>
      <c r="I779" s="347" t="s">
        <v>44</v>
      </c>
      <c r="J779" s="277" t="str">
        <f>IF(ISBLANK(INDEX('Policy Characteristics'!D:D,MATCH($C779,'Policy Characteristics'!$C:$C,0))),"",INDEX('Policy Characteristics'!D:D,MATCH($C779,'Policy Characteristics'!$C:$C,0)))</f>
        <v>Hydrogen Combustion</v>
      </c>
      <c r="K779" s="276" t="str">
        <f>IF(ISBLANK(INDEX('Policy Characteristics'!E:E,MATCH($C779,'Policy Characteristics'!$C:$C,0))),"",INDEX('Policy Characteristics'!E:E,MATCH($C779,'Policy Characteristics'!$C:$C,0)))</f>
        <v>indst shift to hydrogen</v>
      </c>
      <c r="L779" s="284">
        <f>IF(ISBLANK(INDEX('Policy Characteristics'!F:F,MATCH($C779,'Policy Characteristics'!$C:$C,0))),"",INDEX('Policy Characteristics'!F:F,MATCH($C779,'Policy Characteristics'!$C:$C,0)))</f>
        <v>0</v>
      </c>
      <c r="M779" s="284">
        <f>IF(ISBLANK(INDEX('Policy Characteristics'!G:G,MATCH($C779,'Policy Characteristics'!$C:$C,0))),"",INDEX('Policy Characteristics'!G:G,MATCH($C779,'Policy Characteristics'!$C:$C,0)))</f>
        <v>1</v>
      </c>
      <c r="N779" s="284">
        <f>IF(ISBLANK(INDEX('Policy Characteristics'!H:H,MATCH($C779,'Policy Characteristics'!$C:$C,0))),"",INDEX('Policy Characteristics'!H:H,MATCH($C779,'Policy Characteristics'!$C:$C,0)))</f>
        <v>0.01</v>
      </c>
      <c r="O779" s="276" t="str">
        <f>IF(ISBLANK(INDEX('Policy Characteristics'!I:I,MATCH($C779,'Policy Characteristics'!$C:$C,0))),"",INDEX('Policy Characteristics'!I:I,MATCH($C779,'Policy Characteristics'!$C:$C,0)))</f>
        <v>% of fuel shifted</v>
      </c>
      <c r="P779" s="276" t="str">
        <f>IF(ISBLANK(INDEX('Policy Characteristics'!J:J,MATCH($C779,'Policy Characteristics'!$C:$C,0))),"",INDEX('Policy Characteristics'!J:J,MATCH($C779,'Policy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9" s="276" t="str">
        <f>IF(ISBLANK(INDEX('Policy Characteristics'!K:K,MATCH($C779,'Policy Characteristics'!$C:$C,0))),"",INDEX('Policy Characteristics'!K:K,MATCH($C779,'Policy Characteristics'!$C:$C,0)))</f>
        <v>industry-ag-main.html#fuel-switching</v>
      </c>
      <c r="R779" s="276" t="str">
        <f>IF(ISBLANK(INDEX('Policy Characteristics'!L:L,MATCH($C779,'Policy Characteristics'!$C:$C,0))),"",INDEX('Policy Characteristics'!L:L,MATCH($C779,'Policy Characteristics'!$C:$C,0)))</f>
        <v>industry-elec-and-hydrogen.html</v>
      </c>
    </row>
    <row r="780" spans="1:18" s="2" customFormat="1" ht="16">
      <c r="A780" s="276" t="str">
        <f>IF(ISBLANK(INDEX('Policy Characteristics'!A:A,MATCH($C780,'Policy Characteristics'!$C:$C,0))),"",INDEX('Policy Characteristics'!A:A,MATCH($C780,'Policy Characteristics'!$C:$C,0)))</f>
        <v>Industry</v>
      </c>
      <c r="B780" s="285" t="str">
        <f>IF(ISBLANK(INDEX('Policy Characteristics'!B:B,MATCH($C780,'Policy Characteristics'!$C:$C,0))),"",INDEX('Policy Characteristics'!B:B,MATCH($C780,'Policy Characteristics'!$C:$C,0)))</f>
        <v>Hydrogen Combustion</v>
      </c>
      <c r="C780" s="276" t="str">
        <f t="shared" si="36"/>
        <v>Fraction of Eligible Industrial Energy Use Shifted to Hydrogen</v>
      </c>
      <c r="D780" s="6" t="s">
        <v>3107</v>
      </c>
      <c r="E780" s="1" t="s">
        <v>3627</v>
      </c>
      <c r="F780" t="s">
        <v>3071</v>
      </c>
      <c r="G780" s="47" t="s">
        <v>3634</v>
      </c>
      <c r="H780" s="44">
        <v>2076</v>
      </c>
      <c r="I780" s="347" t="s">
        <v>44</v>
      </c>
      <c r="J780" s="277" t="str">
        <f>IF(ISBLANK(INDEX('Policy Characteristics'!D:D,MATCH($C780,'Policy Characteristics'!$C:$C,0))),"",INDEX('Policy Characteristics'!D:D,MATCH($C780,'Policy Characteristics'!$C:$C,0)))</f>
        <v>Hydrogen Combustion</v>
      </c>
      <c r="K780" s="276" t="str">
        <f>IF(ISBLANK(INDEX('Policy Characteristics'!E:E,MATCH($C780,'Policy Characteristics'!$C:$C,0))),"",INDEX('Policy Characteristics'!E:E,MATCH($C780,'Policy Characteristics'!$C:$C,0)))</f>
        <v>indst shift to hydrogen</v>
      </c>
      <c r="L780" s="284">
        <f>IF(ISBLANK(INDEX('Policy Characteristics'!F:F,MATCH($C780,'Policy Characteristics'!$C:$C,0))),"",INDEX('Policy Characteristics'!F:F,MATCH($C780,'Policy Characteristics'!$C:$C,0)))</f>
        <v>0</v>
      </c>
      <c r="M780" s="284">
        <f>IF(ISBLANK(INDEX('Policy Characteristics'!G:G,MATCH($C780,'Policy Characteristics'!$C:$C,0))),"",INDEX('Policy Characteristics'!G:G,MATCH($C780,'Policy Characteristics'!$C:$C,0)))</f>
        <v>1</v>
      </c>
      <c r="N780" s="284">
        <f>IF(ISBLANK(INDEX('Policy Characteristics'!H:H,MATCH($C780,'Policy Characteristics'!$C:$C,0))),"",INDEX('Policy Characteristics'!H:H,MATCH($C780,'Policy Characteristics'!$C:$C,0)))</f>
        <v>0.01</v>
      </c>
      <c r="O780" s="276" t="str">
        <f>IF(ISBLANK(INDEX('Policy Characteristics'!I:I,MATCH($C780,'Policy Characteristics'!$C:$C,0))),"",INDEX('Policy Characteristics'!I:I,MATCH($C780,'Policy Characteristics'!$C:$C,0)))</f>
        <v>% of fuel shifted</v>
      </c>
      <c r="P780" s="276" t="str">
        <f>IF(ISBLANK(INDEX('Policy Characteristics'!J:J,MATCH($C780,'Policy Characteristics'!$C:$C,0))),"",INDEX('Policy Characteristics'!J:J,MATCH($C780,'Policy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0" s="276" t="str">
        <f>IF(ISBLANK(INDEX('Policy Characteristics'!K:K,MATCH($C780,'Policy Characteristics'!$C:$C,0))),"",INDEX('Policy Characteristics'!K:K,MATCH($C780,'Policy Characteristics'!$C:$C,0)))</f>
        <v>industry-ag-main.html#fuel-switching</v>
      </c>
      <c r="R780" s="276" t="str">
        <f>IF(ISBLANK(INDEX('Policy Characteristics'!L:L,MATCH($C780,'Policy Characteristics'!$C:$C,0))),"",INDEX('Policy Characteristics'!L:L,MATCH($C780,'Policy Characteristics'!$C:$C,0)))</f>
        <v>industry-elec-and-hydrogen.html</v>
      </c>
    </row>
    <row r="781" spans="1:18" s="2" customFormat="1" ht="16">
      <c r="A781" s="276" t="str">
        <f>IF(ISBLANK(INDEX('Policy Characteristics'!A:A,MATCH($C781,'Policy Characteristics'!$C:$C,0))),"",INDEX('Policy Characteristics'!A:A,MATCH($C781,'Policy Characteristics'!$C:$C,0)))</f>
        <v>Industry</v>
      </c>
      <c r="B781" s="285" t="str">
        <f>IF(ISBLANK(INDEX('Policy Characteristics'!B:B,MATCH($C781,'Policy Characteristics'!$C:$C,0))),"",INDEX('Policy Characteristics'!B:B,MATCH($C781,'Policy Characteristics'!$C:$C,0)))</f>
        <v>Hydrogen Combustion</v>
      </c>
      <c r="C781" s="276" t="str">
        <f t="shared" si="36"/>
        <v>Fraction of Eligible Industrial Energy Use Shifted to Hydrogen</v>
      </c>
      <c r="D781" s="6" t="s">
        <v>3107</v>
      </c>
      <c r="E781" s="1" t="s">
        <v>3628</v>
      </c>
      <c r="F781" t="s">
        <v>3071</v>
      </c>
      <c r="G781" s="47" t="s">
        <v>3635</v>
      </c>
      <c r="H781" s="44">
        <v>2077</v>
      </c>
      <c r="I781" s="347" t="s">
        <v>45</v>
      </c>
      <c r="J781" s="277" t="str">
        <f>IF(ISBLANK(INDEX('Policy Characteristics'!D:D,MATCH($C781,'Policy Characteristics'!$C:$C,0))),"",INDEX('Policy Characteristics'!D:D,MATCH($C781,'Policy Characteristics'!$C:$C,0)))</f>
        <v>Hydrogen Combustion</v>
      </c>
      <c r="K781" s="276" t="str">
        <f>IF(ISBLANK(INDEX('Policy Characteristics'!E:E,MATCH($C781,'Policy Characteristics'!$C:$C,0))),"",INDEX('Policy Characteristics'!E:E,MATCH($C781,'Policy Characteristics'!$C:$C,0)))</f>
        <v>indst shift to hydrogen</v>
      </c>
      <c r="L781" s="284">
        <f>IF(ISBLANK(INDEX('Policy Characteristics'!F:F,MATCH($C781,'Policy Characteristics'!$C:$C,0))),"",INDEX('Policy Characteristics'!F:F,MATCH($C781,'Policy Characteristics'!$C:$C,0)))</f>
        <v>0</v>
      </c>
      <c r="M781" s="284">
        <f>IF(ISBLANK(INDEX('Policy Characteristics'!G:G,MATCH($C781,'Policy Characteristics'!$C:$C,0))),"",INDEX('Policy Characteristics'!G:G,MATCH($C781,'Policy Characteristics'!$C:$C,0)))</f>
        <v>1</v>
      </c>
      <c r="N781" s="284">
        <f>IF(ISBLANK(INDEX('Policy Characteristics'!H:H,MATCH($C781,'Policy Characteristics'!$C:$C,0))),"",INDEX('Policy Characteristics'!H:H,MATCH($C781,'Policy Characteristics'!$C:$C,0)))</f>
        <v>0.01</v>
      </c>
      <c r="O781" s="276" t="str">
        <f>IF(ISBLANK(INDEX('Policy Characteristics'!I:I,MATCH($C781,'Policy Characteristics'!$C:$C,0))),"",INDEX('Policy Characteristics'!I:I,MATCH($C781,'Policy Characteristics'!$C:$C,0)))</f>
        <v>% of fuel shifted</v>
      </c>
      <c r="P781" s="276" t="str">
        <f>IF(ISBLANK(INDEX('Policy Characteristics'!J:J,MATCH($C781,'Policy Characteristics'!$C:$C,0))),"",INDEX('Policy Characteristics'!J:J,MATCH($C781,'Policy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1" s="276" t="str">
        <f>IF(ISBLANK(INDEX('Policy Characteristics'!K:K,MATCH($C781,'Policy Characteristics'!$C:$C,0))),"",INDEX('Policy Characteristics'!K:K,MATCH($C781,'Policy Characteristics'!$C:$C,0)))</f>
        <v>industry-ag-main.html#fuel-switching</v>
      </c>
      <c r="R781" s="276" t="str">
        <f>IF(ISBLANK(INDEX('Policy Characteristics'!L:L,MATCH($C781,'Policy Characteristics'!$C:$C,0))),"",INDEX('Policy Characteristics'!L:L,MATCH($C781,'Policy Characteristics'!$C:$C,0)))</f>
        <v>industry-elec-and-hydrogen.html</v>
      </c>
    </row>
    <row r="782" spans="1:18" s="2" customFormat="1" ht="16">
      <c r="A782" s="276" t="str">
        <f>IF(ISBLANK(INDEX('Policy Characteristics'!A:A,MATCH($C782,'Policy Characteristics'!$C:$C,0))),"",INDEX('Policy Characteristics'!A:A,MATCH($C782,'Policy Characteristics'!$C:$C,0)))</f>
        <v>Industry</v>
      </c>
      <c r="B782" s="285" t="str">
        <f>IF(ISBLANK(INDEX('Policy Characteristics'!B:B,MATCH($C782,'Policy Characteristics'!$C:$C,0))),"",INDEX('Policy Characteristics'!B:B,MATCH($C782,'Policy Characteristics'!$C:$C,0)))</f>
        <v>Hydrogen Combustion</v>
      </c>
      <c r="C782" s="276" t="str">
        <f t="shared" si="36"/>
        <v>Fraction of Eligible Industrial Energy Use Shifted to Hydrogen</v>
      </c>
      <c r="D782" s="6" t="s">
        <v>3107</v>
      </c>
      <c r="E782" s="1" t="s">
        <v>3629</v>
      </c>
      <c r="F782" t="s">
        <v>3071</v>
      </c>
      <c r="G782" s="47" t="s">
        <v>3636</v>
      </c>
      <c r="H782" s="44">
        <v>2078</v>
      </c>
      <c r="I782" s="347" t="s">
        <v>45</v>
      </c>
      <c r="J782" s="277" t="str">
        <f>IF(ISBLANK(INDEX('Policy Characteristics'!D:D,MATCH($C782,'Policy Characteristics'!$C:$C,0))),"",INDEX('Policy Characteristics'!D:D,MATCH($C782,'Policy Characteristics'!$C:$C,0)))</f>
        <v>Hydrogen Combustion</v>
      </c>
      <c r="K782" s="276" t="str">
        <f>IF(ISBLANK(INDEX('Policy Characteristics'!E:E,MATCH($C782,'Policy Characteristics'!$C:$C,0))),"",INDEX('Policy Characteristics'!E:E,MATCH($C782,'Policy Characteristics'!$C:$C,0)))</f>
        <v>indst shift to hydrogen</v>
      </c>
      <c r="L782" s="284">
        <f>IF(ISBLANK(INDEX('Policy Characteristics'!F:F,MATCH($C782,'Policy Characteristics'!$C:$C,0))),"",INDEX('Policy Characteristics'!F:F,MATCH($C782,'Policy Characteristics'!$C:$C,0)))</f>
        <v>0</v>
      </c>
      <c r="M782" s="284">
        <f>IF(ISBLANK(INDEX('Policy Characteristics'!G:G,MATCH($C782,'Policy Characteristics'!$C:$C,0))),"",INDEX('Policy Characteristics'!G:G,MATCH($C782,'Policy Characteristics'!$C:$C,0)))</f>
        <v>1</v>
      </c>
      <c r="N782" s="284">
        <f>IF(ISBLANK(INDEX('Policy Characteristics'!H:H,MATCH($C782,'Policy Characteristics'!$C:$C,0))),"",INDEX('Policy Characteristics'!H:H,MATCH($C782,'Policy Characteristics'!$C:$C,0)))</f>
        <v>0.01</v>
      </c>
      <c r="O782" s="276" t="str">
        <f>IF(ISBLANK(INDEX('Policy Characteristics'!I:I,MATCH($C782,'Policy Characteristics'!$C:$C,0))),"",INDEX('Policy Characteristics'!I:I,MATCH($C782,'Policy Characteristics'!$C:$C,0)))</f>
        <v>% of fuel shifted</v>
      </c>
      <c r="P782" s="276" t="str">
        <f>IF(ISBLANK(INDEX('Policy Characteristics'!J:J,MATCH($C782,'Policy Characteristics'!$C:$C,0))),"",INDEX('Policy Characteristics'!J:J,MATCH($C782,'Policy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2" s="276" t="str">
        <f>IF(ISBLANK(INDEX('Policy Characteristics'!K:K,MATCH($C782,'Policy Characteristics'!$C:$C,0))),"",INDEX('Policy Characteristics'!K:K,MATCH($C782,'Policy Characteristics'!$C:$C,0)))</f>
        <v>industry-ag-main.html#fuel-switching</v>
      </c>
      <c r="R782" s="276" t="str">
        <f>IF(ISBLANK(INDEX('Policy Characteristics'!L:L,MATCH($C782,'Policy Characteristics'!$C:$C,0))),"",INDEX('Policy Characteristics'!L:L,MATCH($C782,'Policy Characteristics'!$C:$C,0)))</f>
        <v>industry-elec-and-hydrogen.html</v>
      </c>
    </row>
    <row r="783" spans="1:18" s="2" customFormat="1" ht="16">
      <c r="A783" s="276" t="str">
        <f>IF(ISBLANK(INDEX('Policy Characteristics'!A:A,MATCH($C783,'Policy Characteristics'!$C:$C,0))),"",INDEX('Policy Characteristics'!A:A,MATCH($C783,'Policy Characteristics'!$C:$C,0)))</f>
        <v>Industry</v>
      </c>
      <c r="B783" s="285" t="str">
        <f>IF(ISBLANK(INDEX('Policy Characteristics'!B:B,MATCH($C783,'Policy Characteristics'!$C:$C,0))),"",INDEX('Policy Characteristics'!B:B,MATCH($C783,'Policy Characteristics'!$C:$C,0)))</f>
        <v>Hydrogen Combustion</v>
      </c>
      <c r="C783" s="276" t="str">
        <f t="shared" si="36"/>
        <v>Fraction of Eligible Industrial Energy Use Shifted to Hydrogen</v>
      </c>
      <c r="D783" s="6" t="s">
        <v>3107</v>
      </c>
      <c r="E783" s="1" t="s">
        <v>3630</v>
      </c>
      <c r="F783" t="s">
        <v>3071</v>
      </c>
      <c r="G783" s="47" t="s">
        <v>3637</v>
      </c>
      <c r="H783" s="44">
        <v>2079</v>
      </c>
      <c r="I783" s="347" t="s">
        <v>44</v>
      </c>
      <c r="J783" s="277" t="str">
        <f>IF(ISBLANK(INDEX('Policy Characteristics'!D:D,MATCH($C783,'Policy Characteristics'!$C:$C,0))),"",INDEX('Policy Characteristics'!D:D,MATCH($C783,'Policy Characteristics'!$C:$C,0)))</f>
        <v>Hydrogen Combustion</v>
      </c>
      <c r="K783" s="276" t="str">
        <f>IF(ISBLANK(INDEX('Policy Characteristics'!E:E,MATCH($C783,'Policy Characteristics'!$C:$C,0))),"",INDEX('Policy Characteristics'!E:E,MATCH($C783,'Policy Characteristics'!$C:$C,0)))</f>
        <v>indst shift to hydrogen</v>
      </c>
      <c r="L783" s="284">
        <f>IF(ISBLANK(INDEX('Policy Characteristics'!F:F,MATCH($C783,'Policy Characteristics'!$C:$C,0))),"",INDEX('Policy Characteristics'!F:F,MATCH($C783,'Policy Characteristics'!$C:$C,0)))</f>
        <v>0</v>
      </c>
      <c r="M783" s="284">
        <f>IF(ISBLANK(INDEX('Policy Characteristics'!G:G,MATCH($C783,'Policy Characteristics'!$C:$C,0))),"",INDEX('Policy Characteristics'!G:G,MATCH($C783,'Policy Characteristics'!$C:$C,0)))</f>
        <v>1</v>
      </c>
      <c r="N783" s="284">
        <f>IF(ISBLANK(INDEX('Policy Characteristics'!H:H,MATCH($C783,'Policy Characteristics'!$C:$C,0))),"",INDEX('Policy Characteristics'!H:H,MATCH($C783,'Policy Characteristics'!$C:$C,0)))</f>
        <v>0.01</v>
      </c>
      <c r="O783" s="276" t="str">
        <f>IF(ISBLANK(INDEX('Policy Characteristics'!I:I,MATCH($C783,'Policy Characteristics'!$C:$C,0))),"",INDEX('Policy Characteristics'!I:I,MATCH($C783,'Policy Characteristics'!$C:$C,0)))</f>
        <v>% of fuel shifted</v>
      </c>
      <c r="P783" s="276" t="str">
        <f>IF(ISBLANK(INDEX('Policy Characteristics'!J:J,MATCH($C783,'Policy Characteristics'!$C:$C,0))),"",INDEX('Policy Characteristics'!J:J,MATCH($C783,'Policy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3" s="276" t="str">
        <f>IF(ISBLANK(INDEX('Policy Characteristics'!K:K,MATCH($C783,'Policy Characteristics'!$C:$C,0))),"",INDEX('Policy Characteristics'!K:K,MATCH($C783,'Policy Characteristics'!$C:$C,0)))</f>
        <v>industry-ag-main.html#fuel-switching</v>
      </c>
      <c r="R783" s="276" t="str">
        <f>IF(ISBLANK(INDEX('Policy Characteristics'!L:L,MATCH($C783,'Policy Characteristics'!$C:$C,0))),"",INDEX('Policy Characteristics'!L:L,MATCH($C783,'Policy Characteristics'!$C:$C,0)))</f>
        <v>industry-elec-and-hydrogen.html</v>
      </c>
    </row>
    <row r="784" spans="1:18" s="2" customFormat="1" ht="16">
      <c r="A784" s="276" t="str">
        <f>IF(ISBLANK(INDEX('Policy Characteristics'!A:A,MATCH($C784,'Policy Characteristics'!$C:$C,0))),"",INDEX('Policy Characteristics'!A:A,MATCH($C784,'Policy Characteristics'!$C:$C,0)))</f>
        <v>Industry</v>
      </c>
      <c r="B784" s="285" t="str">
        <f>IF(ISBLANK(INDEX('Policy Characteristics'!B:B,MATCH($C784,'Policy Characteristics'!$C:$C,0))),"",INDEX('Policy Characteristics'!B:B,MATCH($C784,'Policy Characteristics'!$C:$C,0)))</f>
        <v>Hydrogen Combustion</v>
      </c>
      <c r="C784" s="276" t="str">
        <f t="shared" si="36"/>
        <v>Fraction of Eligible Industrial Energy Use Shifted to Hydrogen</v>
      </c>
      <c r="D784" s="6" t="s">
        <v>3107</v>
      </c>
      <c r="E784" s="1" t="s">
        <v>3631</v>
      </c>
      <c r="F784" t="s">
        <v>3071</v>
      </c>
      <c r="G784" s="47" t="s">
        <v>3638</v>
      </c>
      <c r="H784" s="44">
        <v>2080</v>
      </c>
      <c r="I784" s="347" t="s">
        <v>45</v>
      </c>
      <c r="J784" s="277" t="str">
        <f>IF(ISBLANK(INDEX('Policy Characteristics'!D:D,MATCH($C784,'Policy Characteristics'!$C:$C,0))),"",INDEX('Policy Characteristics'!D:D,MATCH($C784,'Policy Characteristics'!$C:$C,0)))</f>
        <v>Hydrogen Combustion</v>
      </c>
      <c r="K784" s="276" t="str">
        <f>IF(ISBLANK(INDEX('Policy Characteristics'!E:E,MATCH($C784,'Policy Characteristics'!$C:$C,0))),"",INDEX('Policy Characteristics'!E:E,MATCH($C784,'Policy Characteristics'!$C:$C,0)))</f>
        <v>indst shift to hydrogen</v>
      </c>
      <c r="L784" s="284">
        <f>IF(ISBLANK(INDEX('Policy Characteristics'!F:F,MATCH($C784,'Policy Characteristics'!$C:$C,0))),"",INDEX('Policy Characteristics'!F:F,MATCH($C784,'Policy Characteristics'!$C:$C,0)))</f>
        <v>0</v>
      </c>
      <c r="M784" s="284">
        <f>IF(ISBLANK(INDEX('Policy Characteristics'!G:G,MATCH($C784,'Policy Characteristics'!$C:$C,0))),"",INDEX('Policy Characteristics'!G:G,MATCH($C784,'Policy Characteristics'!$C:$C,0)))</f>
        <v>1</v>
      </c>
      <c r="N784" s="284">
        <f>IF(ISBLANK(INDEX('Policy Characteristics'!H:H,MATCH($C784,'Policy Characteristics'!$C:$C,0))),"",INDEX('Policy Characteristics'!H:H,MATCH($C784,'Policy Characteristics'!$C:$C,0)))</f>
        <v>0.01</v>
      </c>
      <c r="O784" s="276" t="str">
        <f>IF(ISBLANK(INDEX('Policy Characteristics'!I:I,MATCH($C784,'Policy Characteristics'!$C:$C,0))),"",INDEX('Policy Characteristics'!I:I,MATCH($C784,'Policy Characteristics'!$C:$C,0)))</f>
        <v>% of fuel shifted</v>
      </c>
      <c r="P784" s="276" t="str">
        <f>IF(ISBLANK(INDEX('Policy Characteristics'!J:J,MATCH($C784,'Policy Characteristics'!$C:$C,0))),"",INDEX('Policy Characteristics'!J:J,MATCH($C784,'Policy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4" s="276" t="str">
        <f>IF(ISBLANK(INDEX('Policy Characteristics'!K:K,MATCH($C784,'Policy Characteristics'!$C:$C,0))),"",INDEX('Policy Characteristics'!K:K,MATCH($C784,'Policy Characteristics'!$C:$C,0)))</f>
        <v>industry-ag-main.html#fuel-switching</v>
      </c>
      <c r="R784" s="276" t="str">
        <f>IF(ISBLANK(INDEX('Policy Characteristics'!L:L,MATCH($C784,'Policy Characteristics'!$C:$C,0))),"",INDEX('Policy Characteristics'!L:L,MATCH($C784,'Policy Characteristics'!$C:$C,0)))</f>
        <v>industry-elec-and-hydrogen.html</v>
      </c>
    </row>
    <row r="785" spans="1:18" s="2" customFormat="1" ht="16">
      <c r="A785" s="276" t="str">
        <f>IF(ISBLANK(INDEX('Policy Characteristics'!A:A,MATCH($C785,'Policy Characteristics'!$C:$C,0))),"",INDEX('Policy Characteristics'!A:A,MATCH($C785,'Policy Characteristics'!$C:$C,0)))</f>
        <v>Industry</v>
      </c>
      <c r="B785" s="285" t="str">
        <f>IF(ISBLANK(INDEX('Policy Characteristics'!B:B,MATCH($C785,'Policy Characteristics'!$C:$C,0))),"",INDEX('Policy Characteristics'!B:B,MATCH($C785,'Policy Characteristics'!$C:$C,0)))</f>
        <v>Hydrogen Combustion</v>
      </c>
      <c r="C785" s="276" t="str">
        <f t="shared" si="36"/>
        <v>Fraction of Eligible Industrial Energy Use Shifted to Hydrogen</v>
      </c>
      <c r="D785" s="6" t="s">
        <v>3107</v>
      </c>
      <c r="E785" s="1" t="s">
        <v>3625</v>
      </c>
      <c r="F785" t="s">
        <v>3071</v>
      </c>
      <c r="G785" s="47" t="s">
        <v>3639</v>
      </c>
      <c r="H785" s="44">
        <v>2081</v>
      </c>
      <c r="I785" s="347" t="s">
        <v>45</v>
      </c>
      <c r="J785" s="277" t="str">
        <f>IF(ISBLANK(INDEX('Policy Characteristics'!D:D,MATCH($C785,'Policy Characteristics'!$C:$C,0))),"",INDEX('Policy Characteristics'!D:D,MATCH($C785,'Policy Characteristics'!$C:$C,0)))</f>
        <v>Hydrogen Combustion</v>
      </c>
      <c r="K785" s="276" t="str">
        <f>IF(ISBLANK(INDEX('Policy Characteristics'!E:E,MATCH($C785,'Policy Characteristics'!$C:$C,0))),"",INDEX('Policy Characteristics'!E:E,MATCH($C785,'Policy Characteristics'!$C:$C,0)))</f>
        <v>indst shift to hydrogen</v>
      </c>
      <c r="L785" s="284">
        <f>IF(ISBLANK(INDEX('Policy Characteristics'!F:F,MATCH($C785,'Policy Characteristics'!$C:$C,0))),"",INDEX('Policy Characteristics'!F:F,MATCH($C785,'Policy Characteristics'!$C:$C,0)))</f>
        <v>0</v>
      </c>
      <c r="M785" s="284">
        <f>IF(ISBLANK(INDEX('Policy Characteristics'!G:G,MATCH($C785,'Policy Characteristics'!$C:$C,0))),"",INDEX('Policy Characteristics'!G:G,MATCH($C785,'Policy Characteristics'!$C:$C,0)))</f>
        <v>1</v>
      </c>
      <c r="N785" s="284">
        <f>IF(ISBLANK(INDEX('Policy Characteristics'!H:H,MATCH($C785,'Policy Characteristics'!$C:$C,0))),"",INDEX('Policy Characteristics'!H:H,MATCH($C785,'Policy Characteristics'!$C:$C,0)))</f>
        <v>0.01</v>
      </c>
      <c r="O785" s="276" t="str">
        <f>IF(ISBLANK(INDEX('Policy Characteristics'!I:I,MATCH($C785,'Policy Characteristics'!$C:$C,0))),"",INDEX('Policy Characteristics'!I:I,MATCH($C785,'Policy Characteristics'!$C:$C,0)))</f>
        <v>% of fuel shifted</v>
      </c>
      <c r="P785" s="276" t="str">
        <f>IF(ISBLANK(INDEX('Policy Characteristics'!J:J,MATCH($C785,'Policy Characteristics'!$C:$C,0))),"",INDEX('Policy Characteristics'!J:J,MATCH($C785,'Policy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5" s="276" t="str">
        <f>IF(ISBLANK(INDEX('Policy Characteristics'!K:K,MATCH($C785,'Policy Characteristics'!$C:$C,0))),"",INDEX('Policy Characteristics'!K:K,MATCH($C785,'Policy Characteristics'!$C:$C,0)))</f>
        <v>industry-ag-main.html#fuel-switching</v>
      </c>
      <c r="R785" s="276" t="str">
        <f>IF(ISBLANK(INDEX('Policy Characteristics'!L:L,MATCH($C785,'Policy Characteristics'!$C:$C,0))),"",INDEX('Policy Characteristics'!L:L,MATCH($C785,'Policy Characteristics'!$C:$C,0)))</f>
        <v>industry-elec-and-hydrogen.html</v>
      </c>
    </row>
    <row r="786" spans="1:18" s="2" customFormat="1" ht="16">
      <c r="A786" s="276" t="str">
        <f>IF(ISBLANK(INDEX('Policy Characteristics'!A:A,MATCH($C786,'Policy Characteristics'!$C:$C,0))),"",INDEX('Policy Characteristics'!A:A,MATCH($C786,'Policy Characteristics'!$C:$C,0)))</f>
        <v>Industry</v>
      </c>
      <c r="B786" s="285" t="str">
        <f>IF(ISBLANK(INDEX('Policy Characteristics'!B:B,MATCH($C786,'Policy Characteristics'!$C:$C,0))),"",INDEX('Policy Characteristics'!B:B,MATCH($C786,'Policy Characteristics'!$C:$C,0)))</f>
        <v>Hydrogen Combustion</v>
      </c>
      <c r="C786" s="276" t="str">
        <f t="shared" si="36"/>
        <v>Fraction of Eligible Industrial Energy Use Shifted to Hydrogen</v>
      </c>
      <c r="D786" s="6" t="s">
        <v>3108</v>
      </c>
      <c r="E786" s="1" t="s">
        <v>3624</v>
      </c>
      <c r="F786" t="s">
        <v>3072</v>
      </c>
      <c r="G786" s="47" t="s">
        <v>3632</v>
      </c>
      <c r="H786" s="44">
        <v>2082</v>
      </c>
      <c r="I786" s="347" t="s">
        <v>44</v>
      </c>
      <c r="J786" s="277" t="str">
        <f>IF(ISBLANK(INDEX('Policy Characteristics'!D:D,MATCH($C786,'Policy Characteristics'!$C:$C,0))),"",INDEX('Policy Characteristics'!D:D,MATCH($C786,'Policy Characteristics'!$C:$C,0)))</f>
        <v>Hydrogen Combustion</v>
      </c>
      <c r="K786" s="276" t="str">
        <f>IF(ISBLANK(INDEX('Policy Characteristics'!E:E,MATCH($C786,'Policy Characteristics'!$C:$C,0))),"",INDEX('Policy Characteristics'!E:E,MATCH($C786,'Policy Characteristics'!$C:$C,0)))</f>
        <v>indst shift to hydrogen</v>
      </c>
      <c r="L786" s="284">
        <f>IF(ISBLANK(INDEX('Policy Characteristics'!F:F,MATCH($C786,'Policy Characteristics'!$C:$C,0))),"",INDEX('Policy Characteristics'!F:F,MATCH($C786,'Policy Characteristics'!$C:$C,0)))</f>
        <v>0</v>
      </c>
      <c r="M786" s="284">
        <f>IF(ISBLANK(INDEX('Policy Characteristics'!G:G,MATCH($C786,'Policy Characteristics'!$C:$C,0))),"",INDEX('Policy Characteristics'!G:G,MATCH($C786,'Policy Characteristics'!$C:$C,0)))</f>
        <v>1</v>
      </c>
      <c r="N786" s="284">
        <f>IF(ISBLANK(INDEX('Policy Characteristics'!H:H,MATCH($C786,'Policy Characteristics'!$C:$C,0))),"",INDEX('Policy Characteristics'!H:H,MATCH($C786,'Policy Characteristics'!$C:$C,0)))</f>
        <v>0.01</v>
      </c>
      <c r="O786" s="276" t="str">
        <f>IF(ISBLANK(INDEX('Policy Characteristics'!I:I,MATCH($C786,'Policy Characteristics'!$C:$C,0))),"",INDEX('Policy Characteristics'!I:I,MATCH($C786,'Policy Characteristics'!$C:$C,0)))</f>
        <v>% of fuel shifted</v>
      </c>
      <c r="P786" s="276" t="str">
        <f>IF(ISBLANK(INDEX('Policy Characteristics'!J:J,MATCH($C786,'Policy Characteristics'!$C:$C,0))),"",INDEX('Policy Characteristics'!J:J,MATCH($C786,'Policy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6" s="276" t="str">
        <f>IF(ISBLANK(INDEX('Policy Characteristics'!K:K,MATCH($C786,'Policy Characteristics'!$C:$C,0))),"",INDEX('Policy Characteristics'!K:K,MATCH($C786,'Policy Characteristics'!$C:$C,0)))</f>
        <v>industry-ag-main.html#fuel-switching</v>
      </c>
      <c r="R786" s="276" t="str">
        <f>IF(ISBLANK(INDEX('Policy Characteristics'!L:L,MATCH($C786,'Policy Characteristics'!$C:$C,0))),"",INDEX('Policy Characteristics'!L:L,MATCH($C786,'Policy Characteristics'!$C:$C,0)))</f>
        <v>industry-elec-and-hydrogen.html</v>
      </c>
    </row>
    <row r="787" spans="1:18" s="2" customFormat="1" ht="16">
      <c r="A787" s="276" t="str">
        <f>IF(ISBLANK(INDEX('Policy Characteristics'!A:A,MATCH($C787,'Policy Characteristics'!$C:$C,0))),"",INDEX('Policy Characteristics'!A:A,MATCH($C787,'Policy Characteristics'!$C:$C,0)))</f>
        <v>Industry</v>
      </c>
      <c r="B787" s="285" t="str">
        <f>IF(ISBLANK(INDEX('Policy Characteristics'!B:B,MATCH($C787,'Policy Characteristics'!$C:$C,0))),"",INDEX('Policy Characteristics'!B:B,MATCH($C787,'Policy Characteristics'!$C:$C,0)))</f>
        <v>Hydrogen Combustion</v>
      </c>
      <c r="C787" s="276" t="str">
        <f t="shared" si="36"/>
        <v>Fraction of Eligible Industrial Energy Use Shifted to Hydrogen</v>
      </c>
      <c r="D787" s="6" t="s">
        <v>3108</v>
      </c>
      <c r="E787" s="1" t="s">
        <v>3626</v>
      </c>
      <c r="F787" t="s">
        <v>3072</v>
      </c>
      <c r="G787" s="47" t="s">
        <v>3633</v>
      </c>
      <c r="H787" s="44">
        <v>2083</v>
      </c>
      <c r="I787" s="347" t="s">
        <v>44</v>
      </c>
      <c r="J787" s="277" t="str">
        <f>IF(ISBLANK(INDEX('Policy Characteristics'!D:D,MATCH($C787,'Policy Characteristics'!$C:$C,0))),"",INDEX('Policy Characteristics'!D:D,MATCH($C787,'Policy Characteristics'!$C:$C,0)))</f>
        <v>Hydrogen Combustion</v>
      </c>
      <c r="K787" s="276" t="str">
        <f>IF(ISBLANK(INDEX('Policy Characteristics'!E:E,MATCH($C787,'Policy Characteristics'!$C:$C,0))),"",INDEX('Policy Characteristics'!E:E,MATCH($C787,'Policy Characteristics'!$C:$C,0)))</f>
        <v>indst shift to hydrogen</v>
      </c>
      <c r="L787" s="284">
        <f>IF(ISBLANK(INDEX('Policy Characteristics'!F:F,MATCH($C787,'Policy Characteristics'!$C:$C,0))),"",INDEX('Policy Characteristics'!F:F,MATCH($C787,'Policy Characteristics'!$C:$C,0)))</f>
        <v>0</v>
      </c>
      <c r="M787" s="284">
        <f>IF(ISBLANK(INDEX('Policy Characteristics'!G:G,MATCH($C787,'Policy Characteristics'!$C:$C,0))),"",INDEX('Policy Characteristics'!G:G,MATCH($C787,'Policy Characteristics'!$C:$C,0)))</f>
        <v>1</v>
      </c>
      <c r="N787" s="284">
        <f>IF(ISBLANK(INDEX('Policy Characteristics'!H:H,MATCH($C787,'Policy Characteristics'!$C:$C,0))),"",INDEX('Policy Characteristics'!H:H,MATCH($C787,'Policy Characteristics'!$C:$C,0)))</f>
        <v>0.01</v>
      </c>
      <c r="O787" s="276" t="str">
        <f>IF(ISBLANK(INDEX('Policy Characteristics'!I:I,MATCH($C787,'Policy Characteristics'!$C:$C,0))),"",INDEX('Policy Characteristics'!I:I,MATCH($C787,'Policy Characteristics'!$C:$C,0)))</f>
        <v>% of fuel shifted</v>
      </c>
      <c r="P787" s="276" t="str">
        <f>IF(ISBLANK(INDEX('Policy Characteristics'!J:J,MATCH($C787,'Policy Characteristics'!$C:$C,0))),"",INDEX('Policy Characteristics'!J:J,MATCH($C787,'Policy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7" s="276" t="str">
        <f>IF(ISBLANK(INDEX('Policy Characteristics'!K:K,MATCH($C787,'Policy Characteristics'!$C:$C,0))),"",INDEX('Policy Characteristics'!K:K,MATCH($C787,'Policy Characteristics'!$C:$C,0)))</f>
        <v>industry-ag-main.html#fuel-switching</v>
      </c>
      <c r="R787" s="276" t="str">
        <f>IF(ISBLANK(INDEX('Policy Characteristics'!L:L,MATCH($C787,'Policy Characteristics'!$C:$C,0))),"",INDEX('Policy Characteristics'!L:L,MATCH($C787,'Policy Characteristics'!$C:$C,0)))</f>
        <v>industry-elec-and-hydrogen.html</v>
      </c>
    </row>
    <row r="788" spans="1:18" s="2" customFormat="1" ht="16">
      <c r="A788" s="276" t="str">
        <f>IF(ISBLANK(INDEX('Policy Characteristics'!A:A,MATCH($C788,'Policy Characteristics'!$C:$C,0))),"",INDEX('Policy Characteristics'!A:A,MATCH($C788,'Policy Characteristics'!$C:$C,0)))</f>
        <v>Industry</v>
      </c>
      <c r="B788" s="285" t="str">
        <f>IF(ISBLANK(INDEX('Policy Characteristics'!B:B,MATCH($C788,'Policy Characteristics'!$C:$C,0))),"",INDEX('Policy Characteristics'!B:B,MATCH($C788,'Policy Characteristics'!$C:$C,0)))</f>
        <v>Hydrogen Combustion</v>
      </c>
      <c r="C788" s="276" t="str">
        <f t="shared" si="36"/>
        <v>Fraction of Eligible Industrial Energy Use Shifted to Hydrogen</v>
      </c>
      <c r="D788" s="6" t="s">
        <v>3108</v>
      </c>
      <c r="E788" s="1" t="s">
        <v>3627</v>
      </c>
      <c r="F788" t="s">
        <v>3072</v>
      </c>
      <c r="G788" s="47" t="s">
        <v>3634</v>
      </c>
      <c r="H788" s="44">
        <v>2084</v>
      </c>
      <c r="I788" s="347" t="s">
        <v>44</v>
      </c>
      <c r="J788" s="277" t="str">
        <f>IF(ISBLANK(INDEX('Policy Characteristics'!D:D,MATCH($C788,'Policy Characteristics'!$C:$C,0))),"",INDEX('Policy Characteristics'!D:D,MATCH($C788,'Policy Characteristics'!$C:$C,0)))</f>
        <v>Hydrogen Combustion</v>
      </c>
      <c r="K788" s="276" t="str">
        <f>IF(ISBLANK(INDEX('Policy Characteristics'!E:E,MATCH($C788,'Policy Characteristics'!$C:$C,0))),"",INDEX('Policy Characteristics'!E:E,MATCH($C788,'Policy Characteristics'!$C:$C,0)))</f>
        <v>indst shift to hydrogen</v>
      </c>
      <c r="L788" s="284">
        <f>IF(ISBLANK(INDEX('Policy Characteristics'!F:F,MATCH($C788,'Policy Characteristics'!$C:$C,0))),"",INDEX('Policy Characteristics'!F:F,MATCH($C788,'Policy Characteristics'!$C:$C,0)))</f>
        <v>0</v>
      </c>
      <c r="M788" s="284">
        <f>IF(ISBLANK(INDEX('Policy Characteristics'!G:G,MATCH($C788,'Policy Characteristics'!$C:$C,0))),"",INDEX('Policy Characteristics'!G:G,MATCH($C788,'Policy Characteristics'!$C:$C,0)))</f>
        <v>1</v>
      </c>
      <c r="N788" s="284">
        <f>IF(ISBLANK(INDEX('Policy Characteristics'!H:H,MATCH($C788,'Policy Characteristics'!$C:$C,0))),"",INDEX('Policy Characteristics'!H:H,MATCH($C788,'Policy Characteristics'!$C:$C,0)))</f>
        <v>0.01</v>
      </c>
      <c r="O788" s="276" t="str">
        <f>IF(ISBLANK(INDEX('Policy Characteristics'!I:I,MATCH($C788,'Policy Characteristics'!$C:$C,0))),"",INDEX('Policy Characteristics'!I:I,MATCH($C788,'Policy Characteristics'!$C:$C,0)))</f>
        <v>% of fuel shifted</v>
      </c>
      <c r="P788" s="276" t="str">
        <f>IF(ISBLANK(INDEX('Policy Characteristics'!J:J,MATCH($C788,'Policy Characteristics'!$C:$C,0))),"",INDEX('Policy Characteristics'!J:J,MATCH($C788,'Policy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8" s="276" t="str">
        <f>IF(ISBLANK(INDEX('Policy Characteristics'!K:K,MATCH($C788,'Policy Characteristics'!$C:$C,0))),"",INDEX('Policy Characteristics'!K:K,MATCH($C788,'Policy Characteristics'!$C:$C,0)))</f>
        <v>industry-ag-main.html#fuel-switching</v>
      </c>
      <c r="R788" s="276" t="str">
        <f>IF(ISBLANK(INDEX('Policy Characteristics'!L:L,MATCH($C788,'Policy Characteristics'!$C:$C,0))),"",INDEX('Policy Characteristics'!L:L,MATCH($C788,'Policy Characteristics'!$C:$C,0)))</f>
        <v>industry-elec-and-hydrogen.html</v>
      </c>
    </row>
    <row r="789" spans="1:18" s="2" customFormat="1" ht="16">
      <c r="A789" s="276" t="str">
        <f>IF(ISBLANK(INDEX('Policy Characteristics'!A:A,MATCH($C789,'Policy Characteristics'!$C:$C,0))),"",INDEX('Policy Characteristics'!A:A,MATCH($C789,'Policy Characteristics'!$C:$C,0)))</f>
        <v>Industry</v>
      </c>
      <c r="B789" s="285" t="str">
        <f>IF(ISBLANK(INDEX('Policy Characteristics'!B:B,MATCH($C789,'Policy Characteristics'!$C:$C,0))),"",INDEX('Policy Characteristics'!B:B,MATCH($C789,'Policy Characteristics'!$C:$C,0)))</f>
        <v>Hydrogen Combustion</v>
      </c>
      <c r="C789" s="276" t="str">
        <f t="shared" si="36"/>
        <v>Fraction of Eligible Industrial Energy Use Shifted to Hydrogen</v>
      </c>
      <c r="D789" s="6" t="s">
        <v>3108</v>
      </c>
      <c r="E789" s="1" t="s">
        <v>3628</v>
      </c>
      <c r="F789" t="s">
        <v>3072</v>
      </c>
      <c r="G789" s="47" t="s">
        <v>3635</v>
      </c>
      <c r="H789" s="44">
        <v>2085</v>
      </c>
      <c r="I789" s="347" t="s">
        <v>45</v>
      </c>
      <c r="J789" s="277" t="str">
        <f>IF(ISBLANK(INDEX('Policy Characteristics'!D:D,MATCH($C789,'Policy Characteristics'!$C:$C,0))),"",INDEX('Policy Characteristics'!D:D,MATCH($C789,'Policy Characteristics'!$C:$C,0)))</f>
        <v>Hydrogen Combustion</v>
      </c>
      <c r="K789" s="276" t="str">
        <f>IF(ISBLANK(INDEX('Policy Characteristics'!E:E,MATCH($C789,'Policy Characteristics'!$C:$C,0))),"",INDEX('Policy Characteristics'!E:E,MATCH($C789,'Policy Characteristics'!$C:$C,0)))</f>
        <v>indst shift to hydrogen</v>
      </c>
      <c r="L789" s="284">
        <f>IF(ISBLANK(INDEX('Policy Characteristics'!F:F,MATCH($C789,'Policy Characteristics'!$C:$C,0))),"",INDEX('Policy Characteristics'!F:F,MATCH($C789,'Policy Characteristics'!$C:$C,0)))</f>
        <v>0</v>
      </c>
      <c r="M789" s="284">
        <f>IF(ISBLANK(INDEX('Policy Characteristics'!G:G,MATCH($C789,'Policy Characteristics'!$C:$C,0))),"",INDEX('Policy Characteristics'!G:G,MATCH($C789,'Policy Characteristics'!$C:$C,0)))</f>
        <v>1</v>
      </c>
      <c r="N789" s="284">
        <f>IF(ISBLANK(INDEX('Policy Characteristics'!H:H,MATCH($C789,'Policy Characteristics'!$C:$C,0))),"",INDEX('Policy Characteristics'!H:H,MATCH($C789,'Policy Characteristics'!$C:$C,0)))</f>
        <v>0.01</v>
      </c>
      <c r="O789" s="276" t="str">
        <f>IF(ISBLANK(INDEX('Policy Characteristics'!I:I,MATCH($C789,'Policy Characteristics'!$C:$C,0))),"",INDEX('Policy Characteristics'!I:I,MATCH($C789,'Policy Characteristics'!$C:$C,0)))</f>
        <v>% of fuel shifted</v>
      </c>
      <c r="P789" s="276" t="str">
        <f>IF(ISBLANK(INDEX('Policy Characteristics'!J:J,MATCH($C789,'Policy Characteristics'!$C:$C,0))),"",INDEX('Policy Characteristics'!J:J,MATCH($C789,'Policy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9" s="276" t="str">
        <f>IF(ISBLANK(INDEX('Policy Characteristics'!K:K,MATCH($C789,'Policy Characteristics'!$C:$C,0))),"",INDEX('Policy Characteristics'!K:K,MATCH($C789,'Policy Characteristics'!$C:$C,0)))</f>
        <v>industry-ag-main.html#fuel-switching</v>
      </c>
      <c r="R789" s="276" t="str">
        <f>IF(ISBLANK(INDEX('Policy Characteristics'!L:L,MATCH($C789,'Policy Characteristics'!$C:$C,0))),"",INDEX('Policy Characteristics'!L:L,MATCH($C789,'Policy Characteristics'!$C:$C,0)))</f>
        <v>industry-elec-and-hydrogen.html</v>
      </c>
    </row>
    <row r="790" spans="1:18" s="2" customFormat="1" ht="16">
      <c r="A790" s="276" t="str">
        <f>IF(ISBLANK(INDEX('Policy Characteristics'!A:A,MATCH($C790,'Policy Characteristics'!$C:$C,0))),"",INDEX('Policy Characteristics'!A:A,MATCH($C790,'Policy Characteristics'!$C:$C,0)))</f>
        <v>Industry</v>
      </c>
      <c r="B790" s="285" t="str">
        <f>IF(ISBLANK(INDEX('Policy Characteristics'!B:B,MATCH($C790,'Policy Characteristics'!$C:$C,0))),"",INDEX('Policy Characteristics'!B:B,MATCH($C790,'Policy Characteristics'!$C:$C,0)))</f>
        <v>Hydrogen Combustion</v>
      </c>
      <c r="C790" s="276" t="str">
        <f t="shared" si="36"/>
        <v>Fraction of Eligible Industrial Energy Use Shifted to Hydrogen</v>
      </c>
      <c r="D790" s="6" t="s">
        <v>3108</v>
      </c>
      <c r="E790" s="1" t="s">
        <v>3629</v>
      </c>
      <c r="F790" t="s">
        <v>3072</v>
      </c>
      <c r="G790" s="47" t="s">
        <v>3636</v>
      </c>
      <c r="H790" s="44">
        <v>2086</v>
      </c>
      <c r="I790" s="347" t="s">
        <v>45</v>
      </c>
      <c r="J790" s="277" t="str">
        <f>IF(ISBLANK(INDEX('Policy Characteristics'!D:D,MATCH($C790,'Policy Characteristics'!$C:$C,0))),"",INDEX('Policy Characteristics'!D:D,MATCH($C790,'Policy Characteristics'!$C:$C,0)))</f>
        <v>Hydrogen Combustion</v>
      </c>
      <c r="K790" s="276" t="str">
        <f>IF(ISBLANK(INDEX('Policy Characteristics'!E:E,MATCH($C790,'Policy Characteristics'!$C:$C,0))),"",INDEX('Policy Characteristics'!E:E,MATCH($C790,'Policy Characteristics'!$C:$C,0)))</f>
        <v>indst shift to hydrogen</v>
      </c>
      <c r="L790" s="284">
        <f>IF(ISBLANK(INDEX('Policy Characteristics'!F:F,MATCH($C790,'Policy Characteristics'!$C:$C,0))),"",INDEX('Policy Characteristics'!F:F,MATCH($C790,'Policy Characteristics'!$C:$C,0)))</f>
        <v>0</v>
      </c>
      <c r="M790" s="284">
        <f>IF(ISBLANK(INDEX('Policy Characteristics'!G:G,MATCH($C790,'Policy Characteristics'!$C:$C,0))),"",INDEX('Policy Characteristics'!G:G,MATCH($C790,'Policy Characteristics'!$C:$C,0)))</f>
        <v>1</v>
      </c>
      <c r="N790" s="284">
        <f>IF(ISBLANK(INDEX('Policy Characteristics'!H:H,MATCH($C790,'Policy Characteristics'!$C:$C,0))),"",INDEX('Policy Characteristics'!H:H,MATCH($C790,'Policy Characteristics'!$C:$C,0)))</f>
        <v>0.01</v>
      </c>
      <c r="O790" s="276" t="str">
        <f>IF(ISBLANK(INDEX('Policy Characteristics'!I:I,MATCH($C790,'Policy Characteristics'!$C:$C,0))),"",INDEX('Policy Characteristics'!I:I,MATCH($C790,'Policy Characteristics'!$C:$C,0)))</f>
        <v>% of fuel shifted</v>
      </c>
      <c r="P790" s="276" t="str">
        <f>IF(ISBLANK(INDEX('Policy Characteristics'!J:J,MATCH($C790,'Policy Characteristics'!$C:$C,0))),"",INDEX('Policy Characteristics'!J:J,MATCH($C790,'Policy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0" s="276" t="str">
        <f>IF(ISBLANK(INDEX('Policy Characteristics'!K:K,MATCH($C790,'Policy Characteristics'!$C:$C,0))),"",INDEX('Policy Characteristics'!K:K,MATCH($C790,'Policy Characteristics'!$C:$C,0)))</f>
        <v>industry-ag-main.html#fuel-switching</v>
      </c>
      <c r="R790" s="276" t="str">
        <f>IF(ISBLANK(INDEX('Policy Characteristics'!L:L,MATCH($C790,'Policy Characteristics'!$C:$C,0))),"",INDEX('Policy Characteristics'!L:L,MATCH($C790,'Policy Characteristics'!$C:$C,0)))</f>
        <v>industry-elec-and-hydrogen.html</v>
      </c>
    </row>
    <row r="791" spans="1:18" s="2" customFormat="1" ht="16">
      <c r="A791" s="276" t="str">
        <f>IF(ISBLANK(INDEX('Policy Characteristics'!A:A,MATCH($C791,'Policy Characteristics'!$C:$C,0))),"",INDEX('Policy Characteristics'!A:A,MATCH($C791,'Policy Characteristics'!$C:$C,0)))</f>
        <v>Industry</v>
      </c>
      <c r="B791" s="285" t="str">
        <f>IF(ISBLANK(INDEX('Policy Characteristics'!B:B,MATCH($C791,'Policy Characteristics'!$C:$C,0))),"",INDEX('Policy Characteristics'!B:B,MATCH($C791,'Policy Characteristics'!$C:$C,0)))</f>
        <v>Hydrogen Combustion</v>
      </c>
      <c r="C791" s="276" t="str">
        <f t="shared" si="36"/>
        <v>Fraction of Eligible Industrial Energy Use Shifted to Hydrogen</v>
      </c>
      <c r="D791" s="6" t="s">
        <v>3108</v>
      </c>
      <c r="E791" s="1" t="s">
        <v>3630</v>
      </c>
      <c r="F791" t="s">
        <v>3072</v>
      </c>
      <c r="G791" s="47" t="s">
        <v>3637</v>
      </c>
      <c r="H791" s="44">
        <v>2087</v>
      </c>
      <c r="I791" s="347" t="s">
        <v>44</v>
      </c>
      <c r="J791" s="277" t="str">
        <f>IF(ISBLANK(INDEX('Policy Characteristics'!D:D,MATCH($C791,'Policy Characteristics'!$C:$C,0))),"",INDEX('Policy Characteristics'!D:D,MATCH($C791,'Policy Characteristics'!$C:$C,0)))</f>
        <v>Hydrogen Combustion</v>
      </c>
      <c r="K791" s="276" t="str">
        <f>IF(ISBLANK(INDEX('Policy Characteristics'!E:E,MATCH($C791,'Policy Characteristics'!$C:$C,0))),"",INDEX('Policy Characteristics'!E:E,MATCH($C791,'Policy Characteristics'!$C:$C,0)))</f>
        <v>indst shift to hydrogen</v>
      </c>
      <c r="L791" s="284">
        <f>IF(ISBLANK(INDEX('Policy Characteristics'!F:F,MATCH($C791,'Policy Characteristics'!$C:$C,0))),"",INDEX('Policy Characteristics'!F:F,MATCH($C791,'Policy Characteristics'!$C:$C,0)))</f>
        <v>0</v>
      </c>
      <c r="M791" s="284">
        <f>IF(ISBLANK(INDEX('Policy Characteristics'!G:G,MATCH($C791,'Policy Characteristics'!$C:$C,0))),"",INDEX('Policy Characteristics'!G:G,MATCH($C791,'Policy Characteristics'!$C:$C,0)))</f>
        <v>1</v>
      </c>
      <c r="N791" s="284">
        <f>IF(ISBLANK(INDEX('Policy Characteristics'!H:H,MATCH($C791,'Policy Characteristics'!$C:$C,0))),"",INDEX('Policy Characteristics'!H:H,MATCH($C791,'Policy Characteristics'!$C:$C,0)))</f>
        <v>0.01</v>
      </c>
      <c r="O791" s="276" t="str">
        <f>IF(ISBLANK(INDEX('Policy Characteristics'!I:I,MATCH($C791,'Policy Characteristics'!$C:$C,0))),"",INDEX('Policy Characteristics'!I:I,MATCH($C791,'Policy Characteristics'!$C:$C,0)))</f>
        <v>% of fuel shifted</v>
      </c>
      <c r="P791" s="276" t="str">
        <f>IF(ISBLANK(INDEX('Policy Characteristics'!J:J,MATCH($C791,'Policy Characteristics'!$C:$C,0))),"",INDEX('Policy Characteristics'!J:J,MATCH($C791,'Policy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1" s="276" t="str">
        <f>IF(ISBLANK(INDEX('Policy Characteristics'!K:K,MATCH($C791,'Policy Characteristics'!$C:$C,0))),"",INDEX('Policy Characteristics'!K:K,MATCH($C791,'Policy Characteristics'!$C:$C,0)))</f>
        <v>industry-ag-main.html#fuel-switching</v>
      </c>
      <c r="R791" s="276" t="str">
        <f>IF(ISBLANK(INDEX('Policy Characteristics'!L:L,MATCH($C791,'Policy Characteristics'!$C:$C,0))),"",INDEX('Policy Characteristics'!L:L,MATCH($C791,'Policy Characteristics'!$C:$C,0)))</f>
        <v>industry-elec-and-hydrogen.html</v>
      </c>
    </row>
    <row r="792" spans="1:18" s="2" customFormat="1" ht="16">
      <c r="A792" s="276" t="str">
        <f>IF(ISBLANK(INDEX('Policy Characteristics'!A:A,MATCH($C792,'Policy Characteristics'!$C:$C,0))),"",INDEX('Policy Characteristics'!A:A,MATCH($C792,'Policy Characteristics'!$C:$C,0)))</f>
        <v>Industry</v>
      </c>
      <c r="B792" s="285" t="str">
        <f>IF(ISBLANK(INDEX('Policy Characteristics'!B:B,MATCH($C792,'Policy Characteristics'!$C:$C,0))),"",INDEX('Policy Characteristics'!B:B,MATCH($C792,'Policy Characteristics'!$C:$C,0)))</f>
        <v>Hydrogen Combustion</v>
      </c>
      <c r="C792" s="276" t="str">
        <f t="shared" si="36"/>
        <v>Fraction of Eligible Industrial Energy Use Shifted to Hydrogen</v>
      </c>
      <c r="D792" s="6" t="s">
        <v>3108</v>
      </c>
      <c r="E792" s="1" t="s">
        <v>3631</v>
      </c>
      <c r="F792" t="s">
        <v>3072</v>
      </c>
      <c r="G792" s="47" t="s">
        <v>3638</v>
      </c>
      <c r="H792" s="44">
        <v>2088</v>
      </c>
      <c r="I792" s="347" t="s">
        <v>45</v>
      </c>
      <c r="J792" s="277" t="str">
        <f>IF(ISBLANK(INDEX('Policy Characteristics'!D:D,MATCH($C792,'Policy Characteristics'!$C:$C,0))),"",INDEX('Policy Characteristics'!D:D,MATCH($C792,'Policy Characteristics'!$C:$C,0)))</f>
        <v>Hydrogen Combustion</v>
      </c>
      <c r="K792" s="276" t="str">
        <f>IF(ISBLANK(INDEX('Policy Characteristics'!E:E,MATCH($C792,'Policy Characteristics'!$C:$C,0))),"",INDEX('Policy Characteristics'!E:E,MATCH($C792,'Policy Characteristics'!$C:$C,0)))</f>
        <v>indst shift to hydrogen</v>
      </c>
      <c r="L792" s="284">
        <f>IF(ISBLANK(INDEX('Policy Characteristics'!F:F,MATCH($C792,'Policy Characteristics'!$C:$C,0))),"",INDEX('Policy Characteristics'!F:F,MATCH($C792,'Policy Characteristics'!$C:$C,0)))</f>
        <v>0</v>
      </c>
      <c r="M792" s="284">
        <f>IF(ISBLANK(INDEX('Policy Characteristics'!G:G,MATCH($C792,'Policy Characteristics'!$C:$C,0))),"",INDEX('Policy Characteristics'!G:G,MATCH($C792,'Policy Characteristics'!$C:$C,0)))</f>
        <v>1</v>
      </c>
      <c r="N792" s="284">
        <f>IF(ISBLANK(INDEX('Policy Characteristics'!H:H,MATCH($C792,'Policy Characteristics'!$C:$C,0))),"",INDEX('Policy Characteristics'!H:H,MATCH($C792,'Policy Characteristics'!$C:$C,0)))</f>
        <v>0.01</v>
      </c>
      <c r="O792" s="276" t="str">
        <f>IF(ISBLANK(INDEX('Policy Characteristics'!I:I,MATCH($C792,'Policy Characteristics'!$C:$C,0))),"",INDEX('Policy Characteristics'!I:I,MATCH($C792,'Policy Characteristics'!$C:$C,0)))</f>
        <v>% of fuel shifted</v>
      </c>
      <c r="P792" s="276" t="str">
        <f>IF(ISBLANK(INDEX('Policy Characteristics'!J:J,MATCH($C792,'Policy Characteristics'!$C:$C,0))),"",INDEX('Policy Characteristics'!J:J,MATCH($C792,'Policy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2" s="276" t="str">
        <f>IF(ISBLANK(INDEX('Policy Characteristics'!K:K,MATCH($C792,'Policy Characteristics'!$C:$C,0))),"",INDEX('Policy Characteristics'!K:K,MATCH($C792,'Policy Characteristics'!$C:$C,0)))</f>
        <v>industry-ag-main.html#fuel-switching</v>
      </c>
      <c r="R792" s="276" t="str">
        <f>IF(ISBLANK(INDEX('Policy Characteristics'!L:L,MATCH($C792,'Policy Characteristics'!$C:$C,0))),"",INDEX('Policy Characteristics'!L:L,MATCH($C792,'Policy Characteristics'!$C:$C,0)))</f>
        <v>industry-elec-and-hydrogen.html</v>
      </c>
    </row>
    <row r="793" spans="1:18" s="2" customFormat="1" ht="16">
      <c r="A793" s="276" t="str">
        <f>IF(ISBLANK(INDEX('Policy Characteristics'!A:A,MATCH($C793,'Policy Characteristics'!$C:$C,0))),"",INDEX('Policy Characteristics'!A:A,MATCH($C793,'Policy Characteristics'!$C:$C,0)))</f>
        <v>Industry</v>
      </c>
      <c r="B793" s="285" t="str">
        <f>IF(ISBLANK(INDEX('Policy Characteristics'!B:B,MATCH($C793,'Policy Characteristics'!$C:$C,0))),"",INDEX('Policy Characteristics'!B:B,MATCH($C793,'Policy Characteristics'!$C:$C,0)))</f>
        <v>Hydrogen Combustion</v>
      </c>
      <c r="C793" s="276" t="str">
        <f t="shared" si="36"/>
        <v>Fraction of Eligible Industrial Energy Use Shifted to Hydrogen</v>
      </c>
      <c r="D793" s="6" t="s">
        <v>3108</v>
      </c>
      <c r="E793" s="1" t="s">
        <v>3625</v>
      </c>
      <c r="F793" t="s">
        <v>3072</v>
      </c>
      <c r="G793" s="47" t="s">
        <v>3639</v>
      </c>
      <c r="H793" s="44">
        <v>2089</v>
      </c>
      <c r="I793" s="347" t="s">
        <v>44</v>
      </c>
      <c r="J793" s="277" t="str">
        <f>IF(ISBLANK(INDEX('Policy Characteristics'!D:D,MATCH($C793,'Policy Characteristics'!$C:$C,0))),"",INDEX('Policy Characteristics'!D:D,MATCH($C793,'Policy Characteristics'!$C:$C,0)))</f>
        <v>Hydrogen Combustion</v>
      </c>
      <c r="K793" s="276" t="str">
        <f>IF(ISBLANK(INDEX('Policy Characteristics'!E:E,MATCH($C793,'Policy Characteristics'!$C:$C,0))),"",INDEX('Policy Characteristics'!E:E,MATCH($C793,'Policy Characteristics'!$C:$C,0)))</f>
        <v>indst shift to hydrogen</v>
      </c>
      <c r="L793" s="284">
        <f>IF(ISBLANK(INDEX('Policy Characteristics'!F:F,MATCH($C793,'Policy Characteristics'!$C:$C,0))),"",INDEX('Policy Characteristics'!F:F,MATCH($C793,'Policy Characteristics'!$C:$C,0)))</f>
        <v>0</v>
      </c>
      <c r="M793" s="284">
        <f>IF(ISBLANK(INDEX('Policy Characteristics'!G:G,MATCH($C793,'Policy Characteristics'!$C:$C,0))),"",INDEX('Policy Characteristics'!G:G,MATCH($C793,'Policy Characteristics'!$C:$C,0)))</f>
        <v>1</v>
      </c>
      <c r="N793" s="284">
        <f>IF(ISBLANK(INDEX('Policy Characteristics'!H:H,MATCH($C793,'Policy Characteristics'!$C:$C,0))),"",INDEX('Policy Characteristics'!H:H,MATCH($C793,'Policy Characteristics'!$C:$C,0)))</f>
        <v>0.01</v>
      </c>
      <c r="O793" s="276" t="str">
        <f>IF(ISBLANK(INDEX('Policy Characteristics'!I:I,MATCH($C793,'Policy Characteristics'!$C:$C,0))),"",INDEX('Policy Characteristics'!I:I,MATCH($C793,'Policy Characteristics'!$C:$C,0)))</f>
        <v>% of fuel shifted</v>
      </c>
      <c r="P793" s="276" t="str">
        <f>IF(ISBLANK(INDEX('Policy Characteristics'!J:J,MATCH($C793,'Policy Characteristics'!$C:$C,0))),"",INDEX('Policy Characteristics'!J:J,MATCH($C793,'Policy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3" s="276" t="str">
        <f>IF(ISBLANK(INDEX('Policy Characteristics'!K:K,MATCH($C793,'Policy Characteristics'!$C:$C,0))),"",INDEX('Policy Characteristics'!K:K,MATCH($C793,'Policy Characteristics'!$C:$C,0)))</f>
        <v>industry-ag-main.html#fuel-switching</v>
      </c>
      <c r="R793" s="276" t="str">
        <f>IF(ISBLANK(INDEX('Policy Characteristics'!L:L,MATCH($C793,'Policy Characteristics'!$C:$C,0))),"",INDEX('Policy Characteristics'!L:L,MATCH($C793,'Policy Characteristics'!$C:$C,0)))</f>
        <v>industry-elec-and-hydrogen.html</v>
      </c>
    </row>
    <row r="794" spans="1:18" s="2" customFormat="1" ht="16">
      <c r="A794" s="276" t="str">
        <f>IF(ISBLANK(INDEX('Policy Characteristics'!A:A,MATCH($C794,'Policy Characteristics'!$C:$C,0))),"",INDEX('Policy Characteristics'!A:A,MATCH($C794,'Policy Characteristics'!$C:$C,0)))</f>
        <v>Industry</v>
      </c>
      <c r="B794" s="285" t="str">
        <f>IF(ISBLANK(INDEX('Policy Characteristics'!B:B,MATCH($C794,'Policy Characteristics'!$C:$C,0))),"",INDEX('Policy Characteristics'!B:B,MATCH($C794,'Policy Characteristics'!$C:$C,0)))</f>
        <v>Hydrogen Combustion</v>
      </c>
      <c r="C794" s="276" t="str">
        <f t="shared" si="36"/>
        <v>Fraction of Eligible Industrial Energy Use Shifted to Hydrogen</v>
      </c>
      <c r="D794" s="6" t="s">
        <v>3109</v>
      </c>
      <c r="E794" s="1" t="s">
        <v>3624</v>
      </c>
      <c r="F794" t="s">
        <v>3073</v>
      </c>
      <c r="G794" s="47" t="s">
        <v>3632</v>
      </c>
      <c r="H794" s="44">
        <v>2090</v>
      </c>
      <c r="I794" s="347" t="s">
        <v>44</v>
      </c>
      <c r="J794" s="277" t="str">
        <f>IF(ISBLANK(INDEX('Policy Characteristics'!D:D,MATCH($C794,'Policy Characteristics'!$C:$C,0))),"",INDEX('Policy Characteristics'!D:D,MATCH($C794,'Policy Characteristics'!$C:$C,0)))</f>
        <v>Hydrogen Combustion</v>
      </c>
      <c r="K794" s="276" t="str">
        <f>IF(ISBLANK(INDEX('Policy Characteristics'!E:E,MATCH($C794,'Policy Characteristics'!$C:$C,0))),"",INDEX('Policy Characteristics'!E:E,MATCH($C794,'Policy Characteristics'!$C:$C,0)))</f>
        <v>indst shift to hydrogen</v>
      </c>
      <c r="L794" s="284">
        <f>IF(ISBLANK(INDEX('Policy Characteristics'!F:F,MATCH($C794,'Policy Characteristics'!$C:$C,0))),"",INDEX('Policy Characteristics'!F:F,MATCH($C794,'Policy Characteristics'!$C:$C,0)))</f>
        <v>0</v>
      </c>
      <c r="M794" s="284">
        <f>IF(ISBLANK(INDEX('Policy Characteristics'!G:G,MATCH($C794,'Policy Characteristics'!$C:$C,0))),"",INDEX('Policy Characteristics'!G:G,MATCH($C794,'Policy Characteristics'!$C:$C,0)))</f>
        <v>1</v>
      </c>
      <c r="N794" s="284">
        <f>IF(ISBLANK(INDEX('Policy Characteristics'!H:H,MATCH($C794,'Policy Characteristics'!$C:$C,0))),"",INDEX('Policy Characteristics'!H:H,MATCH($C794,'Policy Characteristics'!$C:$C,0)))</f>
        <v>0.01</v>
      </c>
      <c r="O794" s="276" t="str">
        <f>IF(ISBLANK(INDEX('Policy Characteristics'!I:I,MATCH($C794,'Policy Characteristics'!$C:$C,0))),"",INDEX('Policy Characteristics'!I:I,MATCH($C794,'Policy Characteristics'!$C:$C,0)))</f>
        <v>% of fuel shifted</v>
      </c>
      <c r="P794" s="276" t="str">
        <f>IF(ISBLANK(INDEX('Policy Characteristics'!J:J,MATCH($C794,'Policy Characteristics'!$C:$C,0))),"",INDEX('Policy Characteristics'!J:J,MATCH($C794,'Policy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4" s="276" t="str">
        <f>IF(ISBLANK(INDEX('Policy Characteristics'!K:K,MATCH($C794,'Policy Characteristics'!$C:$C,0))),"",INDEX('Policy Characteristics'!K:K,MATCH($C794,'Policy Characteristics'!$C:$C,0)))</f>
        <v>industry-ag-main.html#fuel-switching</v>
      </c>
      <c r="R794" s="276" t="str">
        <f>IF(ISBLANK(INDEX('Policy Characteristics'!L:L,MATCH($C794,'Policy Characteristics'!$C:$C,0))),"",INDEX('Policy Characteristics'!L:L,MATCH($C794,'Policy Characteristics'!$C:$C,0)))</f>
        <v>industry-elec-and-hydrogen.html</v>
      </c>
    </row>
    <row r="795" spans="1:18" s="2" customFormat="1" ht="16">
      <c r="A795" s="276" t="str">
        <f>IF(ISBLANK(INDEX('Policy Characteristics'!A:A,MATCH($C795,'Policy Characteristics'!$C:$C,0))),"",INDEX('Policy Characteristics'!A:A,MATCH($C795,'Policy Characteristics'!$C:$C,0)))</f>
        <v>Industry</v>
      </c>
      <c r="B795" s="285" t="str">
        <f>IF(ISBLANK(INDEX('Policy Characteristics'!B:B,MATCH($C795,'Policy Characteristics'!$C:$C,0))),"",INDEX('Policy Characteristics'!B:B,MATCH($C795,'Policy Characteristics'!$C:$C,0)))</f>
        <v>Hydrogen Combustion</v>
      </c>
      <c r="C795" s="276" t="str">
        <f t="shared" si="36"/>
        <v>Fraction of Eligible Industrial Energy Use Shifted to Hydrogen</v>
      </c>
      <c r="D795" s="6" t="s">
        <v>3109</v>
      </c>
      <c r="E795" s="1" t="s">
        <v>3626</v>
      </c>
      <c r="F795" t="s">
        <v>3073</v>
      </c>
      <c r="G795" s="47" t="s">
        <v>3633</v>
      </c>
      <c r="H795" s="44">
        <v>2091</v>
      </c>
      <c r="I795" s="347" t="s">
        <v>44</v>
      </c>
      <c r="J795" s="277" t="str">
        <f>IF(ISBLANK(INDEX('Policy Characteristics'!D:D,MATCH($C795,'Policy Characteristics'!$C:$C,0))),"",INDEX('Policy Characteristics'!D:D,MATCH($C795,'Policy Characteristics'!$C:$C,0)))</f>
        <v>Hydrogen Combustion</v>
      </c>
      <c r="K795" s="276" t="str">
        <f>IF(ISBLANK(INDEX('Policy Characteristics'!E:E,MATCH($C795,'Policy Characteristics'!$C:$C,0))),"",INDEX('Policy Characteristics'!E:E,MATCH($C795,'Policy Characteristics'!$C:$C,0)))</f>
        <v>indst shift to hydrogen</v>
      </c>
      <c r="L795" s="284">
        <f>IF(ISBLANK(INDEX('Policy Characteristics'!F:F,MATCH($C795,'Policy Characteristics'!$C:$C,0))),"",INDEX('Policy Characteristics'!F:F,MATCH($C795,'Policy Characteristics'!$C:$C,0)))</f>
        <v>0</v>
      </c>
      <c r="M795" s="284">
        <f>IF(ISBLANK(INDEX('Policy Characteristics'!G:G,MATCH($C795,'Policy Characteristics'!$C:$C,0))),"",INDEX('Policy Characteristics'!G:G,MATCH($C795,'Policy Characteristics'!$C:$C,0)))</f>
        <v>1</v>
      </c>
      <c r="N795" s="284">
        <f>IF(ISBLANK(INDEX('Policy Characteristics'!H:H,MATCH($C795,'Policy Characteristics'!$C:$C,0))),"",INDEX('Policy Characteristics'!H:H,MATCH($C795,'Policy Characteristics'!$C:$C,0)))</f>
        <v>0.01</v>
      </c>
      <c r="O795" s="276" t="str">
        <f>IF(ISBLANK(INDEX('Policy Characteristics'!I:I,MATCH($C795,'Policy Characteristics'!$C:$C,0))),"",INDEX('Policy Characteristics'!I:I,MATCH($C795,'Policy Characteristics'!$C:$C,0)))</f>
        <v>% of fuel shifted</v>
      </c>
      <c r="P795" s="276" t="str">
        <f>IF(ISBLANK(INDEX('Policy Characteristics'!J:J,MATCH($C795,'Policy Characteristics'!$C:$C,0))),"",INDEX('Policy Characteristics'!J:J,MATCH($C795,'Policy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5" s="276" t="str">
        <f>IF(ISBLANK(INDEX('Policy Characteristics'!K:K,MATCH($C795,'Policy Characteristics'!$C:$C,0))),"",INDEX('Policy Characteristics'!K:K,MATCH($C795,'Policy Characteristics'!$C:$C,0)))</f>
        <v>industry-ag-main.html#fuel-switching</v>
      </c>
      <c r="R795" s="276" t="str">
        <f>IF(ISBLANK(INDEX('Policy Characteristics'!L:L,MATCH($C795,'Policy Characteristics'!$C:$C,0))),"",INDEX('Policy Characteristics'!L:L,MATCH($C795,'Policy Characteristics'!$C:$C,0)))</f>
        <v>industry-elec-and-hydrogen.html</v>
      </c>
    </row>
    <row r="796" spans="1:18" s="2" customFormat="1" ht="16">
      <c r="A796" s="276" t="str">
        <f>IF(ISBLANK(INDEX('Policy Characteristics'!A:A,MATCH($C796,'Policy Characteristics'!$C:$C,0))),"",INDEX('Policy Characteristics'!A:A,MATCH($C796,'Policy Characteristics'!$C:$C,0)))</f>
        <v>Industry</v>
      </c>
      <c r="B796" s="285" t="str">
        <f>IF(ISBLANK(INDEX('Policy Characteristics'!B:B,MATCH($C796,'Policy Characteristics'!$C:$C,0))),"",INDEX('Policy Characteristics'!B:B,MATCH($C796,'Policy Characteristics'!$C:$C,0)))</f>
        <v>Hydrogen Combustion</v>
      </c>
      <c r="C796" s="276" t="str">
        <f t="shared" si="36"/>
        <v>Fraction of Eligible Industrial Energy Use Shifted to Hydrogen</v>
      </c>
      <c r="D796" s="6" t="s">
        <v>3109</v>
      </c>
      <c r="E796" s="1" t="s">
        <v>3627</v>
      </c>
      <c r="F796" t="s">
        <v>3073</v>
      </c>
      <c r="G796" s="47" t="s">
        <v>3634</v>
      </c>
      <c r="H796" s="44">
        <v>2092</v>
      </c>
      <c r="I796" s="347" t="s">
        <v>44</v>
      </c>
      <c r="J796" s="277" t="str">
        <f>IF(ISBLANK(INDEX('Policy Characteristics'!D:D,MATCH($C796,'Policy Characteristics'!$C:$C,0))),"",INDEX('Policy Characteristics'!D:D,MATCH($C796,'Policy Characteristics'!$C:$C,0)))</f>
        <v>Hydrogen Combustion</v>
      </c>
      <c r="K796" s="276" t="str">
        <f>IF(ISBLANK(INDEX('Policy Characteristics'!E:E,MATCH($C796,'Policy Characteristics'!$C:$C,0))),"",INDEX('Policy Characteristics'!E:E,MATCH($C796,'Policy Characteristics'!$C:$C,0)))</f>
        <v>indst shift to hydrogen</v>
      </c>
      <c r="L796" s="284">
        <f>IF(ISBLANK(INDEX('Policy Characteristics'!F:F,MATCH($C796,'Policy Characteristics'!$C:$C,0))),"",INDEX('Policy Characteristics'!F:F,MATCH($C796,'Policy Characteristics'!$C:$C,0)))</f>
        <v>0</v>
      </c>
      <c r="M796" s="284">
        <f>IF(ISBLANK(INDEX('Policy Characteristics'!G:G,MATCH($C796,'Policy Characteristics'!$C:$C,0))),"",INDEX('Policy Characteristics'!G:G,MATCH($C796,'Policy Characteristics'!$C:$C,0)))</f>
        <v>1</v>
      </c>
      <c r="N796" s="284">
        <f>IF(ISBLANK(INDEX('Policy Characteristics'!H:H,MATCH($C796,'Policy Characteristics'!$C:$C,0))),"",INDEX('Policy Characteristics'!H:H,MATCH($C796,'Policy Characteristics'!$C:$C,0)))</f>
        <v>0.01</v>
      </c>
      <c r="O796" s="276" t="str">
        <f>IF(ISBLANK(INDEX('Policy Characteristics'!I:I,MATCH($C796,'Policy Characteristics'!$C:$C,0))),"",INDEX('Policy Characteristics'!I:I,MATCH($C796,'Policy Characteristics'!$C:$C,0)))</f>
        <v>% of fuel shifted</v>
      </c>
      <c r="P796" s="276" t="str">
        <f>IF(ISBLANK(INDEX('Policy Characteristics'!J:J,MATCH($C796,'Policy Characteristics'!$C:$C,0))),"",INDEX('Policy Characteristics'!J:J,MATCH($C796,'Policy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6" s="276" t="str">
        <f>IF(ISBLANK(INDEX('Policy Characteristics'!K:K,MATCH($C796,'Policy Characteristics'!$C:$C,0))),"",INDEX('Policy Characteristics'!K:K,MATCH($C796,'Policy Characteristics'!$C:$C,0)))</f>
        <v>industry-ag-main.html#fuel-switching</v>
      </c>
      <c r="R796" s="276" t="str">
        <f>IF(ISBLANK(INDEX('Policy Characteristics'!L:L,MATCH($C796,'Policy Characteristics'!$C:$C,0))),"",INDEX('Policy Characteristics'!L:L,MATCH($C796,'Policy Characteristics'!$C:$C,0)))</f>
        <v>industry-elec-and-hydrogen.html</v>
      </c>
    </row>
    <row r="797" spans="1:18" s="2" customFormat="1" ht="16">
      <c r="A797" s="276" t="str">
        <f>IF(ISBLANK(INDEX('Policy Characteristics'!A:A,MATCH($C797,'Policy Characteristics'!$C:$C,0))),"",INDEX('Policy Characteristics'!A:A,MATCH($C797,'Policy Characteristics'!$C:$C,0)))</f>
        <v>Industry</v>
      </c>
      <c r="B797" s="285" t="str">
        <f>IF(ISBLANK(INDEX('Policy Characteristics'!B:B,MATCH($C797,'Policy Characteristics'!$C:$C,0))),"",INDEX('Policy Characteristics'!B:B,MATCH($C797,'Policy Characteristics'!$C:$C,0)))</f>
        <v>Hydrogen Combustion</v>
      </c>
      <c r="C797" s="276" t="str">
        <f t="shared" si="36"/>
        <v>Fraction of Eligible Industrial Energy Use Shifted to Hydrogen</v>
      </c>
      <c r="D797" s="6" t="s">
        <v>3109</v>
      </c>
      <c r="E797" s="1" t="s">
        <v>3628</v>
      </c>
      <c r="F797" t="s">
        <v>3073</v>
      </c>
      <c r="G797" s="47" t="s">
        <v>3635</v>
      </c>
      <c r="H797" s="44">
        <v>2093</v>
      </c>
      <c r="I797" s="347" t="s">
        <v>44</v>
      </c>
      <c r="J797" s="277" t="str">
        <f>IF(ISBLANK(INDEX('Policy Characteristics'!D:D,MATCH($C797,'Policy Characteristics'!$C:$C,0))),"",INDEX('Policy Characteristics'!D:D,MATCH($C797,'Policy Characteristics'!$C:$C,0)))</f>
        <v>Hydrogen Combustion</v>
      </c>
      <c r="K797" s="276" t="str">
        <f>IF(ISBLANK(INDEX('Policy Characteristics'!E:E,MATCH($C797,'Policy Characteristics'!$C:$C,0))),"",INDEX('Policy Characteristics'!E:E,MATCH($C797,'Policy Characteristics'!$C:$C,0)))</f>
        <v>indst shift to hydrogen</v>
      </c>
      <c r="L797" s="284">
        <f>IF(ISBLANK(INDEX('Policy Characteristics'!F:F,MATCH($C797,'Policy Characteristics'!$C:$C,0))),"",INDEX('Policy Characteristics'!F:F,MATCH($C797,'Policy Characteristics'!$C:$C,0)))</f>
        <v>0</v>
      </c>
      <c r="M797" s="284">
        <f>IF(ISBLANK(INDEX('Policy Characteristics'!G:G,MATCH($C797,'Policy Characteristics'!$C:$C,0))),"",INDEX('Policy Characteristics'!G:G,MATCH($C797,'Policy Characteristics'!$C:$C,0)))</f>
        <v>1</v>
      </c>
      <c r="N797" s="284">
        <f>IF(ISBLANK(INDEX('Policy Characteristics'!H:H,MATCH($C797,'Policy Characteristics'!$C:$C,0))),"",INDEX('Policy Characteristics'!H:H,MATCH($C797,'Policy Characteristics'!$C:$C,0)))</f>
        <v>0.01</v>
      </c>
      <c r="O797" s="276" t="str">
        <f>IF(ISBLANK(INDEX('Policy Characteristics'!I:I,MATCH($C797,'Policy Characteristics'!$C:$C,0))),"",INDEX('Policy Characteristics'!I:I,MATCH($C797,'Policy Characteristics'!$C:$C,0)))</f>
        <v>% of fuel shifted</v>
      </c>
      <c r="P797" s="276" t="str">
        <f>IF(ISBLANK(INDEX('Policy Characteristics'!J:J,MATCH($C797,'Policy Characteristics'!$C:$C,0))),"",INDEX('Policy Characteristics'!J:J,MATCH($C797,'Policy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7" s="276" t="str">
        <f>IF(ISBLANK(INDEX('Policy Characteristics'!K:K,MATCH($C797,'Policy Characteristics'!$C:$C,0))),"",INDEX('Policy Characteristics'!K:K,MATCH($C797,'Policy Characteristics'!$C:$C,0)))</f>
        <v>industry-ag-main.html#fuel-switching</v>
      </c>
      <c r="R797" s="276" t="str">
        <f>IF(ISBLANK(INDEX('Policy Characteristics'!L:L,MATCH($C797,'Policy Characteristics'!$C:$C,0))),"",INDEX('Policy Characteristics'!L:L,MATCH($C797,'Policy Characteristics'!$C:$C,0)))</f>
        <v>industry-elec-and-hydrogen.html</v>
      </c>
    </row>
    <row r="798" spans="1:18" s="2" customFormat="1" ht="16">
      <c r="A798" s="276" t="str">
        <f>IF(ISBLANK(INDEX('Policy Characteristics'!A:A,MATCH($C798,'Policy Characteristics'!$C:$C,0))),"",INDEX('Policy Characteristics'!A:A,MATCH($C798,'Policy Characteristics'!$C:$C,0)))</f>
        <v>Industry</v>
      </c>
      <c r="B798" s="285" t="str">
        <f>IF(ISBLANK(INDEX('Policy Characteristics'!B:B,MATCH($C798,'Policy Characteristics'!$C:$C,0))),"",INDEX('Policy Characteristics'!B:B,MATCH($C798,'Policy Characteristics'!$C:$C,0)))</f>
        <v>Hydrogen Combustion</v>
      </c>
      <c r="C798" s="276" t="str">
        <f t="shared" si="36"/>
        <v>Fraction of Eligible Industrial Energy Use Shifted to Hydrogen</v>
      </c>
      <c r="D798" s="6" t="s">
        <v>3109</v>
      </c>
      <c r="E798" s="1" t="s">
        <v>3629</v>
      </c>
      <c r="F798" t="s">
        <v>3073</v>
      </c>
      <c r="G798" s="47" t="s">
        <v>3636</v>
      </c>
      <c r="H798" s="44">
        <v>2094</v>
      </c>
      <c r="I798" s="347" t="s">
        <v>45</v>
      </c>
      <c r="J798" s="277" t="str">
        <f>IF(ISBLANK(INDEX('Policy Characteristics'!D:D,MATCH($C798,'Policy Characteristics'!$C:$C,0))),"",INDEX('Policy Characteristics'!D:D,MATCH($C798,'Policy Characteristics'!$C:$C,0)))</f>
        <v>Hydrogen Combustion</v>
      </c>
      <c r="K798" s="276" t="str">
        <f>IF(ISBLANK(INDEX('Policy Characteristics'!E:E,MATCH($C798,'Policy Characteristics'!$C:$C,0))),"",INDEX('Policy Characteristics'!E:E,MATCH($C798,'Policy Characteristics'!$C:$C,0)))</f>
        <v>indst shift to hydrogen</v>
      </c>
      <c r="L798" s="284">
        <f>IF(ISBLANK(INDEX('Policy Characteristics'!F:F,MATCH($C798,'Policy Characteristics'!$C:$C,0))),"",INDEX('Policy Characteristics'!F:F,MATCH($C798,'Policy Characteristics'!$C:$C,0)))</f>
        <v>0</v>
      </c>
      <c r="M798" s="284">
        <f>IF(ISBLANK(INDEX('Policy Characteristics'!G:G,MATCH($C798,'Policy Characteristics'!$C:$C,0))),"",INDEX('Policy Characteristics'!G:G,MATCH($C798,'Policy Characteristics'!$C:$C,0)))</f>
        <v>1</v>
      </c>
      <c r="N798" s="284">
        <f>IF(ISBLANK(INDEX('Policy Characteristics'!H:H,MATCH($C798,'Policy Characteristics'!$C:$C,0))),"",INDEX('Policy Characteristics'!H:H,MATCH($C798,'Policy Characteristics'!$C:$C,0)))</f>
        <v>0.01</v>
      </c>
      <c r="O798" s="276" t="str">
        <f>IF(ISBLANK(INDEX('Policy Characteristics'!I:I,MATCH($C798,'Policy Characteristics'!$C:$C,0))),"",INDEX('Policy Characteristics'!I:I,MATCH($C798,'Policy Characteristics'!$C:$C,0)))</f>
        <v>% of fuel shifted</v>
      </c>
      <c r="P798" s="276" t="str">
        <f>IF(ISBLANK(INDEX('Policy Characteristics'!J:J,MATCH($C798,'Policy Characteristics'!$C:$C,0))),"",INDEX('Policy Characteristics'!J:J,MATCH($C798,'Policy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8" s="276" t="str">
        <f>IF(ISBLANK(INDEX('Policy Characteristics'!K:K,MATCH($C798,'Policy Characteristics'!$C:$C,0))),"",INDEX('Policy Characteristics'!K:K,MATCH($C798,'Policy Characteristics'!$C:$C,0)))</f>
        <v>industry-ag-main.html#fuel-switching</v>
      </c>
      <c r="R798" s="276" t="str">
        <f>IF(ISBLANK(INDEX('Policy Characteristics'!L:L,MATCH($C798,'Policy Characteristics'!$C:$C,0))),"",INDEX('Policy Characteristics'!L:L,MATCH($C798,'Policy Characteristics'!$C:$C,0)))</f>
        <v>industry-elec-and-hydrogen.html</v>
      </c>
    </row>
    <row r="799" spans="1:18" s="2" customFormat="1" ht="16">
      <c r="A799" s="276" t="str">
        <f>IF(ISBLANK(INDEX('Policy Characteristics'!A:A,MATCH($C799,'Policy Characteristics'!$C:$C,0))),"",INDEX('Policy Characteristics'!A:A,MATCH($C799,'Policy Characteristics'!$C:$C,0)))</f>
        <v>Industry</v>
      </c>
      <c r="B799" s="285" t="str">
        <f>IF(ISBLANK(INDEX('Policy Characteristics'!B:B,MATCH($C799,'Policy Characteristics'!$C:$C,0))),"",INDEX('Policy Characteristics'!B:B,MATCH($C799,'Policy Characteristics'!$C:$C,0)))</f>
        <v>Hydrogen Combustion</v>
      </c>
      <c r="C799" s="276" t="str">
        <f t="shared" si="36"/>
        <v>Fraction of Eligible Industrial Energy Use Shifted to Hydrogen</v>
      </c>
      <c r="D799" s="6" t="s">
        <v>3109</v>
      </c>
      <c r="E799" s="1" t="s">
        <v>3630</v>
      </c>
      <c r="F799" t="s">
        <v>3073</v>
      </c>
      <c r="G799" s="47" t="s">
        <v>3637</v>
      </c>
      <c r="H799" s="44">
        <v>2095</v>
      </c>
      <c r="I799" s="347" t="s">
        <v>44</v>
      </c>
      <c r="J799" s="277" t="str">
        <f>IF(ISBLANK(INDEX('Policy Characteristics'!D:D,MATCH($C799,'Policy Characteristics'!$C:$C,0))),"",INDEX('Policy Characteristics'!D:D,MATCH($C799,'Policy Characteristics'!$C:$C,0)))</f>
        <v>Hydrogen Combustion</v>
      </c>
      <c r="K799" s="276" t="str">
        <f>IF(ISBLANK(INDEX('Policy Characteristics'!E:E,MATCH($C799,'Policy Characteristics'!$C:$C,0))),"",INDEX('Policy Characteristics'!E:E,MATCH($C799,'Policy Characteristics'!$C:$C,0)))</f>
        <v>indst shift to hydrogen</v>
      </c>
      <c r="L799" s="284">
        <f>IF(ISBLANK(INDEX('Policy Characteristics'!F:F,MATCH($C799,'Policy Characteristics'!$C:$C,0))),"",INDEX('Policy Characteristics'!F:F,MATCH($C799,'Policy Characteristics'!$C:$C,0)))</f>
        <v>0</v>
      </c>
      <c r="M799" s="284">
        <f>IF(ISBLANK(INDEX('Policy Characteristics'!G:G,MATCH($C799,'Policy Characteristics'!$C:$C,0))),"",INDEX('Policy Characteristics'!G:G,MATCH($C799,'Policy Characteristics'!$C:$C,0)))</f>
        <v>1</v>
      </c>
      <c r="N799" s="284">
        <f>IF(ISBLANK(INDEX('Policy Characteristics'!H:H,MATCH($C799,'Policy Characteristics'!$C:$C,0))),"",INDEX('Policy Characteristics'!H:H,MATCH($C799,'Policy Characteristics'!$C:$C,0)))</f>
        <v>0.01</v>
      </c>
      <c r="O799" s="276" t="str">
        <f>IF(ISBLANK(INDEX('Policy Characteristics'!I:I,MATCH($C799,'Policy Characteristics'!$C:$C,0))),"",INDEX('Policy Characteristics'!I:I,MATCH($C799,'Policy Characteristics'!$C:$C,0)))</f>
        <v>% of fuel shifted</v>
      </c>
      <c r="P799" s="276" t="str">
        <f>IF(ISBLANK(INDEX('Policy Characteristics'!J:J,MATCH($C799,'Policy Characteristics'!$C:$C,0))),"",INDEX('Policy Characteristics'!J:J,MATCH($C799,'Policy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9" s="276" t="str">
        <f>IF(ISBLANK(INDEX('Policy Characteristics'!K:K,MATCH($C799,'Policy Characteristics'!$C:$C,0))),"",INDEX('Policy Characteristics'!K:K,MATCH($C799,'Policy Characteristics'!$C:$C,0)))</f>
        <v>industry-ag-main.html#fuel-switching</v>
      </c>
      <c r="R799" s="276" t="str">
        <f>IF(ISBLANK(INDEX('Policy Characteristics'!L:L,MATCH($C799,'Policy Characteristics'!$C:$C,0))),"",INDEX('Policy Characteristics'!L:L,MATCH($C799,'Policy Characteristics'!$C:$C,0)))</f>
        <v>industry-elec-and-hydrogen.html</v>
      </c>
    </row>
    <row r="800" spans="1:18" s="2" customFormat="1" ht="16">
      <c r="A800" s="276" t="str">
        <f>IF(ISBLANK(INDEX('Policy Characteristics'!A:A,MATCH($C800,'Policy Characteristics'!$C:$C,0))),"",INDEX('Policy Characteristics'!A:A,MATCH($C800,'Policy Characteristics'!$C:$C,0)))</f>
        <v>Industry</v>
      </c>
      <c r="B800" s="285" t="str">
        <f>IF(ISBLANK(INDEX('Policy Characteristics'!B:B,MATCH($C800,'Policy Characteristics'!$C:$C,0))),"",INDEX('Policy Characteristics'!B:B,MATCH($C800,'Policy Characteristics'!$C:$C,0)))</f>
        <v>Hydrogen Combustion</v>
      </c>
      <c r="C800" s="276" t="str">
        <f t="shared" si="36"/>
        <v>Fraction of Eligible Industrial Energy Use Shifted to Hydrogen</v>
      </c>
      <c r="D800" s="6" t="s">
        <v>3109</v>
      </c>
      <c r="E800" s="1" t="s">
        <v>3631</v>
      </c>
      <c r="F800" t="s">
        <v>3073</v>
      </c>
      <c r="G800" s="47" t="s">
        <v>3638</v>
      </c>
      <c r="H800" s="44">
        <v>2096</v>
      </c>
      <c r="I800" s="347" t="s">
        <v>45</v>
      </c>
      <c r="J800" s="277" t="str">
        <f>IF(ISBLANK(INDEX('Policy Characteristics'!D:D,MATCH($C800,'Policy Characteristics'!$C:$C,0))),"",INDEX('Policy Characteristics'!D:D,MATCH($C800,'Policy Characteristics'!$C:$C,0)))</f>
        <v>Hydrogen Combustion</v>
      </c>
      <c r="K800" s="276" t="str">
        <f>IF(ISBLANK(INDEX('Policy Characteristics'!E:E,MATCH($C800,'Policy Characteristics'!$C:$C,0))),"",INDEX('Policy Characteristics'!E:E,MATCH($C800,'Policy Characteristics'!$C:$C,0)))</f>
        <v>indst shift to hydrogen</v>
      </c>
      <c r="L800" s="284">
        <f>IF(ISBLANK(INDEX('Policy Characteristics'!F:F,MATCH($C800,'Policy Characteristics'!$C:$C,0))),"",INDEX('Policy Characteristics'!F:F,MATCH($C800,'Policy Characteristics'!$C:$C,0)))</f>
        <v>0</v>
      </c>
      <c r="M800" s="284">
        <f>IF(ISBLANK(INDEX('Policy Characteristics'!G:G,MATCH($C800,'Policy Characteristics'!$C:$C,0))),"",INDEX('Policy Characteristics'!G:G,MATCH($C800,'Policy Characteristics'!$C:$C,0)))</f>
        <v>1</v>
      </c>
      <c r="N800" s="284">
        <f>IF(ISBLANK(INDEX('Policy Characteristics'!H:H,MATCH($C800,'Policy Characteristics'!$C:$C,0))),"",INDEX('Policy Characteristics'!H:H,MATCH($C800,'Policy Characteristics'!$C:$C,0)))</f>
        <v>0.01</v>
      </c>
      <c r="O800" s="276" t="str">
        <f>IF(ISBLANK(INDEX('Policy Characteristics'!I:I,MATCH($C800,'Policy Characteristics'!$C:$C,0))),"",INDEX('Policy Characteristics'!I:I,MATCH($C800,'Policy Characteristics'!$C:$C,0)))</f>
        <v>% of fuel shifted</v>
      </c>
      <c r="P800" s="276" t="str">
        <f>IF(ISBLANK(INDEX('Policy Characteristics'!J:J,MATCH($C800,'Policy Characteristics'!$C:$C,0))),"",INDEX('Policy Characteristics'!J:J,MATCH($C800,'Policy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0" s="276" t="str">
        <f>IF(ISBLANK(INDEX('Policy Characteristics'!K:K,MATCH($C800,'Policy Characteristics'!$C:$C,0))),"",INDEX('Policy Characteristics'!K:K,MATCH($C800,'Policy Characteristics'!$C:$C,0)))</f>
        <v>industry-ag-main.html#fuel-switching</v>
      </c>
      <c r="R800" s="276" t="str">
        <f>IF(ISBLANK(INDEX('Policy Characteristics'!L:L,MATCH($C800,'Policy Characteristics'!$C:$C,0))),"",INDEX('Policy Characteristics'!L:L,MATCH($C800,'Policy Characteristics'!$C:$C,0)))</f>
        <v>industry-elec-and-hydrogen.html</v>
      </c>
    </row>
    <row r="801" spans="1:18" s="2" customFormat="1" ht="16">
      <c r="A801" s="276" t="str">
        <f>IF(ISBLANK(INDEX('Policy Characteristics'!A:A,MATCH($C801,'Policy Characteristics'!$C:$C,0))),"",INDEX('Policy Characteristics'!A:A,MATCH($C801,'Policy Characteristics'!$C:$C,0)))</f>
        <v>Industry</v>
      </c>
      <c r="B801" s="285" t="str">
        <f>IF(ISBLANK(INDEX('Policy Characteristics'!B:B,MATCH($C801,'Policy Characteristics'!$C:$C,0))),"",INDEX('Policy Characteristics'!B:B,MATCH($C801,'Policy Characteristics'!$C:$C,0)))</f>
        <v>Hydrogen Combustion</v>
      </c>
      <c r="C801" s="276" t="str">
        <f t="shared" si="36"/>
        <v>Fraction of Eligible Industrial Energy Use Shifted to Hydrogen</v>
      </c>
      <c r="D801" s="6" t="s">
        <v>3109</v>
      </c>
      <c r="E801" s="1" t="s">
        <v>3625</v>
      </c>
      <c r="F801" t="s">
        <v>3073</v>
      </c>
      <c r="G801" s="47" t="s">
        <v>3639</v>
      </c>
      <c r="H801" s="44">
        <v>2097</v>
      </c>
      <c r="I801" s="347" t="s">
        <v>44</v>
      </c>
      <c r="J801" s="277" t="str">
        <f>IF(ISBLANK(INDEX('Policy Characteristics'!D:D,MATCH($C801,'Policy Characteristics'!$C:$C,0))),"",INDEX('Policy Characteristics'!D:D,MATCH($C801,'Policy Characteristics'!$C:$C,0)))</f>
        <v>Hydrogen Combustion</v>
      </c>
      <c r="K801" s="276" t="str">
        <f>IF(ISBLANK(INDEX('Policy Characteristics'!E:E,MATCH($C801,'Policy Characteristics'!$C:$C,0))),"",INDEX('Policy Characteristics'!E:E,MATCH($C801,'Policy Characteristics'!$C:$C,0)))</f>
        <v>indst shift to hydrogen</v>
      </c>
      <c r="L801" s="284">
        <f>IF(ISBLANK(INDEX('Policy Characteristics'!F:F,MATCH($C801,'Policy Characteristics'!$C:$C,0))),"",INDEX('Policy Characteristics'!F:F,MATCH($C801,'Policy Characteristics'!$C:$C,0)))</f>
        <v>0</v>
      </c>
      <c r="M801" s="284">
        <f>IF(ISBLANK(INDEX('Policy Characteristics'!G:G,MATCH($C801,'Policy Characteristics'!$C:$C,0))),"",INDEX('Policy Characteristics'!G:G,MATCH($C801,'Policy Characteristics'!$C:$C,0)))</f>
        <v>1</v>
      </c>
      <c r="N801" s="284">
        <f>IF(ISBLANK(INDEX('Policy Characteristics'!H:H,MATCH($C801,'Policy Characteristics'!$C:$C,0))),"",INDEX('Policy Characteristics'!H:H,MATCH($C801,'Policy Characteristics'!$C:$C,0)))</f>
        <v>0.01</v>
      </c>
      <c r="O801" s="276" t="str">
        <f>IF(ISBLANK(INDEX('Policy Characteristics'!I:I,MATCH($C801,'Policy Characteristics'!$C:$C,0))),"",INDEX('Policy Characteristics'!I:I,MATCH($C801,'Policy Characteristics'!$C:$C,0)))</f>
        <v>% of fuel shifted</v>
      </c>
      <c r="P801" s="276" t="str">
        <f>IF(ISBLANK(INDEX('Policy Characteristics'!J:J,MATCH($C801,'Policy Characteristics'!$C:$C,0))),"",INDEX('Policy Characteristics'!J:J,MATCH($C801,'Policy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1" s="276" t="str">
        <f>IF(ISBLANK(INDEX('Policy Characteristics'!K:K,MATCH($C801,'Policy Characteristics'!$C:$C,0))),"",INDEX('Policy Characteristics'!K:K,MATCH($C801,'Policy Characteristics'!$C:$C,0)))</f>
        <v>industry-ag-main.html#fuel-switching</v>
      </c>
      <c r="R801" s="276" t="str">
        <f>IF(ISBLANK(INDEX('Policy Characteristics'!L:L,MATCH($C801,'Policy Characteristics'!$C:$C,0))),"",INDEX('Policy Characteristics'!L:L,MATCH($C801,'Policy Characteristics'!$C:$C,0)))</f>
        <v>industry-elec-and-hydrogen.html</v>
      </c>
    </row>
    <row r="802" spans="1:18" s="2" customFormat="1" ht="16">
      <c r="A802" s="276" t="str">
        <f>IF(ISBLANK(INDEX('Policy Characteristics'!A:A,MATCH($C802,'Policy Characteristics'!$C:$C,0))),"",INDEX('Policy Characteristics'!A:A,MATCH($C802,'Policy Characteristics'!$C:$C,0)))</f>
        <v>Industry</v>
      </c>
      <c r="B802" s="285" t="str">
        <f>IF(ISBLANK(INDEX('Policy Characteristics'!B:B,MATCH($C802,'Policy Characteristics'!$C:$C,0))),"",INDEX('Policy Characteristics'!B:B,MATCH($C802,'Policy Characteristics'!$C:$C,0)))</f>
        <v>Hydrogen Combustion</v>
      </c>
      <c r="C802" s="276" t="str">
        <f t="shared" si="36"/>
        <v>Fraction of Eligible Industrial Energy Use Shifted to Hydrogen</v>
      </c>
      <c r="D802" s="6" t="s">
        <v>3110</v>
      </c>
      <c r="E802" s="1" t="s">
        <v>3624</v>
      </c>
      <c r="F802" t="s">
        <v>3074</v>
      </c>
      <c r="G802" s="47" t="s">
        <v>3632</v>
      </c>
      <c r="H802" s="44">
        <v>2098</v>
      </c>
      <c r="I802" s="347" t="s">
        <v>44</v>
      </c>
      <c r="J802" s="277" t="str">
        <f>IF(ISBLANK(INDEX('Policy Characteristics'!D:D,MATCH($C802,'Policy Characteristics'!$C:$C,0))),"",INDEX('Policy Characteristics'!D:D,MATCH($C802,'Policy Characteristics'!$C:$C,0)))</f>
        <v>Hydrogen Combustion</v>
      </c>
      <c r="K802" s="276" t="str">
        <f>IF(ISBLANK(INDEX('Policy Characteristics'!E:E,MATCH($C802,'Policy Characteristics'!$C:$C,0))),"",INDEX('Policy Characteristics'!E:E,MATCH($C802,'Policy Characteristics'!$C:$C,0)))</f>
        <v>indst shift to hydrogen</v>
      </c>
      <c r="L802" s="284">
        <f>IF(ISBLANK(INDEX('Policy Characteristics'!F:F,MATCH($C802,'Policy Characteristics'!$C:$C,0))),"",INDEX('Policy Characteristics'!F:F,MATCH($C802,'Policy Characteristics'!$C:$C,0)))</f>
        <v>0</v>
      </c>
      <c r="M802" s="284">
        <f>IF(ISBLANK(INDEX('Policy Characteristics'!G:G,MATCH($C802,'Policy Characteristics'!$C:$C,0))),"",INDEX('Policy Characteristics'!G:G,MATCH($C802,'Policy Characteristics'!$C:$C,0)))</f>
        <v>1</v>
      </c>
      <c r="N802" s="284">
        <f>IF(ISBLANK(INDEX('Policy Characteristics'!H:H,MATCH($C802,'Policy Characteristics'!$C:$C,0))),"",INDEX('Policy Characteristics'!H:H,MATCH($C802,'Policy Characteristics'!$C:$C,0)))</f>
        <v>0.01</v>
      </c>
      <c r="O802" s="276" t="str">
        <f>IF(ISBLANK(INDEX('Policy Characteristics'!I:I,MATCH($C802,'Policy Characteristics'!$C:$C,0))),"",INDEX('Policy Characteristics'!I:I,MATCH($C802,'Policy Characteristics'!$C:$C,0)))</f>
        <v>% of fuel shifted</v>
      </c>
      <c r="P802" s="276" t="str">
        <f>IF(ISBLANK(INDEX('Policy Characteristics'!J:J,MATCH($C802,'Policy Characteristics'!$C:$C,0))),"",INDEX('Policy Characteristics'!J:J,MATCH($C802,'Policy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2" s="276" t="str">
        <f>IF(ISBLANK(INDEX('Policy Characteristics'!K:K,MATCH($C802,'Policy Characteristics'!$C:$C,0))),"",INDEX('Policy Characteristics'!K:K,MATCH($C802,'Policy Characteristics'!$C:$C,0)))</f>
        <v>industry-ag-main.html#fuel-switching</v>
      </c>
      <c r="R802" s="276" t="str">
        <f>IF(ISBLANK(INDEX('Policy Characteristics'!L:L,MATCH($C802,'Policy Characteristics'!$C:$C,0))),"",INDEX('Policy Characteristics'!L:L,MATCH($C802,'Policy Characteristics'!$C:$C,0)))</f>
        <v>industry-elec-and-hydrogen.html</v>
      </c>
    </row>
    <row r="803" spans="1:18" s="2" customFormat="1" ht="16">
      <c r="A803" s="276" t="str">
        <f>IF(ISBLANK(INDEX('Policy Characteristics'!A:A,MATCH($C803,'Policy Characteristics'!$C:$C,0))),"",INDEX('Policy Characteristics'!A:A,MATCH($C803,'Policy Characteristics'!$C:$C,0)))</f>
        <v>Industry</v>
      </c>
      <c r="B803" s="285" t="str">
        <f>IF(ISBLANK(INDEX('Policy Characteristics'!B:B,MATCH($C803,'Policy Characteristics'!$C:$C,0))),"",INDEX('Policy Characteristics'!B:B,MATCH($C803,'Policy Characteristics'!$C:$C,0)))</f>
        <v>Hydrogen Combustion</v>
      </c>
      <c r="C803" s="276" t="str">
        <f t="shared" si="36"/>
        <v>Fraction of Eligible Industrial Energy Use Shifted to Hydrogen</v>
      </c>
      <c r="D803" s="6" t="s">
        <v>3110</v>
      </c>
      <c r="E803" s="1" t="s">
        <v>3626</v>
      </c>
      <c r="F803" t="s">
        <v>3074</v>
      </c>
      <c r="G803" s="47" t="s">
        <v>3633</v>
      </c>
      <c r="H803" s="44">
        <v>2099</v>
      </c>
      <c r="I803" s="347" t="s">
        <v>44</v>
      </c>
      <c r="J803" s="277" t="str">
        <f>IF(ISBLANK(INDEX('Policy Characteristics'!D:D,MATCH($C803,'Policy Characteristics'!$C:$C,0))),"",INDEX('Policy Characteristics'!D:D,MATCH($C803,'Policy Characteristics'!$C:$C,0)))</f>
        <v>Hydrogen Combustion</v>
      </c>
      <c r="K803" s="276" t="str">
        <f>IF(ISBLANK(INDEX('Policy Characteristics'!E:E,MATCH($C803,'Policy Characteristics'!$C:$C,0))),"",INDEX('Policy Characteristics'!E:E,MATCH($C803,'Policy Characteristics'!$C:$C,0)))</f>
        <v>indst shift to hydrogen</v>
      </c>
      <c r="L803" s="284">
        <f>IF(ISBLANK(INDEX('Policy Characteristics'!F:F,MATCH($C803,'Policy Characteristics'!$C:$C,0))),"",INDEX('Policy Characteristics'!F:F,MATCH($C803,'Policy Characteristics'!$C:$C,0)))</f>
        <v>0</v>
      </c>
      <c r="M803" s="284">
        <f>IF(ISBLANK(INDEX('Policy Characteristics'!G:G,MATCH($C803,'Policy Characteristics'!$C:$C,0))),"",INDEX('Policy Characteristics'!G:G,MATCH($C803,'Policy Characteristics'!$C:$C,0)))</f>
        <v>1</v>
      </c>
      <c r="N803" s="284">
        <f>IF(ISBLANK(INDEX('Policy Characteristics'!H:H,MATCH($C803,'Policy Characteristics'!$C:$C,0))),"",INDEX('Policy Characteristics'!H:H,MATCH($C803,'Policy Characteristics'!$C:$C,0)))</f>
        <v>0.01</v>
      </c>
      <c r="O803" s="276" t="str">
        <f>IF(ISBLANK(INDEX('Policy Characteristics'!I:I,MATCH($C803,'Policy Characteristics'!$C:$C,0))),"",INDEX('Policy Characteristics'!I:I,MATCH($C803,'Policy Characteristics'!$C:$C,0)))</f>
        <v>% of fuel shifted</v>
      </c>
      <c r="P803" s="276" t="str">
        <f>IF(ISBLANK(INDEX('Policy Characteristics'!J:J,MATCH($C803,'Policy Characteristics'!$C:$C,0))),"",INDEX('Policy Characteristics'!J:J,MATCH($C803,'Policy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3" s="276" t="str">
        <f>IF(ISBLANK(INDEX('Policy Characteristics'!K:K,MATCH($C803,'Policy Characteristics'!$C:$C,0))),"",INDEX('Policy Characteristics'!K:K,MATCH($C803,'Policy Characteristics'!$C:$C,0)))</f>
        <v>industry-ag-main.html#fuel-switching</v>
      </c>
      <c r="R803" s="276" t="str">
        <f>IF(ISBLANK(INDEX('Policy Characteristics'!L:L,MATCH($C803,'Policy Characteristics'!$C:$C,0))),"",INDEX('Policy Characteristics'!L:L,MATCH($C803,'Policy Characteristics'!$C:$C,0)))</f>
        <v>industry-elec-and-hydrogen.html</v>
      </c>
    </row>
    <row r="804" spans="1:18" s="2" customFormat="1" ht="16">
      <c r="A804" s="276" t="str">
        <f>IF(ISBLANK(INDEX('Policy Characteristics'!A:A,MATCH($C804,'Policy Characteristics'!$C:$C,0))),"",INDEX('Policy Characteristics'!A:A,MATCH($C804,'Policy Characteristics'!$C:$C,0)))</f>
        <v>Industry</v>
      </c>
      <c r="B804" s="285" t="str">
        <f>IF(ISBLANK(INDEX('Policy Characteristics'!B:B,MATCH($C804,'Policy Characteristics'!$C:$C,0))),"",INDEX('Policy Characteristics'!B:B,MATCH($C804,'Policy Characteristics'!$C:$C,0)))</f>
        <v>Hydrogen Combustion</v>
      </c>
      <c r="C804" s="276" t="str">
        <f t="shared" ref="C804:C867" si="37">C$738</f>
        <v>Fraction of Eligible Industrial Energy Use Shifted to Hydrogen</v>
      </c>
      <c r="D804" s="6" t="s">
        <v>3110</v>
      </c>
      <c r="E804" s="1" t="s">
        <v>3627</v>
      </c>
      <c r="F804" t="s">
        <v>3074</v>
      </c>
      <c r="G804" s="47" t="s">
        <v>3634</v>
      </c>
      <c r="H804" s="44">
        <v>2100</v>
      </c>
      <c r="I804" s="347" t="s">
        <v>44</v>
      </c>
      <c r="J804" s="277" t="str">
        <f>IF(ISBLANK(INDEX('Policy Characteristics'!D:D,MATCH($C804,'Policy Characteristics'!$C:$C,0))),"",INDEX('Policy Characteristics'!D:D,MATCH($C804,'Policy Characteristics'!$C:$C,0)))</f>
        <v>Hydrogen Combustion</v>
      </c>
      <c r="K804" s="276" t="str">
        <f>IF(ISBLANK(INDEX('Policy Characteristics'!E:E,MATCH($C804,'Policy Characteristics'!$C:$C,0))),"",INDEX('Policy Characteristics'!E:E,MATCH($C804,'Policy Characteristics'!$C:$C,0)))</f>
        <v>indst shift to hydrogen</v>
      </c>
      <c r="L804" s="284">
        <f>IF(ISBLANK(INDEX('Policy Characteristics'!F:F,MATCH($C804,'Policy Characteristics'!$C:$C,0))),"",INDEX('Policy Characteristics'!F:F,MATCH($C804,'Policy Characteristics'!$C:$C,0)))</f>
        <v>0</v>
      </c>
      <c r="M804" s="284">
        <f>IF(ISBLANK(INDEX('Policy Characteristics'!G:G,MATCH($C804,'Policy Characteristics'!$C:$C,0))),"",INDEX('Policy Characteristics'!G:G,MATCH($C804,'Policy Characteristics'!$C:$C,0)))</f>
        <v>1</v>
      </c>
      <c r="N804" s="284">
        <f>IF(ISBLANK(INDEX('Policy Characteristics'!H:H,MATCH($C804,'Policy Characteristics'!$C:$C,0))),"",INDEX('Policy Characteristics'!H:H,MATCH($C804,'Policy Characteristics'!$C:$C,0)))</f>
        <v>0.01</v>
      </c>
      <c r="O804" s="276" t="str">
        <f>IF(ISBLANK(INDEX('Policy Characteristics'!I:I,MATCH($C804,'Policy Characteristics'!$C:$C,0))),"",INDEX('Policy Characteristics'!I:I,MATCH($C804,'Policy Characteristics'!$C:$C,0)))</f>
        <v>% of fuel shifted</v>
      </c>
      <c r="P804" s="276" t="str">
        <f>IF(ISBLANK(INDEX('Policy Characteristics'!J:J,MATCH($C804,'Policy Characteristics'!$C:$C,0))),"",INDEX('Policy Characteristics'!J:J,MATCH($C804,'Policy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4" s="276" t="str">
        <f>IF(ISBLANK(INDEX('Policy Characteristics'!K:K,MATCH($C804,'Policy Characteristics'!$C:$C,0))),"",INDEX('Policy Characteristics'!K:K,MATCH($C804,'Policy Characteristics'!$C:$C,0)))</f>
        <v>industry-ag-main.html#fuel-switching</v>
      </c>
      <c r="R804" s="276" t="str">
        <f>IF(ISBLANK(INDEX('Policy Characteristics'!L:L,MATCH($C804,'Policy Characteristics'!$C:$C,0))),"",INDEX('Policy Characteristics'!L:L,MATCH($C804,'Policy Characteristics'!$C:$C,0)))</f>
        <v>industry-elec-and-hydrogen.html</v>
      </c>
    </row>
    <row r="805" spans="1:18" s="2" customFormat="1" ht="16">
      <c r="A805" s="276" t="str">
        <f>IF(ISBLANK(INDEX('Policy Characteristics'!A:A,MATCH($C805,'Policy Characteristics'!$C:$C,0))),"",INDEX('Policy Characteristics'!A:A,MATCH($C805,'Policy Characteristics'!$C:$C,0)))</f>
        <v>Industry</v>
      </c>
      <c r="B805" s="285" t="str">
        <f>IF(ISBLANK(INDEX('Policy Characteristics'!B:B,MATCH($C805,'Policy Characteristics'!$C:$C,0))),"",INDEX('Policy Characteristics'!B:B,MATCH($C805,'Policy Characteristics'!$C:$C,0)))</f>
        <v>Hydrogen Combustion</v>
      </c>
      <c r="C805" s="276" t="str">
        <f t="shared" si="37"/>
        <v>Fraction of Eligible Industrial Energy Use Shifted to Hydrogen</v>
      </c>
      <c r="D805" s="6" t="s">
        <v>3110</v>
      </c>
      <c r="E805" s="1" t="s">
        <v>3628</v>
      </c>
      <c r="F805" t="s">
        <v>3074</v>
      </c>
      <c r="G805" s="47" t="s">
        <v>3635</v>
      </c>
      <c r="H805" s="44">
        <v>2101</v>
      </c>
      <c r="I805" s="347" t="s">
        <v>44</v>
      </c>
      <c r="J805" s="277" t="str">
        <f>IF(ISBLANK(INDEX('Policy Characteristics'!D:D,MATCH($C805,'Policy Characteristics'!$C:$C,0))),"",INDEX('Policy Characteristics'!D:D,MATCH($C805,'Policy Characteristics'!$C:$C,0)))</f>
        <v>Hydrogen Combustion</v>
      </c>
      <c r="K805" s="276" t="str">
        <f>IF(ISBLANK(INDEX('Policy Characteristics'!E:E,MATCH($C805,'Policy Characteristics'!$C:$C,0))),"",INDEX('Policy Characteristics'!E:E,MATCH($C805,'Policy Characteristics'!$C:$C,0)))</f>
        <v>indst shift to hydrogen</v>
      </c>
      <c r="L805" s="284">
        <f>IF(ISBLANK(INDEX('Policy Characteristics'!F:F,MATCH($C805,'Policy Characteristics'!$C:$C,0))),"",INDEX('Policy Characteristics'!F:F,MATCH($C805,'Policy Characteristics'!$C:$C,0)))</f>
        <v>0</v>
      </c>
      <c r="M805" s="284">
        <f>IF(ISBLANK(INDEX('Policy Characteristics'!G:G,MATCH($C805,'Policy Characteristics'!$C:$C,0))),"",INDEX('Policy Characteristics'!G:G,MATCH($C805,'Policy Characteristics'!$C:$C,0)))</f>
        <v>1</v>
      </c>
      <c r="N805" s="284">
        <f>IF(ISBLANK(INDEX('Policy Characteristics'!H:H,MATCH($C805,'Policy Characteristics'!$C:$C,0))),"",INDEX('Policy Characteristics'!H:H,MATCH($C805,'Policy Characteristics'!$C:$C,0)))</f>
        <v>0.01</v>
      </c>
      <c r="O805" s="276" t="str">
        <f>IF(ISBLANK(INDEX('Policy Characteristics'!I:I,MATCH($C805,'Policy Characteristics'!$C:$C,0))),"",INDEX('Policy Characteristics'!I:I,MATCH($C805,'Policy Characteristics'!$C:$C,0)))</f>
        <v>% of fuel shifted</v>
      </c>
      <c r="P805" s="276" t="str">
        <f>IF(ISBLANK(INDEX('Policy Characteristics'!J:J,MATCH($C805,'Policy Characteristics'!$C:$C,0))),"",INDEX('Policy Characteristics'!J:J,MATCH($C805,'Policy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5" s="276" t="str">
        <f>IF(ISBLANK(INDEX('Policy Characteristics'!K:K,MATCH($C805,'Policy Characteristics'!$C:$C,0))),"",INDEX('Policy Characteristics'!K:K,MATCH($C805,'Policy Characteristics'!$C:$C,0)))</f>
        <v>industry-ag-main.html#fuel-switching</v>
      </c>
      <c r="R805" s="276" t="str">
        <f>IF(ISBLANK(INDEX('Policy Characteristics'!L:L,MATCH($C805,'Policy Characteristics'!$C:$C,0))),"",INDEX('Policy Characteristics'!L:L,MATCH($C805,'Policy Characteristics'!$C:$C,0)))</f>
        <v>industry-elec-and-hydrogen.html</v>
      </c>
    </row>
    <row r="806" spans="1:18" s="2" customFormat="1" ht="16">
      <c r="A806" s="276" t="str">
        <f>IF(ISBLANK(INDEX('Policy Characteristics'!A:A,MATCH($C806,'Policy Characteristics'!$C:$C,0))),"",INDEX('Policy Characteristics'!A:A,MATCH($C806,'Policy Characteristics'!$C:$C,0)))</f>
        <v>Industry</v>
      </c>
      <c r="B806" s="285" t="str">
        <f>IF(ISBLANK(INDEX('Policy Characteristics'!B:B,MATCH($C806,'Policy Characteristics'!$C:$C,0))),"",INDEX('Policy Characteristics'!B:B,MATCH($C806,'Policy Characteristics'!$C:$C,0)))</f>
        <v>Hydrogen Combustion</v>
      </c>
      <c r="C806" s="276" t="str">
        <f t="shared" si="37"/>
        <v>Fraction of Eligible Industrial Energy Use Shifted to Hydrogen</v>
      </c>
      <c r="D806" s="6" t="s">
        <v>3110</v>
      </c>
      <c r="E806" s="1" t="s">
        <v>3629</v>
      </c>
      <c r="F806" t="s">
        <v>3074</v>
      </c>
      <c r="G806" s="47" t="s">
        <v>3636</v>
      </c>
      <c r="H806" s="44">
        <v>2102</v>
      </c>
      <c r="I806" s="347" t="s">
        <v>44</v>
      </c>
      <c r="J806" s="277" t="str">
        <f>IF(ISBLANK(INDEX('Policy Characteristics'!D:D,MATCH($C806,'Policy Characteristics'!$C:$C,0))),"",INDEX('Policy Characteristics'!D:D,MATCH($C806,'Policy Characteristics'!$C:$C,0)))</f>
        <v>Hydrogen Combustion</v>
      </c>
      <c r="K806" s="276" t="str">
        <f>IF(ISBLANK(INDEX('Policy Characteristics'!E:E,MATCH($C806,'Policy Characteristics'!$C:$C,0))),"",INDEX('Policy Characteristics'!E:E,MATCH($C806,'Policy Characteristics'!$C:$C,0)))</f>
        <v>indst shift to hydrogen</v>
      </c>
      <c r="L806" s="284">
        <f>IF(ISBLANK(INDEX('Policy Characteristics'!F:F,MATCH($C806,'Policy Characteristics'!$C:$C,0))),"",INDEX('Policy Characteristics'!F:F,MATCH($C806,'Policy Characteristics'!$C:$C,0)))</f>
        <v>0</v>
      </c>
      <c r="M806" s="284">
        <f>IF(ISBLANK(INDEX('Policy Characteristics'!G:G,MATCH($C806,'Policy Characteristics'!$C:$C,0))),"",INDEX('Policy Characteristics'!G:G,MATCH($C806,'Policy Characteristics'!$C:$C,0)))</f>
        <v>1</v>
      </c>
      <c r="N806" s="284">
        <f>IF(ISBLANK(INDEX('Policy Characteristics'!H:H,MATCH($C806,'Policy Characteristics'!$C:$C,0))),"",INDEX('Policy Characteristics'!H:H,MATCH($C806,'Policy Characteristics'!$C:$C,0)))</f>
        <v>0.01</v>
      </c>
      <c r="O806" s="276" t="str">
        <f>IF(ISBLANK(INDEX('Policy Characteristics'!I:I,MATCH($C806,'Policy Characteristics'!$C:$C,0))),"",INDEX('Policy Characteristics'!I:I,MATCH($C806,'Policy Characteristics'!$C:$C,0)))</f>
        <v>% of fuel shifted</v>
      </c>
      <c r="P806" s="276" t="str">
        <f>IF(ISBLANK(INDEX('Policy Characteristics'!J:J,MATCH($C806,'Policy Characteristics'!$C:$C,0))),"",INDEX('Policy Characteristics'!J:J,MATCH($C806,'Policy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6" s="276" t="str">
        <f>IF(ISBLANK(INDEX('Policy Characteristics'!K:K,MATCH($C806,'Policy Characteristics'!$C:$C,0))),"",INDEX('Policy Characteristics'!K:K,MATCH($C806,'Policy Characteristics'!$C:$C,0)))</f>
        <v>industry-ag-main.html#fuel-switching</v>
      </c>
      <c r="R806" s="276" t="str">
        <f>IF(ISBLANK(INDEX('Policy Characteristics'!L:L,MATCH($C806,'Policy Characteristics'!$C:$C,0))),"",INDEX('Policy Characteristics'!L:L,MATCH($C806,'Policy Characteristics'!$C:$C,0)))</f>
        <v>industry-elec-and-hydrogen.html</v>
      </c>
    </row>
    <row r="807" spans="1:18" s="2" customFormat="1" ht="16">
      <c r="A807" s="276" t="str">
        <f>IF(ISBLANK(INDEX('Policy Characteristics'!A:A,MATCH($C807,'Policy Characteristics'!$C:$C,0))),"",INDEX('Policy Characteristics'!A:A,MATCH($C807,'Policy Characteristics'!$C:$C,0)))</f>
        <v>Industry</v>
      </c>
      <c r="B807" s="285" t="str">
        <f>IF(ISBLANK(INDEX('Policy Characteristics'!B:B,MATCH($C807,'Policy Characteristics'!$C:$C,0))),"",INDEX('Policy Characteristics'!B:B,MATCH($C807,'Policy Characteristics'!$C:$C,0)))</f>
        <v>Hydrogen Combustion</v>
      </c>
      <c r="C807" s="276" t="str">
        <f t="shared" si="37"/>
        <v>Fraction of Eligible Industrial Energy Use Shifted to Hydrogen</v>
      </c>
      <c r="D807" s="6" t="s">
        <v>3110</v>
      </c>
      <c r="E807" s="1" t="s">
        <v>3630</v>
      </c>
      <c r="F807" t="s">
        <v>3074</v>
      </c>
      <c r="G807" s="47" t="s">
        <v>3637</v>
      </c>
      <c r="H807" s="44">
        <v>2103</v>
      </c>
      <c r="I807" s="347" t="s">
        <v>44</v>
      </c>
      <c r="J807" s="277" t="str">
        <f>IF(ISBLANK(INDEX('Policy Characteristics'!D:D,MATCH($C807,'Policy Characteristics'!$C:$C,0))),"",INDEX('Policy Characteristics'!D:D,MATCH($C807,'Policy Characteristics'!$C:$C,0)))</f>
        <v>Hydrogen Combustion</v>
      </c>
      <c r="K807" s="276" t="str">
        <f>IF(ISBLANK(INDEX('Policy Characteristics'!E:E,MATCH($C807,'Policy Characteristics'!$C:$C,0))),"",INDEX('Policy Characteristics'!E:E,MATCH($C807,'Policy Characteristics'!$C:$C,0)))</f>
        <v>indst shift to hydrogen</v>
      </c>
      <c r="L807" s="284">
        <f>IF(ISBLANK(INDEX('Policy Characteristics'!F:F,MATCH($C807,'Policy Characteristics'!$C:$C,0))),"",INDEX('Policy Characteristics'!F:F,MATCH($C807,'Policy Characteristics'!$C:$C,0)))</f>
        <v>0</v>
      </c>
      <c r="M807" s="284">
        <f>IF(ISBLANK(INDEX('Policy Characteristics'!G:G,MATCH($C807,'Policy Characteristics'!$C:$C,0))),"",INDEX('Policy Characteristics'!G:G,MATCH($C807,'Policy Characteristics'!$C:$C,0)))</f>
        <v>1</v>
      </c>
      <c r="N807" s="284">
        <f>IF(ISBLANK(INDEX('Policy Characteristics'!H:H,MATCH($C807,'Policy Characteristics'!$C:$C,0))),"",INDEX('Policy Characteristics'!H:H,MATCH($C807,'Policy Characteristics'!$C:$C,0)))</f>
        <v>0.01</v>
      </c>
      <c r="O807" s="276" t="str">
        <f>IF(ISBLANK(INDEX('Policy Characteristics'!I:I,MATCH($C807,'Policy Characteristics'!$C:$C,0))),"",INDEX('Policy Characteristics'!I:I,MATCH($C807,'Policy Characteristics'!$C:$C,0)))</f>
        <v>% of fuel shifted</v>
      </c>
      <c r="P807" s="276" t="str">
        <f>IF(ISBLANK(INDEX('Policy Characteristics'!J:J,MATCH($C807,'Policy Characteristics'!$C:$C,0))),"",INDEX('Policy Characteristics'!J:J,MATCH($C807,'Policy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7" s="276" t="str">
        <f>IF(ISBLANK(INDEX('Policy Characteristics'!K:K,MATCH($C807,'Policy Characteristics'!$C:$C,0))),"",INDEX('Policy Characteristics'!K:K,MATCH($C807,'Policy Characteristics'!$C:$C,0)))</f>
        <v>industry-ag-main.html#fuel-switching</v>
      </c>
      <c r="R807" s="276" t="str">
        <f>IF(ISBLANK(INDEX('Policy Characteristics'!L:L,MATCH($C807,'Policy Characteristics'!$C:$C,0))),"",INDEX('Policy Characteristics'!L:L,MATCH($C807,'Policy Characteristics'!$C:$C,0)))</f>
        <v>industry-elec-and-hydrogen.html</v>
      </c>
    </row>
    <row r="808" spans="1:18" s="2" customFormat="1" ht="16">
      <c r="A808" s="276" t="str">
        <f>IF(ISBLANK(INDEX('Policy Characteristics'!A:A,MATCH($C808,'Policy Characteristics'!$C:$C,0))),"",INDEX('Policy Characteristics'!A:A,MATCH($C808,'Policy Characteristics'!$C:$C,0)))</f>
        <v>Industry</v>
      </c>
      <c r="B808" s="285" t="str">
        <f>IF(ISBLANK(INDEX('Policy Characteristics'!B:B,MATCH($C808,'Policy Characteristics'!$C:$C,0))),"",INDEX('Policy Characteristics'!B:B,MATCH($C808,'Policy Characteristics'!$C:$C,0)))</f>
        <v>Hydrogen Combustion</v>
      </c>
      <c r="C808" s="276" t="str">
        <f t="shared" si="37"/>
        <v>Fraction of Eligible Industrial Energy Use Shifted to Hydrogen</v>
      </c>
      <c r="D808" s="6" t="s">
        <v>3110</v>
      </c>
      <c r="E808" s="1" t="s">
        <v>3631</v>
      </c>
      <c r="F808" t="s">
        <v>3074</v>
      </c>
      <c r="G808" s="47" t="s">
        <v>3638</v>
      </c>
      <c r="H808" s="44">
        <v>2104</v>
      </c>
      <c r="I808" s="347" t="s">
        <v>45</v>
      </c>
      <c r="J808" s="277" t="str">
        <f>IF(ISBLANK(INDEX('Policy Characteristics'!D:D,MATCH($C808,'Policy Characteristics'!$C:$C,0))),"",INDEX('Policy Characteristics'!D:D,MATCH($C808,'Policy Characteristics'!$C:$C,0)))</f>
        <v>Hydrogen Combustion</v>
      </c>
      <c r="K808" s="276" t="str">
        <f>IF(ISBLANK(INDEX('Policy Characteristics'!E:E,MATCH($C808,'Policy Characteristics'!$C:$C,0))),"",INDEX('Policy Characteristics'!E:E,MATCH($C808,'Policy Characteristics'!$C:$C,0)))</f>
        <v>indst shift to hydrogen</v>
      </c>
      <c r="L808" s="284">
        <f>IF(ISBLANK(INDEX('Policy Characteristics'!F:F,MATCH($C808,'Policy Characteristics'!$C:$C,0))),"",INDEX('Policy Characteristics'!F:F,MATCH($C808,'Policy Characteristics'!$C:$C,0)))</f>
        <v>0</v>
      </c>
      <c r="M808" s="284">
        <f>IF(ISBLANK(INDEX('Policy Characteristics'!G:G,MATCH($C808,'Policy Characteristics'!$C:$C,0))),"",INDEX('Policy Characteristics'!G:G,MATCH($C808,'Policy Characteristics'!$C:$C,0)))</f>
        <v>1</v>
      </c>
      <c r="N808" s="284">
        <f>IF(ISBLANK(INDEX('Policy Characteristics'!H:H,MATCH($C808,'Policy Characteristics'!$C:$C,0))),"",INDEX('Policy Characteristics'!H:H,MATCH($C808,'Policy Characteristics'!$C:$C,0)))</f>
        <v>0.01</v>
      </c>
      <c r="O808" s="276" t="str">
        <f>IF(ISBLANK(INDEX('Policy Characteristics'!I:I,MATCH($C808,'Policy Characteristics'!$C:$C,0))),"",INDEX('Policy Characteristics'!I:I,MATCH($C808,'Policy Characteristics'!$C:$C,0)))</f>
        <v>% of fuel shifted</v>
      </c>
      <c r="P808" s="276" t="str">
        <f>IF(ISBLANK(INDEX('Policy Characteristics'!J:J,MATCH($C808,'Policy Characteristics'!$C:$C,0))),"",INDEX('Policy Characteristics'!J:J,MATCH($C808,'Policy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8" s="276" t="str">
        <f>IF(ISBLANK(INDEX('Policy Characteristics'!K:K,MATCH($C808,'Policy Characteristics'!$C:$C,0))),"",INDEX('Policy Characteristics'!K:K,MATCH($C808,'Policy Characteristics'!$C:$C,0)))</f>
        <v>industry-ag-main.html#fuel-switching</v>
      </c>
      <c r="R808" s="276" t="str">
        <f>IF(ISBLANK(INDEX('Policy Characteristics'!L:L,MATCH($C808,'Policy Characteristics'!$C:$C,0))),"",INDEX('Policy Characteristics'!L:L,MATCH($C808,'Policy Characteristics'!$C:$C,0)))</f>
        <v>industry-elec-and-hydrogen.html</v>
      </c>
    </row>
    <row r="809" spans="1:18" s="2" customFormat="1" ht="16">
      <c r="A809" s="276" t="str">
        <f>IF(ISBLANK(INDEX('Policy Characteristics'!A:A,MATCH($C809,'Policy Characteristics'!$C:$C,0))),"",INDEX('Policy Characteristics'!A:A,MATCH($C809,'Policy Characteristics'!$C:$C,0)))</f>
        <v>Industry</v>
      </c>
      <c r="B809" s="285" t="str">
        <f>IF(ISBLANK(INDEX('Policy Characteristics'!B:B,MATCH($C809,'Policy Characteristics'!$C:$C,0))),"",INDEX('Policy Characteristics'!B:B,MATCH($C809,'Policy Characteristics'!$C:$C,0)))</f>
        <v>Hydrogen Combustion</v>
      </c>
      <c r="C809" s="276" t="str">
        <f t="shared" si="37"/>
        <v>Fraction of Eligible Industrial Energy Use Shifted to Hydrogen</v>
      </c>
      <c r="D809" s="6" t="s">
        <v>3110</v>
      </c>
      <c r="E809" s="1" t="s">
        <v>3625</v>
      </c>
      <c r="F809" t="s">
        <v>3074</v>
      </c>
      <c r="G809" s="47" t="s">
        <v>3639</v>
      </c>
      <c r="H809" s="44">
        <v>2105</v>
      </c>
      <c r="I809" s="347" t="s">
        <v>44</v>
      </c>
      <c r="J809" s="277" t="str">
        <f>IF(ISBLANK(INDEX('Policy Characteristics'!D:D,MATCH($C809,'Policy Characteristics'!$C:$C,0))),"",INDEX('Policy Characteristics'!D:D,MATCH($C809,'Policy Characteristics'!$C:$C,0)))</f>
        <v>Hydrogen Combustion</v>
      </c>
      <c r="K809" s="276" t="str">
        <f>IF(ISBLANK(INDEX('Policy Characteristics'!E:E,MATCH($C809,'Policy Characteristics'!$C:$C,0))),"",INDEX('Policy Characteristics'!E:E,MATCH($C809,'Policy Characteristics'!$C:$C,0)))</f>
        <v>indst shift to hydrogen</v>
      </c>
      <c r="L809" s="284">
        <f>IF(ISBLANK(INDEX('Policy Characteristics'!F:F,MATCH($C809,'Policy Characteristics'!$C:$C,0))),"",INDEX('Policy Characteristics'!F:F,MATCH($C809,'Policy Characteristics'!$C:$C,0)))</f>
        <v>0</v>
      </c>
      <c r="M809" s="284">
        <f>IF(ISBLANK(INDEX('Policy Characteristics'!G:G,MATCH($C809,'Policy Characteristics'!$C:$C,0))),"",INDEX('Policy Characteristics'!G:G,MATCH($C809,'Policy Characteristics'!$C:$C,0)))</f>
        <v>1</v>
      </c>
      <c r="N809" s="284">
        <f>IF(ISBLANK(INDEX('Policy Characteristics'!H:H,MATCH($C809,'Policy Characteristics'!$C:$C,0))),"",INDEX('Policy Characteristics'!H:H,MATCH($C809,'Policy Characteristics'!$C:$C,0)))</f>
        <v>0.01</v>
      </c>
      <c r="O809" s="276" t="str">
        <f>IF(ISBLANK(INDEX('Policy Characteristics'!I:I,MATCH($C809,'Policy Characteristics'!$C:$C,0))),"",INDEX('Policy Characteristics'!I:I,MATCH($C809,'Policy Characteristics'!$C:$C,0)))</f>
        <v>% of fuel shifted</v>
      </c>
      <c r="P809" s="276" t="str">
        <f>IF(ISBLANK(INDEX('Policy Characteristics'!J:J,MATCH($C809,'Policy Characteristics'!$C:$C,0))),"",INDEX('Policy Characteristics'!J:J,MATCH($C809,'Policy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9" s="276" t="str">
        <f>IF(ISBLANK(INDEX('Policy Characteristics'!K:K,MATCH($C809,'Policy Characteristics'!$C:$C,0))),"",INDEX('Policy Characteristics'!K:K,MATCH($C809,'Policy Characteristics'!$C:$C,0)))</f>
        <v>industry-ag-main.html#fuel-switching</v>
      </c>
      <c r="R809" s="276" t="str">
        <f>IF(ISBLANK(INDEX('Policy Characteristics'!L:L,MATCH($C809,'Policy Characteristics'!$C:$C,0))),"",INDEX('Policy Characteristics'!L:L,MATCH($C809,'Policy Characteristics'!$C:$C,0)))</f>
        <v>industry-elec-and-hydrogen.html</v>
      </c>
    </row>
    <row r="810" spans="1:18" s="2" customFormat="1" ht="16">
      <c r="A810" s="276" t="str">
        <f>IF(ISBLANK(INDEX('Policy Characteristics'!A:A,MATCH($C810,'Policy Characteristics'!$C:$C,0))),"",INDEX('Policy Characteristics'!A:A,MATCH($C810,'Policy Characteristics'!$C:$C,0)))</f>
        <v>Industry</v>
      </c>
      <c r="B810" s="285" t="str">
        <f>IF(ISBLANK(INDEX('Policy Characteristics'!B:B,MATCH($C810,'Policy Characteristics'!$C:$C,0))),"",INDEX('Policy Characteristics'!B:B,MATCH($C810,'Policy Characteristics'!$C:$C,0)))</f>
        <v>Hydrogen Combustion</v>
      </c>
      <c r="C810" s="276" t="str">
        <f t="shared" si="37"/>
        <v>Fraction of Eligible Industrial Energy Use Shifted to Hydrogen</v>
      </c>
      <c r="D810" s="6" t="s">
        <v>3111</v>
      </c>
      <c r="E810" s="1" t="s">
        <v>3624</v>
      </c>
      <c r="F810" t="s">
        <v>2606</v>
      </c>
      <c r="G810" s="47" t="s">
        <v>3632</v>
      </c>
      <c r="H810" s="44">
        <v>2106</v>
      </c>
      <c r="I810" s="347" t="s">
        <v>44</v>
      </c>
      <c r="J810" s="277" t="str">
        <f>IF(ISBLANK(INDEX('Policy Characteristics'!D:D,MATCH($C810,'Policy Characteristics'!$C:$C,0))),"",INDEX('Policy Characteristics'!D:D,MATCH($C810,'Policy Characteristics'!$C:$C,0)))</f>
        <v>Hydrogen Combustion</v>
      </c>
      <c r="K810" s="276" t="str">
        <f>IF(ISBLANK(INDEX('Policy Characteristics'!E:E,MATCH($C810,'Policy Characteristics'!$C:$C,0))),"",INDEX('Policy Characteristics'!E:E,MATCH($C810,'Policy Characteristics'!$C:$C,0)))</f>
        <v>indst shift to hydrogen</v>
      </c>
      <c r="L810" s="284">
        <f>IF(ISBLANK(INDEX('Policy Characteristics'!F:F,MATCH($C810,'Policy Characteristics'!$C:$C,0))),"",INDEX('Policy Characteristics'!F:F,MATCH($C810,'Policy Characteristics'!$C:$C,0)))</f>
        <v>0</v>
      </c>
      <c r="M810" s="284">
        <f>IF(ISBLANK(INDEX('Policy Characteristics'!G:G,MATCH($C810,'Policy Characteristics'!$C:$C,0))),"",INDEX('Policy Characteristics'!G:G,MATCH($C810,'Policy Characteristics'!$C:$C,0)))</f>
        <v>1</v>
      </c>
      <c r="N810" s="284">
        <f>IF(ISBLANK(INDEX('Policy Characteristics'!H:H,MATCH($C810,'Policy Characteristics'!$C:$C,0))),"",INDEX('Policy Characteristics'!H:H,MATCH($C810,'Policy Characteristics'!$C:$C,0)))</f>
        <v>0.01</v>
      </c>
      <c r="O810" s="276" t="str">
        <f>IF(ISBLANK(INDEX('Policy Characteristics'!I:I,MATCH($C810,'Policy Characteristics'!$C:$C,0))),"",INDEX('Policy Characteristics'!I:I,MATCH($C810,'Policy Characteristics'!$C:$C,0)))</f>
        <v>% of fuel shifted</v>
      </c>
      <c r="P810" s="276" t="str">
        <f>IF(ISBLANK(INDEX('Policy Characteristics'!J:J,MATCH($C810,'Policy Characteristics'!$C:$C,0))),"",INDEX('Policy Characteristics'!J:J,MATCH($C810,'Policy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0" s="276" t="str">
        <f>IF(ISBLANK(INDEX('Policy Characteristics'!K:K,MATCH($C810,'Policy Characteristics'!$C:$C,0))),"",INDEX('Policy Characteristics'!K:K,MATCH($C810,'Policy Characteristics'!$C:$C,0)))</f>
        <v>industry-ag-main.html#fuel-switching</v>
      </c>
      <c r="R810" s="276" t="str">
        <f>IF(ISBLANK(INDEX('Policy Characteristics'!L:L,MATCH($C810,'Policy Characteristics'!$C:$C,0))),"",INDEX('Policy Characteristics'!L:L,MATCH($C810,'Policy Characteristics'!$C:$C,0)))</f>
        <v>industry-elec-and-hydrogen.html</v>
      </c>
    </row>
    <row r="811" spans="1:18" s="2" customFormat="1" ht="16">
      <c r="A811" s="276" t="str">
        <f>IF(ISBLANK(INDEX('Policy Characteristics'!A:A,MATCH($C811,'Policy Characteristics'!$C:$C,0))),"",INDEX('Policy Characteristics'!A:A,MATCH($C811,'Policy Characteristics'!$C:$C,0)))</f>
        <v>Industry</v>
      </c>
      <c r="B811" s="285" t="str">
        <f>IF(ISBLANK(INDEX('Policy Characteristics'!B:B,MATCH($C811,'Policy Characteristics'!$C:$C,0))),"",INDEX('Policy Characteristics'!B:B,MATCH($C811,'Policy Characteristics'!$C:$C,0)))</f>
        <v>Hydrogen Combustion</v>
      </c>
      <c r="C811" s="276" t="str">
        <f t="shared" si="37"/>
        <v>Fraction of Eligible Industrial Energy Use Shifted to Hydrogen</v>
      </c>
      <c r="D811" s="6" t="s">
        <v>3111</v>
      </c>
      <c r="E811" s="1" t="s">
        <v>3626</v>
      </c>
      <c r="F811" t="s">
        <v>2606</v>
      </c>
      <c r="G811" s="47" t="s">
        <v>3633</v>
      </c>
      <c r="H811" s="44">
        <v>2107</v>
      </c>
      <c r="I811" s="347" t="s">
        <v>44</v>
      </c>
      <c r="J811" s="277" t="str">
        <f>IF(ISBLANK(INDEX('Policy Characteristics'!D:D,MATCH($C811,'Policy Characteristics'!$C:$C,0))),"",INDEX('Policy Characteristics'!D:D,MATCH($C811,'Policy Characteristics'!$C:$C,0)))</f>
        <v>Hydrogen Combustion</v>
      </c>
      <c r="K811" s="276" t="str">
        <f>IF(ISBLANK(INDEX('Policy Characteristics'!E:E,MATCH($C811,'Policy Characteristics'!$C:$C,0))),"",INDEX('Policy Characteristics'!E:E,MATCH($C811,'Policy Characteristics'!$C:$C,0)))</f>
        <v>indst shift to hydrogen</v>
      </c>
      <c r="L811" s="284">
        <f>IF(ISBLANK(INDEX('Policy Characteristics'!F:F,MATCH($C811,'Policy Characteristics'!$C:$C,0))),"",INDEX('Policy Characteristics'!F:F,MATCH($C811,'Policy Characteristics'!$C:$C,0)))</f>
        <v>0</v>
      </c>
      <c r="M811" s="284">
        <f>IF(ISBLANK(INDEX('Policy Characteristics'!G:G,MATCH($C811,'Policy Characteristics'!$C:$C,0))),"",INDEX('Policy Characteristics'!G:G,MATCH($C811,'Policy Characteristics'!$C:$C,0)))</f>
        <v>1</v>
      </c>
      <c r="N811" s="284">
        <f>IF(ISBLANK(INDEX('Policy Characteristics'!H:H,MATCH($C811,'Policy Characteristics'!$C:$C,0))),"",INDEX('Policy Characteristics'!H:H,MATCH($C811,'Policy Characteristics'!$C:$C,0)))</f>
        <v>0.01</v>
      </c>
      <c r="O811" s="276" t="str">
        <f>IF(ISBLANK(INDEX('Policy Characteristics'!I:I,MATCH($C811,'Policy Characteristics'!$C:$C,0))),"",INDEX('Policy Characteristics'!I:I,MATCH($C811,'Policy Characteristics'!$C:$C,0)))</f>
        <v>% of fuel shifted</v>
      </c>
      <c r="P811" s="276" t="str">
        <f>IF(ISBLANK(INDEX('Policy Characteristics'!J:J,MATCH($C811,'Policy Characteristics'!$C:$C,0))),"",INDEX('Policy Characteristics'!J:J,MATCH($C811,'Policy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1" s="276" t="str">
        <f>IF(ISBLANK(INDEX('Policy Characteristics'!K:K,MATCH($C811,'Policy Characteristics'!$C:$C,0))),"",INDEX('Policy Characteristics'!K:K,MATCH($C811,'Policy Characteristics'!$C:$C,0)))</f>
        <v>industry-ag-main.html#fuel-switching</v>
      </c>
      <c r="R811" s="276" t="str">
        <f>IF(ISBLANK(INDEX('Policy Characteristics'!L:L,MATCH($C811,'Policy Characteristics'!$C:$C,0))),"",INDEX('Policy Characteristics'!L:L,MATCH($C811,'Policy Characteristics'!$C:$C,0)))</f>
        <v>industry-elec-and-hydrogen.html</v>
      </c>
    </row>
    <row r="812" spans="1:18" s="2" customFormat="1" ht="16">
      <c r="A812" s="276" t="str">
        <f>IF(ISBLANK(INDEX('Policy Characteristics'!A:A,MATCH($C812,'Policy Characteristics'!$C:$C,0))),"",INDEX('Policy Characteristics'!A:A,MATCH($C812,'Policy Characteristics'!$C:$C,0)))</f>
        <v>Industry</v>
      </c>
      <c r="B812" s="285" t="str">
        <f>IF(ISBLANK(INDEX('Policy Characteristics'!B:B,MATCH($C812,'Policy Characteristics'!$C:$C,0))),"",INDEX('Policy Characteristics'!B:B,MATCH($C812,'Policy Characteristics'!$C:$C,0)))</f>
        <v>Hydrogen Combustion</v>
      </c>
      <c r="C812" s="276" t="str">
        <f t="shared" si="37"/>
        <v>Fraction of Eligible Industrial Energy Use Shifted to Hydrogen</v>
      </c>
      <c r="D812" s="6" t="s">
        <v>3111</v>
      </c>
      <c r="E812" s="1" t="s">
        <v>3627</v>
      </c>
      <c r="F812" t="s">
        <v>2606</v>
      </c>
      <c r="G812" s="47" t="s">
        <v>3634</v>
      </c>
      <c r="H812" s="44">
        <v>2108</v>
      </c>
      <c r="I812" s="347" t="s">
        <v>44</v>
      </c>
      <c r="J812" s="277" t="str">
        <f>IF(ISBLANK(INDEX('Policy Characteristics'!D:D,MATCH($C812,'Policy Characteristics'!$C:$C,0))),"",INDEX('Policy Characteristics'!D:D,MATCH($C812,'Policy Characteristics'!$C:$C,0)))</f>
        <v>Hydrogen Combustion</v>
      </c>
      <c r="K812" s="276" t="str">
        <f>IF(ISBLANK(INDEX('Policy Characteristics'!E:E,MATCH($C812,'Policy Characteristics'!$C:$C,0))),"",INDEX('Policy Characteristics'!E:E,MATCH($C812,'Policy Characteristics'!$C:$C,0)))</f>
        <v>indst shift to hydrogen</v>
      </c>
      <c r="L812" s="284">
        <f>IF(ISBLANK(INDEX('Policy Characteristics'!F:F,MATCH($C812,'Policy Characteristics'!$C:$C,0))),"",INDEX('Policy Characteristics'!F:F,MATCH($C812,'Policy Characteristics'!$C:$C,0)))</f>
        <v>0</v>
      </c>
      <c r="M812" s="284">
        <f>IF(ISBLANK(INDEX('Policy Characteristics'!G:G,MATCH($C812,'Policy Characteristics'!$C:$C,0))),"",INDEX('Policy Characteristics'!G:G,MATCH($C812,'Policy Characteristics'!$C:$C,0)))</f>
        <v>1</v>
      </c>
      <c r="N812" s="284">
        <f>IF(ISBLANK(INDEX('Policy Characteristics'!H:H,MATCH($C812,'Policy Characteristics'!$C:$C,0))),"",INDEX('Policy Characteristics'!H:H,MATCH($C812,'Policy Characteristics'!$C:$C,0)))</f>
        <v>0.01</v>
      </c>
      <c r="O812" s="276" t="str">
        <f>IF(ISBLANK(INDEX('Policy Characteristics'!I:I,MATCH($C812,'Policy Characteristics'!$C:$C,0))),"",INDEX('Policy Characteristics'!I:I,MATCH($C812,'Policy Characteristics'!$C:$C,0)))</f>
        <v>% of fuel shifted</v>
      </c>
      <c r="P812" s="276" t="str">
        <f>IF(ISBLANK(INDEX('Policy Characteristics'!J:J,MATCH($C812,'Policy Characteristics'!$C:$C,0))),"",INDEX('Policy Characteristics'!J:J,MATCH($C812,'Policy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2" s="276" t="str">
        <f>IF(ISBLANK(INDEX('Policy Characteristics'!K:K,MATCH($C812,'Policy Characteristics'!$C:$C,0))),"",INDEX('Policy Characteristics'!K:K,MATCH($C812,'Policy Characteristics'!$C:$C,0)))</f>
        <v>industry-ag-main.html#fuel-switching</v>
      </c>
      <c r="R812" s="276" t="str">
        <f>IF(ISBLANK(INDEX('Policy Characteristics'!L:L,MATCH($C812,'Policy Characteristics'!$C:$C,0))),"",INDEX('Policy Characteristics'!L:L,MATCH($C812,'Policy Characteristics'!$C:$C,0)))</f>
        <v>industry-elec-and-hydrogen.html</v>
      </c>
    </row>
    <row r="813" spans="1:18" s="2" customFormat="1" ht="16">
      <c r="A813" s="276" t="str">
        <f>IF(ISBLANK(INDEX('Policy Characteristics'!A:A,MATCH($C813,'Policy Characteristics'!$C:$C,0))),"",INDEX('Policy Characteristics'!A:A,MATCH($C813,'Policy Characteristics'!$C:$C,0)))</f>
        <v>Industry</v>
      </c>
      <c r="B813" s="285" t="str">
        <f>IF(ISBLANK(INDEX('Policy Characteristics'!B:B,MATCH($C813,'Policy Characteristics'!$C:$C,0))),"",INDEX('Policy Characteristics'!B:B,MATCH($C813,'Policy Characteristics'!$C:$C,0)))</f>
        <v>Hydrogen Combustion</v>
      </c>
      <c r="C813" s="276" t="str">
        <f t="shared" si="37"/>
        <v>Fraction of Eligible Industrial Energy Use Shifted to Hydrogen</v>
      </c>
      <c r="D813" s="6" t="s">
        <v>3111</v>
      </c>
      <c r="E813" s="1" t="s">
        <v>3628</v>
      </c>
      <c r="F813" t="s">
        <v>2606</v>
      </c>
      <c r="G813" s="47" t="s">
        <v>3635</v>
      </c>
      <c r="H813" s="44">
        <v>2109</v>
      </c>
      <c r="I813" s="347" t="s">
        <v>44</v>
      </c>
      <c r="J813" s="277" t="str">
        <f>IF(ISBLANK(INDEX('Policy Characteristics'!D:D,MATCH($C813,'Policy Characteristics'!$C:$C,0))),"",INDEX('Policy Characteristics'!D:D,MATCH($C813,'Policy Characteristics'!$C:$C,0)))</f>
        <v>Hydrogen Combustion</v>
      </c>
      <c r="K813" s="276" t="str">
        <f>IF(ISBLANK(INDEX('Policy Characteristics'!E:E,MATCH($C813,'Policy Characteristics'!$C:$C,0))),"",INDEX('Policy Characteristics'!E:E,MATCH($C813,'Policy Characteristics'!$C:$C,0)))</f>
        <v>indst shift to hydrogen</v>
      </c>
      <c r="L813" s="284">
        <f>IF(ISBLANK(INDEX('Policy Characteristics'!F:F,MATCH($C813,'Policy Characteristics'!$C:$C,0))),"",INDEX('Policy Characteristics'!F:F,MATCH($C813,'Policy Characteristics'!$C:$C,0)))</f>
        <v>0</v>
      </c>
      <c r="M813" s="284">
        <f>IF(ISBLANK(INDEX('Policy Characteristics'!G:G,MATCH($C813,'Policy Characteristics'!$C:$C,0))),"",INDEX('Policy Characteristics'!G:G,MATCH($C813,'Policy Characteristics'!$C:$C,0)))</f>
        <v>1</v>
      </c>
      <c r="N813" s="284">
        <f>IF(ISBLANK(INDEX('Policy Characteristics'!H:H,MATCH($C813,'Policy Characteristics'!$C:$C,0))),"",INDEX('Policy Characteristics'!H:H,MATCH($C813,'Policy Characteristics'!$C:$C,0)))</f>
        <v>0.01</v>
      </c>
      <c r="O813" s="276" t="str">
        <f>IF(ISBLANK(INDEX('Policy Characteristics'!I:I,MATCH($C813,'Policy Characteristics'!$C:$C,0))),"",INDEX('Policy Characteristics'!I:I,MATCH($C813,'Policy Characteristics'!$C:$C,0)))</f>
        <v>% of fuel shifted</v>
      </c>
      <c r="P813" s="276" t="str">
        <f>IF(ISBLANK(INDEX('Policy Characteristics'!J:J,MATCH($C813,'Policy Characteristics'!$C:$C,0))),"",INDEX('Policy Characteristics'!J:J,MATCH($C813,'Policy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3" s="276" t="str">
        <f>IF(ISBLANK(INDEX('Policy Characteristics'!K:K,MATCH($C813,'Policy Characteristics'!$C:$C,0))),"",INDEX('Policy Characteristics'!K:K,MATCH($C813,'Policy Characteristics'!$C:$C,0)))</f>
        <v>industry-ag-main.html#fuel-switching</v>
      </c>
      <c r="R813" s="276" t="str">
        <f>IF(ISBLANK(INDEX('Policy Characteristics'!L:L,MATCH($C813,'Policy Characteristics'!$C:$C,0))),"",INDEX('Policy Characteristics'!L:L,MATCH($C813,'Policy Characteristics'!$C:$C,0)))</f>
        <v>industry-elec-and-hydrogen.html</v>
      </c>
    </row>
    <row r="814" spans="1:18" s="2" customFormat="1" ht="16">
      <c r="A814" s="276" t="str">
        <f>IF(ISBLANK(INDEX('Policy Characteristics'!A:A,MATCH($C814,'Policy Characteristics'!$C:$C,0))),"",INDEX('Policy Characteristics'!A:A,MATCH($C814,'Policy Characteristics'!$C:$C,0)))</f>
        <v>Industry</v>
      </c>
      <c r="B814" s="285" t="str">
        <f>IF(ISBLANK(INDEX('Policy Characteristics'!B:B,MATCH($C814,'Policy Characteristics'!$C:$C,0))),"",INDEX('Policy Characteristics'!B:B,MATCH($C814,'Policy Characteristics'!$C:$C,0)))</f>
        <v>Hydrogen Combustion</v>
      </c>
      <c r="C814" s="276" t="str">
        <f t="shared" si="37"/>
        <v>Fraction of Eligible Industrial Energy Use Shifted to Hydrogen</v>
      </c>
      <c r="D814" s="6" t="s">
        <v>3111</v>
      </c>
      <c r="E814" s="1" t="s">
        <v>3629</v>
      </c>
      <c r="F814" t="s">
        <v>2606</v>
      </c>
      <c r="G814" s="47" t="s">
        <v>3636</v>
      </c>
      <c r="H814" s="44">
        <v>2110</v>
      </c>
      <c r="I814" s="347" t="s">
        <v>44</v>
      </c>
      <c r="J814" s="277" t="str">
        <f>IF(ISBLANK(INDEX('Policy Characteristics'!D:D,MATCH($C814,'Policy Characteristics'!$C:$C,0))),"",INDEX('Policy Characteristics'!D:D,MATCH($C814,'Policy Characteristics'!$C:$C,0)))</f>
        <v>Hydrogen Combustion</v>
      </c>
      <c r="K814" s="276" t="str">
        <f>IF(ISBLANK(INDEX('Policy Characteristics'!E:E,MATCH($C814,'Policy Characteristics'!$C:$C,0))),"",INDEX('Policy Characteristics'!E:E,MATCH($C814,'Policy Characteristics'!$C:$C,0)))</f>
        <v>indst shift to hydrogen</v>
      </c>
      <c r="L814" s="284">
        <f>IF(ISBLANK(INDEX('Policy Characteristics'!F:F,MATCH($C814,'Policy Characteristics'!$C:$C,0))),"",INDEX('Policy Characteristics'!F:F,MATCH($C814,'Policy Characteristics'!$C:$C,0)))</f>
        <v>0</v>
      </c>
      <c r="M814" s="284">
        <f>IF(ISBLANK(INDEX('Policy Characteristics'!G:G,MATCH($C814,'Policy Characteristics'!$C:$C,0))),"",INDEX('Policy Characteristics'!G:G,MATCH($C814,'Policy Characteristics'!$C:$C,0)))</f>
        <v>1</v>
      </c>
      <c r="N814" s="284">
        <f>IF(ISBLANK(INDEX('Policy Characteristics'!H:H,MATCH($C814,'Policy Characteristics'!$C:$C,0))),"",INDEX('Policy Characteristics'!H:H,MATCH($C814,'Policy Characteristics'!$C:$C,0)))</f>
        <v>0.01</v>
      </c>
      <c r="O814" s="276" t="str">
        <f>IF(ISBLANK(INDEX('Policy Characteristics'!I:I,MATCH($C814,'Policy Characteristics'!$C:$C,0))),"",INDEX('Policy Characteristics'!I:I,MATCH($C814,'Policy Characteristics'!$C:$C,0)))</f>
        <v>% of fuel shifted</v>
      </c>
      <c r="P814" s="276" t="str">
        <f>IF(ISBLANK(INDEX('Policy Characteristics'!J:J,MATCH($C814,'Policy Characteristics'!$C:$C,0))),"",INDEX('Policy Characteristics'!J:J,MATCH($C814,'Policy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4" s="276" t="str">
        <f>IF(ISBLANK(INDEX('Policy Characteristics'!K:K,MATCH($C814,'Policy Characteristics'!$C:$C,0))),"",INDEX('Policy Characteristics'!K:K,MATCH($C814,'Policy Characteristics'!$C:$C,0)))</f>
        <v>industry-ag-main.html#fuel-switching</v>
      </c>
      <c r="R814" s="276" t="str">
        <f>IF(ISBLANK(INDEX('Policy Characteristics'!L:L,MATCH($C814,'Policy Characteristics'!$C:$C,0))),"",INDEX('Policy Characteristics'!L:L,MATCH($C814,'Policy Characteristics'!$C:$C,0)))</f>
        <v>industry-elec-and-hydrogen.html</v>
      </c>
    </row>
    <row r="815" spans="1:18" s="2" customFormat="1" ht="16">
      <c r="A815" s="276" t="str">
        <f>IF(ISBLANK(INDEX('Policy Characteristics'!A:A,MATCH($C815,'Policy Characteristics'!$C:$C,0))),"",INDEX('Policy Characteristics'!A:A,MATCH($C815,'Policy Characteristics'!$C:$C,0)))</f>
        <v>Industry</v>
      </c>
      <c r="B815" s="285" t="str">
        <f>IF(ISBLANK(INDEX('Policy Characteristics'!B:B,MATCH($C815,'Policy Characteristics'!$C:$C,0))),"",INDEX('Policy Characteristics'!B:B,MATCH($C815,'Policy Characteristics'!$C:$C,0)))</f>
        <v>Hydrogen Combustion</v>
      </c>
      <c r="C815" s="276" t="str">
        <f t="shared" si="37"/>
        <v>Fraction of Eligible Industrial Energy Use Shifted to Hydrogen</v>
      </c>
      <c r="D815" s="6" t="s">
        <v>3111</v>
      </c>
      <c r="E815" s="1" t="s">
        <v>3630</v>
      </c>
      <c r="F815" t="s">
        <v>2606</v>
      </c>
      <c r="G815" s="47" t="s">
        <v>3637</v>
      </c>
      <c r="H815" s="44">
        <v>2111</v>
      </c>
      <c r="I815" s="347" t="s">
        <v>44</v>
      </c>
      <c r="J815" s="277" t="str">
        <f>IF(ISBLANK(INDEX('Policy Characteristics'!D:D,MATCH($C815,'Policy Characteristics'!$C:$C,0))),"",INDEX('Policy Characteristics'!D:D,MATCH($C815,'Policy Characteristics'!$C:$C,0)))</f>
        <v>Hydrogen Combustion</v>
      </c>
      <c r="K815" s="276" t="str">
        <f>IF(ISBLANK(INDEX('Policy Characteristics'!E:E,MATCH($C815,'Policy Characteristics'!$C:$C,0))),"",INDEX('Policy Characteristics'!E:E,MATCH($C815,'Policy Characteristics'!$C:$C,0)))</f>
        <v>indst shift to hydrogen</v>
      </c>
      <c r="L815" s="284">
        <f>IF(ISBLANK(INDEX('Policy Characteristics'!F:F,MATCH($C815,'Policy Characteristics'!$C:$C,0))),"",INDEX('Policy Characteristics'!F:F,MATCH($C815,'Policy Characteristics'!$C:$C,0)))</f>
        <v>0</v>
      </c>
      <c r="M815" s="284">
        <f>IF(ISBLANK(INDEX('Policy Characteristics'!G:G,MATCH($C815,'Policy Characteristics'!$C:$C,0))),"",INDEX('Policy Characteristics'!G:G,MATCH($C815,'Policy Characteristics'!$C:$C,0)))</f>
        <v>1</v>
      </c>
      <c r="N815" s="284">
        <f>IF(ISBLANK(INDEX('Policy Characteristics'!H:H,MATCH($C815,'Policy Characteristics'!$C:$C,0))),"",INDEX('Policy Characteristics'!H:H,MATCH($C815,'Policy Characteristics'!$C:$C,0)))</f>
        <v>0.01</v>
      </c>
      <c r="O815" s="276" t="str">
        <f>IF(ISBLANK(INDEX('Policy Characteristics'!I:I,MATCH($C815,'Policy Characteristics'!$C:$C,0))),"",INDEX('Policy Characteristics'!I:I,MATCH($C815,'Policy Characteristics'!$C:$C,0)))</f>
        <v>% of fuel shifted</v>
      </c>
      <c r="P815" s="276" t="str">
        <f>IF(ISBLANK(INDEX('Policy Characteristics'!J:J,MATCH($C815,'Policy Characteristics'!$C:$C,0))),"",INDEX('Policy Characteristics'!J:J,MATCH($C815,'Policy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5" s="276" t="str">
        <f>IF(ISBLANK(INDEX('Policy Characteristics'!K:K,MATCH($C815,'Policy Characteristics'!$C:$C,0))),"",INDEX('Policy Characteristics'!K:K,MATCH($C815,'Policy Characteristics'!$C:$C,0)))</f>
        <v>industry-ag-main.html#fuel-switching</v>
      </c>
      <c r="R815" s="276" t="str">
        <f>IF(ISBLANK(INDEX('Policy Characteristics'!L:L,MATCH($C815,'Policy Characteristics'!$C:$C,0))),"",INDEX('Policy Characteristics'!L:L,MATCH($C815,'Policy Characteristics'!$C:$C,0)))</f>
        <v>industry-elec-and-hydrogen.html</v>
      </c>
    </row>
    <row r="816" spans="1:18" s="2" customFormat="1" ht="16">
      <c r="A816" s="276" t="str">
        <f>IF(ISBLANK(INDEX('Policy Characteristics'!A:A,MATCH($C816,'Policy Characteristics'!$C:$C,0))),"",INDEX('Policy Characteristics'!A:A,MATCH($C816,'Policy Characteristics'!$C:$C,0)))</f>
        <v>Industry</v>
      </c>
      <c r="B816" s="285" t="str">
        <f>IF(ISBLANK(INDEX('Policy Characteristics'!B:B,MATCH($C816,'Policy Characteristics'!$C:$C,0))),"",INDEX('Policy Characteristics'!B:B,MATCH($C816,'Policy Characteristics'!$C:$C,0)))</f>
        <v>Hydrogen Combustion</v>
      </c>
      <c r="C816" s="276" t="str">
        <f t="shared" si="37"/>
        <v>Fraction of Eligible Industrial Energy Use Shifted to Hydrogen</v>
      </c>
      <c r="D816" s="6" t="s">
        <v>3111</v>
      </c>
      <c r="E816" s="1" t="s">
        <v>3631</v>
      </c>
      <c r="F816" t="s">
        <v>2606</v>
      </c>
      <c r="G816" s="47" t="s">
        <v>3638</v>
      </c>
      <c r="H816" s="44">
        <v>2112</v>
      </c>
      <c r="I816" s="347" t="s">
        <v>45</v>
      </c>
      <c r="J816" s="277" t="str">
        <f>IF(ISBLANK(INDEX('Policy Characteristics'!D:D,MATCH($C816,'Policy Characteristics'!$C:$C,0))),"",INDEX('Policy Characteristics'!D:D,MATCH($C816,'Policy Characteristics'!$C:$C,0)))</f>
        <v>Hydrogen Combustion</v>
      </c>
      <c r="K816" s="276" t="str">
        <f>IF(ISBLANK(INDEX('Policy Characteristics'!E:E,MATCH($C816,'Policy Characteristics'!$C:$C,0))),"",INDEX('Policy Characteristics'!E:E,MATCH($C816,'Policy Characteristics'!$C:$C,0)))</f>
        <v>indst shift to hydrogen</v>
      </c>
      <c r="L816" s="284">
        <f>IF(ISBLANK(INDEX('Policy Characteristics'!F:F,MATCH($C816,'Policy Characteristics'!$C:$C,0))),"",INDEX('Policy Characteristics'!F:F,MATCH($C816,'Policy Characteristics'!$C:$C,0)))</f>
        <v>0</v>
      </c>
      <c r="M816" s="284">
        <f>IF(ISBLANK(INDEX('Policy Characteristics'!G:G,MATCH($C816,'Policy Characteristics'!$C:$C,0))),"",INDEX('Policy Characteristics'!G:G,MATCH($C816,'Policy Characteristics'!$C:$C,0)))</f>
        <v>1</v>
      </c>
      <c r="N816" s="284">
        <f>IF(ISBLANK(INDEX('Policy Characteristics'!H:H,MATCH($C816,'Policy Characteristics'!$C:$C,0))),"",INDEX('Policy Characteristics'!H:H,MATCH($C816,'Policy Characteristics'!$C:$C,0)))</f>
        <v>0.01</v>
      </c>
      <c r="O816" s="276" t="str">
        <f>IF(ISBLANK(INDEX('Policy Characteristics'!I:I,MATCH($C816,'Policy Characteristics'!$C:$C,0))),"",INDEX('Policy Characteristics'!I:I,MATCH($C816,'Policy Characteristics'!$C:$C,0)))</f>
        <v>% of fuel shifted</v>
      </c>
      <c r="P816" s="276" t="str">
        <f>IF(ISBLANK(INDEX('Policy Characteristics'!J:J,MATCH($C816,'Policy Characteristics'!$C:$C,0))),"",INDEX('Policy Characteristics'!J:J,MATCH($C816,'Policy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6" s="276" t="str">
        <f>IF(ISBLANK(INDEX('Policy Characteristics'!K:K,MATCH($C816,'Policy Characteristics'!$C:$C,0))),"",INDEX('Policy Characteristics'!K:K,MATCH($C816,'Policy Characteristics'!$C:$C,0)))</f>
        <v>industry-ag-main.html#fuel-switching</v>
      </c>
      <c r="R816" s="276" t="str">
        <f>IF(ISBLANK(INDEX('Policy Characteristics'!L:L,MATCH($C816,'Policy Characteristics'!$C:$C,0))),"",INDEX('Policy Characteristics'!L:L,MATCH($C816,'Policy Characteristics'!$C:$C,0)))</f>
        <v>industry-elec-and-hydrogen.html</v>
      </c>
    </row>
    <row r="817" spans="1:18" s="2" customFormat="1" ht="16">
      <c r="A817" s="276" t="str">
        <f>IF(ISBLANK(INDEX('Policy Characteristics'!A:A,MATCH($C817,'Policy Characteristics'!$C:$C,0))),"",INDEX('Policy Characteristics'!A:A,MATCH($C817,'Policy Characteristics'!$C:$C,0)))</f>
        <v>Industry</v>
      </c>
      <c r="B817" s="285" t="str">
        <f>IF(ISBLANK(INDEX('Policy Characteristics'!B:B,MATCH($C817,'Policy Characteristics'!$C:$C,0))),"",INDEX('Policy Characteristics'!B:B,MATCH($C817,'Policy Characteristics'!$C:$C,0)))</f>
        <v>Hydrogen Combustion</v>
      </c>
      <c r="C817" s="276" t="str">
        <f t="shared" si="37"/>
        <v>Fraction of Eligible Industrial Energy Use Shifted to Hydrogen</v>
      </c>
      <c r="D817" s="6" t="s">
        <v>3111</v>
      </c>
      <c r="E817" s="1" t="s">
        <v>3625</v>
      </c>
      <c r="F817" t="s">
        <v>2606</v>
      </c>
      <c r="G817" s="47" t="s">
        <v>3639</v>
      </c>
      <c r="H817" s="44">
        <v>2113</v>
      </c>
      <c r="I817" s="347" t="s">
        <v>44</v>
      </c>
      <c r="J817" s="277" t="str">
        <f>IF(ISBLANK(INDEX('Policy Characteristics'!D:D,MATCH($C817,'Policy Characteristics'!$C:$C,0))),"",INDEX('Policy Characteristics'!D:D,MATCH($C817,'Policy Characteristics'!$C:$C,0)))</f>
        <v>Hydrogen Combustion</v>
      </c>
      <c r="K817" s="276" t="str">
        <f>IF(ISBLANK(INDEX('Policy Characteristics'!E:E,MATCH($C817,'Policy Characteristics'!$C:$C,0))),"",INDEX('Policy Characteristics'!E:E,MATCH($C817,'Policy Characteristics'!$C:$C,0)))</f>
        <v>indst shift to hydrogen</v>
      </c>
      <c r="L817" s="284">
        <f>IF(ISBLANK(INDEX('Policy Characteristics'!F:F,MATCH($C817,'Policy Characteristics'!$C:$C,0))),"",INDEX('Policy Characteristics'!F:F,MATCH($C817,'Policy Characteristics'!$C:$C,0)))</f>
        <v>0</v>
      </c>
      <c r="M817" s="284">
        <f>IF(ISBLANK(INDEX('Policy Characteristics'!G:G,MATCH($C817,'Policy Characteristics'!$C:$C,0))),"",INDEX('Policy Characteristics'!G:G,MATCH($C817,'Policy Characteristics'!$C:$C,0)))</f>
        <v>1</v>
      </c>
      <c r="N817" s="284">
        <f>IF(ISBLANK(INDEX('Policy Characteristics'!H:H,MATCH($C817,'Policy Characteristics'!$C:$C,0))),"",INDEX('Policy Characteristics'!H:H,MATCH($C817,'Policy Characteristics'!$C:$C,0)))</f>
        <v>0.01</v>
      </c>
      <c r="O817" s="276" t="str">
        <f>IF(ISBLANK(INDEX('Policy Characteristics'!I:I,MATCH($C817,'Policy Characteristics'!$C:$C,0))),"",INDEX('Policy Characteristics'!I:I,MATCH($C817,'Policy Characteristics'!$C:$C,0)))</f>
        <v>% of fuel shifted</v>
      </c>
      <c r="P817" s="276" t="str">
        <f>IF(ISBLANK(INDEX('Policy Characteristics'!J:J,MATCH($C817,'Policy Characteristics'!$C:$C,0))),"",INDEX('Policy Characteristics'!J:J,MATCH($C817,'Policy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7" s="276" t="str">
        <f>IF(ISBLANK(INDEX('Policy Characteristics'!K:K,MATCH($C817,'Policy Characteristics'!$C:$C,0))),"",INDEX('Policy Characteristics'!K:K,MATCH($C817,'Policy Characteristics'!$C:$C,0)))</f>
        <v>industry-ag-main.html#fuel-switching</v>
      </c>
      <c r="R817" s="276" t="str">
        <f>IF(ISBLANK(INDEX('Policy Characteristics'!L:L,MATCH($C817,'Policy Characteristics'!$C:$C,0))),"",INDEX('Policy Characteristics'!L:L,MATCH($C817,'Policy Characteristics'!$C:$C,0)))</f>
        <v>industry-elec-and-hydrogen.html</v>
      </c>
    </row>
    <row r="818" spans="1:18" s="2" customFormat="1" ht="16">
      <c r="A818" s="276" t="str">
        <f>IF(ISBLANK(INDEX('Policy Characteristics'!A:A,MATCH($C818,'Policy Characteristics'!$C:$C,0))),"",INDEX('Policy Characteristics'!A:A,MATCH($C818,'Policy Characteristics'!$C:$C,0)))</f>
        <v>Industry</v>
      </c>
      <c r="B818" s="285" t="str">
        <f>IF(ISBLANK(INDEX('Policy Characteristics'!B:B,MATCH($C818,'Policy Characteristics'!$C:$C,0))),"",INDEX('Policy Characteristics'!B:B,MATCH($C818,'Policy Characteristics'!$C:$C,0)))</f>
        <v>Hydrogen Combustion</v>
      </c>
      <c r="C818" s="276" t="str">
        <f t="shared" si="37"/>
        <v>Fraction of Eligible Industrial Energy Use Shifted to Hydrogen</v>
      </c>
      <c r="D818" s="6" t="s">
        <v>3112</v>
      </c>
      <c r="E818" s="1" t="s">
        <v>3624</v>
      </c>
      <c r="F818" t="s">
        <v>3075</v>
      </c>
      <c r="G818" s="47" t="s">
        <v>3632</v>
      </c>
      <c r="H818" s="44">
        <v>2114</v>
      </c>
      <c r="I818" s="347" t="s">
        <v>44</v>
      </c>
      <c r="J818" s="277" t="str">
        <f>IF(ISBLANK(INDEX('Policy Characteristics'!D:D,MATCH($C818,'Policy Characteristics'!$C:$C,0))),"",INDEX('Policy Characteristics'!D:D,MATCH($C818,'Policy Characteristics'!$C:$C,0)))</f>
        <v>Hydrogen Combustion</v>
      </c>
      <c r="K818" s="276" t="str">
        <f>IF(ISBLANK(INDEX('Policy Characteristics'!E:E,MATCH($C818,'Policy Characteristics'!$C:$C,0))),"",INDEX('Policy Characteristics'!E:E,MATCH($C818,'Policy Characteristics'!$C:$C,0)))</f>
        <v>indst shift to hydrogen</v>
      </c>
      <c r="L818" s="284">
        <f>IF(ISBLANK(INDEX('Policy Characteristics'!F:F,MATCH($C818,'Policy Characteristics'!$C:$C,0))),"",INDEX('Policy Characteristics'!F:F,MATCH($C818,'Policy Characteristics'!$C:$C,0)))</f>
        <v>0</v>
      </c>
      <c r="M818" s="284">
        <f>IF(ISBLANK(INDEX('Policy Characteristics'!G:G,MATCH($C818,'Policy Characteristics'!$C:$C,0))),"",INDEX('Policy Characteristics'!G:G,MATCH($C818,'Policy Characteristics'!$C:$C,0)))</f>
        <v>1</v>
      </c>
      <c r="N818" s="284">
        <f>IF(ISBLANK(INDEX('Policy Characteristics'!H:H,MATCH($C818,'Policy Characteristics'!$C:$C,0))),"",INDEX('Policy Characteristics'!H:H,MATCH($C818,'Policy Characteristics'!$C:$C,0)))</f>
        <v>0.01</v>
      </c>
      <c r="O818" s="276" t="str">
        <f>IF(ISBLANK(INDEX('Policy Characteristics'!I:I,MATCH($C818,'Policy Characteristics'!$C:$C,0))),"",INDEX('Policy Characteristics'!I:I,MATCH($C818,'Policy Characteristics'!$C:$C,0)))</f>
        <v>% of fuel shifted</v>
      </c>
      <c r="P818" s="276" t="str">
        <f>IF(ISBLANK(INDEX('Policy Characteristics'!J:J,MATCH($C818,'Policy Characteristics'!$C:$C,0))),"",INDEX('Policy Characteristics'!J:J,MATCH($C818,'Policy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8" s="276" t="str">
        <f>IF(ISBLANK(INDEX('Policy Characteristics'!K:K,MATCH($C818,'Policy Characteristics'!$C:$C,0))),"",INDEX('Policy Characteristics'!K:K,MATCH($C818,'Policy Characteristics'!$C:$C,0)))</f>
        <v>industry-ag-main.html#fuel-switching</v>
      </c>
      <c r="R818" s="276" t="str">
        <f>IF(ISBLANK(INDEX('Policy Characteristics'!L:L,MATCH($C818,'Policy Characteristics'!$C:$C,0))),"",INDEX('Policy Characteristics'!L:L,MATCH($C818,'Policy Characteristics'!$C:$C,0)))</f>
        <v>industry-elec-and-hydrogen.html</v>
      </c>
    </row>
    <row r="819" spans="1:18" s="2" customFormat="1" ht="16">
      <c r="A819" s="276" t="str">
        <f>IF(ISBLANK(INDEX('Policy Characteristics'!A:A,MATCH($C819,'Policy Characteristics'!$C:$C,0))),"",INDEX('Policy Characteristics'!A:A,MATCH($C819,'Policy Characteristics'!$C:$C,0)))</f>
        <v>Industry</v>
      </c>
      <c r="B819" s="285" t="str">
        <f>IF(ISBLANK(INDEX('Policy Characteristics'!B:B,MATCH($C819,'Policy Characteristics'!$C:$C,0))),"",INDEX('Policy Characteristics'!B:B,MATCH($C819,'Policy Characteristics'!$C:$C,0)))</f>
        <v>Hydrogen Combustion</v>
      </c>
      <c r="C819" s="276" t="str">
        <f t="shared" si="37"/>
        <v>Fraction of Eligible Industrial Energy Use Shifted to Hydrogen</v>
      </c>
      <c r="D819" s="6" t="s">
        <v>3112</v>
      </c>
      <c r="E819" s="1" t="s">
        <v>3626</v>
      </c>
      <c r="F819" t="s">
        <v>3075</v>
      </c>
      <c r="G819" s="47" t="s">
        <v>3633</v>
      </c>
      <c r="H819" s="44">
        <v>2115</v>
      </c>
      <c r="I819" s="347" t="s">
        <v>44</v>
      </c>
      <c r="J819" s="277" t="str">
        <f>IF(ISBLANK(INDEX('Policy Characteristics'!D:D,MATCH($C819,'Policy Characteristics'!$C:$C,0))),"",INDEX('Policy Characteristics'!D:D,MATCH($C819,'Policy Characteristics'!$C:$C,0)))</f>
        <v>Hydrogen Combustion</v>
      </c>
      <c r="K819" s="276" t="str">
        <f>IF(ISBLANK(INDEX('Policy Characteristics'!E:E,MATCH($C819,'Policy Characteristics'!$C:$C,0))),"",INDEX('Policy Characteristics'!E:E,MATCH($C819,'Policy Characteristics'!$C:$C,0)))</f>
        <v>indst shift to hydrogen</v>
      </c>
      <c r="L819" s="284">
        <f>IF(ISBLANK(INDEX('Policy Characteristics'!F:F,MATCH($C819,'Policy Characteristics'!$C:$C,0))),"",INDEX('Policy Characteristics'!F:F,MATCH($C819,'Policy Characteristics'!$C:$C,0)))</f>
        <v>0</v>
      </c>
      <c r="M819" s="284">
        <f>IF(ISBLANK(INDEX('Policy Characteristics'!G:G,MATCH($C819,'Policy Characteristics'!$C:$C,0))),"",INDEX('Policy Characteristics'!G:G,MATCH($C819,'Policy Characteristics'!$C:$C,0)))</f>
        <v>1</v>
      </c>
      <c r="N819" s="284">
        <f>IF(ISBLANK(INDEX('Policy Characteristics'!H:H,MATCH($C819,'Policy Characteristics'!$C:$C,0))),"",INDEX('Policy Characteristics'!H:H,MATCH($C819,'Policy Characteristics'!$C:$C,0)))</f>
        <v>0.01</v>
      </c>
      <c r="O819" s="276" t="str">
        <f>IF(ISBLANK(INDEX('Policy Characteristics'!I:I,MATCH($C819,'Policy Characteristics'!$C:$C,0))),"",INDEX('Policy Characteristics'!I:I,MATCH($C819,'Policy Characteristics'!$C:$C,0)))</f>
        <v>% of fuel shifted</v>
      </c>
      <c r="P819" s="276" t="str">
        <f>IF(ISBLANK(INDEX('Policy Characteristics'!J:J,MATCH($C819,'Policy Characteristics'!$C:$C,0))),"",INDEX('Policy Characteristics'!J:J,MATCH($C819,'Policy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9" s="276" t="str">
        <f>IF(ISBLANK(INDEX('Policy Characteristics'!K:K,MATCH($C819,'Policy Characteristics'!$C:$C,0))),"",INDEX('Policy Characteristics'!K:K,MATCH($C819,'Policy Characteristics'!$C:$C,0)))</f>
        <v>industry-ag-main.html#fuel-switching</v>
      </c>
      <c r="R819" s="276" t="str">
        <f>IF(ISBLANK(INDEX('Policy Characteristics'!L:L,MATCH($C819,'Policy Characteristics'!$C:$C,0))),"",INDEX('Policy Characteristics'!L:L,MATCH($C819,'Policy Characteristics'!$C:$C,0)))</f>
        <v>industry-elec-and-hydrogen.html</v>
      </c>
    </row>
    <row r="820" spans="1:18" s="2" customFormat="1" ht="16">
      <c r="A820" s="276" t="str">
        <f>IF(ISBLANK(INDEX('Policy Characteristics'!A:A,MATCH($C820,'Policy Characteristics'!$C:$C,0))),"",INDEX('Policy Characteristics'!A:A,MATCH($C820,'Policy Characteristics'!$C:$C,0)))</f>
        <v>Industry</v>
      </c>
      <c r="B820" s="285" t="str">
        <f>IF(ISBLANK(INDEX('Policy Characteristics'!B:B,MATCH($C820,'Policy Characteristics'!$C:$C,0))),"",INDEX('Policy Characteristics'!B:B,MATCH($C820,'Policy Characteristics'!$C:$C,0)))</f>
        <v>Hydrogen Combustion</v>
      </c>
      <c r="C820" s="276" t="str">
        <f t="shared" si="37"/>
        <v>Fraction of Eligible Industrial Energy Use Shifted to Hydrogen</v>
      </c>
      <c r="D820" s="6" t="s">
        <v>3112</v>
      </c>
      <c r="E820" s="1" t="s">
        <v>3627</v>
      </c>
      <c r="F820" t="s">
        <v>3075</v>
      </c>
      <c r="G820" s="47" t="s">
        <v>3634</v>
      </c>
      <c r="H820" s="44">
        <v>2116</v>
      </c>
      <c r="I820" s="347" t="s">
        <v>44</v>
      </c>
      <c r="J820" s="277" t="str">
        <f>IF(ISBLANK(INDEX('Policy Characteristics'!D:D,MATCH($C820,'Policy Characteristics'!$C:$C,0))),"",INDEX('Policy Characteristics'!D:D,MATCH($C820,'Policy Characteristics'!$C:$C,0)))</f>
        <v>Hydrogen Combustion</v>
      </c>
      <c r="K820" s="276" t="str">
        <f>IF(ISBLANK(INDEX('Policy Characteristics'!E:E,MATCH($C820,'Policy Characteristics'!$C:$C,0))),"",INDEX('Policy Characteristics'!E:E,MATCH($C820,'Policy Characteristics'!$C:$C,0)))</f>
        <v>indst shift to hydrogen</v>
      </c>
      <c r="L820" s="284">
        <f>IF(ISBLANK(INDEX('Policy Characteristics'!F:F,MATCH($C820,'Policy Characteristics'!$C:$C,0))),"",INDEX('Policy Characteristics'!F:F,MATCH($C820,'Policy Characteristics'!$C:$C,0)))</f>
        <v>0</v>
      </c>
      <c r="M820" s="284">
        <f>IF(ISBLANK(INDEX('Policy Characteristics'!G:G,MATCH($C820,'Policy Characteristics'!$C:$C,0))),"",INDEX('Policy Characteristics'!G:G,MATCH($C820,'Policy Characteristics'!$C:$C,0)))</f>
        <v>1</v>
      </c>
      <c r="N820" s="284">
        <f>IF(ISBLANK(INDEX('Policy Characteristics'!H:H,MATCH($C820,'Policy Characteristics'!$C:$C,0))),"",INDEX('Policy Characteristics'!H:H,MATCH($C820,'Policy Characteristics'!$C:$C,0)))</f>
        <v>0.01</v>
      </c>
      <c r="O820" s="276" t="str">
        <f>IF(ISBLANK(INDEX('Policy Characteristics'!I:I,MATCH($C820,'Policy Characteristics'!$C:$C,0))),"",INDEX('Policy Characteristics'!I:I,MATCH($C820,'Policy Characteristics'!$C:$C,0)))</f>
        <v>% of fuel shifted</v>
      </c>
      <c r="P820" s="276" t="str">
        <f>IF(ISBLANK(INDEX('Policy Characteristics'!J:J,MATCH($C820,'Policy Characteristics'!$C:$C,0))),"",INDEX('Policy Characteristics'!J:J,MATCH($C820,'Policy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0" s="276" t="str">
        <f>IF(ISBLANK(INDEX('Policy Characteristics'!K:K,MATCH($C820,'Policy Characteristics'!$C:$C,0))),"",INDEX('Policy Characteristics'!K:K,MATCH($C820,'Policy Characteristics'!$C:$C,0)))</f>
        <v>industry-ag-main.html#fuel-switching</v>
      </c>
      <c r="R820" s="276" t="str">
        <f>IF(ISBLANK(INDEX('Policy Characteristics'!L:L,MATCH($C820,'Policy Characteristics'!$C:$C,0))),"",INDEX('Policy Characteristics'!L:L,MATCH($C820,'Policy Characteristics'!$C:$C,0)))</f>
        <v>industry-elec-and-hydrogen.html</v>
      </c>
    </row>
    <row r="821" spans="1:18" s="2" customFormat="1" ht="16">
      <c r="A821" s="276" t="str">
        <f>IF(ISBLANK(INDEX('Policy Characteristics'!A:A,MATCH($C821,'Policy Characteristics'!$C:$C,0))),"",INDEX('Policy Characteristics'!A:A,MATCH($C821,'Policy Characteristics'!$C:$C,0)))</f>
        <v>Industry</v>
      </c>
      <c r="B821" s="285" t="str">
        <f>IF(ISBLANK(INDEX('Policy Characteristics'!B:B,MATCH($C821,'Policy Characteristics'!$C:$C,0))),"",INDEX('Policy Characteristics'!B:B,MATCH($C821,'Policy Characteristics'!$C:$C,0)))</f>
        <v>Hydrogen Combustion</v>
      </c>
      <c r="C821" s="276" t="str">
        <f t="shared" si="37"/>
        <v>Fraction of Eligible Industrial Energy Use Shifted to Hydrogen</v>
      </c>
      <c r="D821" s="6" t="s">
        <v>3112</v>
      </c>
      <c r="E821" s="1" t="s">
        <v>3628</v>
      </c>
      <c r="F821" t="s">
        <v>3075</v>
      </c>
      <c r="G821" s="47" t="s">
        <v>3635</v>
      </c>
      <c r="H821" s="44">
        <v>2117</v>
      </c>
      <c r="I821" s="347" t="s">
        <v>44</v>
      </c>
      <c r="J821" s="277" t="str">
        <f>IF(ISBLANK(INDEX('Policy Characteristics'!D:D,MATCH($C821,'Policy Characteristics'!$C:$C,0))),"",INDEX('Policy Characteristics'!D:D,MATCH($C821,'Policy Characteristics'!$C:$C,0)))</f>
        <v>Hydrogen Combustion</v>
      </c>
      <c r="K821" s="276" t="str">
        <f>IF(ISBLANK(INDEX('Policy Characteristics'!E:E,MATCH($C821,'Policy Characteristics'!$C:$C,0))),"",INDEX('Policy Characteristics'!E:E,MATCH($C821,'Policy Characteristics'!$C:$C,0)))</f>
        <v>indst shift to hydrogen</v>
      </c>
      <c r="L821" s="284">
        <f>IF(ISBLANK(INDEX('Policy Characteristics'!F:F,MATCH($C821,'Policy Characteristics'!$C:$C,0))),"",INDEX('Policy Characteristics'!F:F,MATCH($C821,'Policy Characteristics'!$C:$C,0)))</f>
        <v>0</v>
      </c>
      <c r="M821" s="284">
        <f>IF(ISBLANK(INDEX('Policy Characteristics'!G:G,MATCH($C821,'Policy Characteristics'!$C:$C,0))),"",INDEX('Policy Characteristics'!G:G,MATCH($C821,'Policy Characteristics'!$C:$C,0)))</f>
        <v>1</v>
      </c>
      <c r="N821" s="284">
        <f>IF(ISBLANK(INDEX('Policy Characteristics'!H:H,MATCH($C821,'Policy Characteristics'!$C:$C,0))),"",INDEX('Policy Characteristics'!H:H,MATCH($C821,'Policy Characteristics'!$C:$C,0)))</f>
        <v>0.01</v>
      </c>
      <c r="O821" s="276" t="str">
        <f>IF(ISBLANK(INDEX('Policy Characteristics'!I:I,MATCH($C821,'Policy Characteristics'!$C:$C,0))),"",INDEX('Policy Characteristics'!I:I,MATCH($C821,'Policy Characteristics'!$C:$C,0)))</f>
        <v>% of fuel shifted</v>
      </c>
      <c r="P821" s="276" t="str">
        <f>IF(ISBLANK(INDEX('Policy Characteristics'!J:J,MATCH($C821,'Policy Characteristics'!$C:$C,0))),"",INDEX('Policy Characteristics'!J:J,MATCH($C821,'Policy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1" s="276" t="str">
        <f>IF(ISBLANK(INDEX('Policy Characteristics'!K:K,MATCH($C821,'Policy Characteristics'!$C:$C,0))),"",INDEX('Policy Characteristics'!K:K,MATCH($C821,'Policy Characteristics'!$C:$C,0)))</f>
        <v>industry-ag-main.html#fuel-switching</v>
      </c>
      <c r="R821" s="276" t="str">
        <f>IF(ISBLANK(INDEX('Policy Characteristics'!L:L,MATCH($C821,'Policy Characteristics'!$C:$C,0))),"",INDEX('Policy Characteristics'!L:L,MATCH($C821,'Policy Characteristics'!$C:$C,0)))</f>
        <v>industry-elec-and-hydrogen.html</v>
      </c>
    </row>
    <row r="822" spans="1:18" s="2" customFormat="1" ht="16">
      <c r="A822" s="276" t="str">
        <f>IF(ISBLANK(INDEX('Policy Characteristics'!A:A,MATCH($C822,'Policy Characteristics'!$C:$C,0))),"",INDEX('Policy Characteristics'!A:A,MATCH($C822,'Policy Characteristics'!$C:$C,0)))</f>
        <v>Industry</v>
      </c>
      <c r="B822" s="285" t="str">
        <f>IF(ISBLANK(INDEX('Policy Characteristics'!B:B,MATCH($C822,'Policy Characteristics'!$C:$C,0))),"",INDEX('Policy Characteristics'!B:B,MATCH($C822,'Policy Characteristics'!$C:$C,0)))</f>
        <v>Hydrogen Combustion</v>
      </c>
      <c r="C822" s="276" t="str">
        <f t="shared" si="37"/>
        <v>Fraction of Eligible Industrial Energy Use Shifted to Hydrogen</v>
      </c>
      <c r="D822" s="6" t="s">
        <v>3112</v>
      </c>
      <c r="E822" s="1" t="s">
        <v>3629</v>
      </c>
      <c r="F822" t="s">
        <v>3075</v>
      </c>
      <c r="G822" s="47" t="s">
        <v>3636</v>
      </c>
      <c r="H822" s="44">
        <v>2118</v>
      </c>
      <c r="I822" s="347" t="s">
        <v>45</v>
      </c>
      <c r="J822" s="277" t="str">
        <f>IF(ISBLANK(INDEX('Policy Characteristics'!D:D,MATCH($C822,'Policy Characteristics'!$C:$C,0))),"",INDEX('Policy Characteristics'!D:D,MATCH($C822,'Policy Characteristics'!$C:$C,0)))</f>
        <v>Hydrogen Combustion</v>
      </c>
      <c r="K822" s="276" t="str">
        <f>IF(ISBLANK(INDEX('Policy Characteristics'!E:E,MATCH($C822,'Policy Characteristics'!$C:$C,0))),"",INDEX('Policy Characteristics'!E:E,MATCH($C822,'Policy Characteristics'!$C:$C,0)))</f>
        <v>indst shift to hydrogen</v>
      </c>
      <c r="L822" s="284">
        <f>IF(ISBLANK(INDEX('Policy Characteristics'!F:F,MATCH($C822,'Policy Characteristics'!$C:$C,0))),"",INDEX('Policy Characteristics'!F:F,MATCH($C822,'Policy Characteristics'!$C:$C,0)))</f>
        <v>0</v>
      </c>
      <c r="M822" s="284">
        <f>IF(ISBLANK(INDEX('Policy Characteristics'!G:G,MATCH($C822,'Policy Characteristics'!$C:$C,0))),"",INDEX('Policy Characteristics'!G:G,MATCH($C822,'Policy Characteristics'!$C:$C,0)))</f>
        <v>1</v>
      </c>
      <c r="N822" s="284">
        <f>IF(ISBLANK(INDEX('Policy Characteristics'!H:H,MATCH($C822,'Policy Characteristics'!$C:$C,0))),"",INDEX('Policy Characteristics'!H:H,MATCH($C822,'Policy Characteristics'!$C:$C,0)))</f>
        <v>0.01</v>
      </c>
      <c r="O822" s="276" t="str">
        <f>IF(ISBLANK(INDEX('Policy Characteristics'!I:I,MATCH($C822,'Policy Characteristics'!$C:$C,0))),"",INDEX('Policy Characteristics'!I:I,MATCH($C822,'Policy Characteristics'!$C:$C,0)))</f>
        <v>% of fuel shifted</v>
      </c>
      <c r="P822" s="276" t="str">
        <f>IF(ISBLANK(INDEX('Policy Characteristics'!J:J,MATCH($C822,'Policy Characteristics'!$C:$C,0))),"",INDEX('Policy Characteristics'!J:J,MATCH($C822,'Policy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2" s="276" t="str">
        <f>IF(ISBLANK(INDEX('Policy Characteristics'!K:K,MATCH($C822,'Policy Characteristics'!$C:$C,0))),"",INDEX('Policy Characteristics'!K:K,MATCH($C822,'Policy Characteristics'!$C:$C,0)))</f>
        <v>industry-ag-main.html#fuel-switching</v>
      </c>
      <c r="R822" s="276" t="str">
        <f>IF(ISBLANK(INDEX('Policy Characteristics'!L:L,MATCH($C822,'Policy Characteristics'!$C:$C,0))),"",INDEX('Policy Characteristics'!L:L,MATCH($C822,'Policy Characteristics'!$C:$C,0)))</f>
        <v>industry-elec-and-hydrogen.html</v>
      </c>
    </row>
    <row r="823" spans="1:18" s="2" customFormat="1" ht="16">
      <c r="A823" s="276" t="str">
        <f>IF(ISBLANK(INDEX('Policy Characteristics'!A:A,MATCH($C823,'Policy Characteristics'!$C:$C,0))),"",INDEX('Policy Characteristics'!A:A,MATCH($C823,'Policy Characteristics'!$C:$C,0)))</f>
        <v>Industry</v>
      </c>
      <c r="B823" s="285" t="str">
        <f>IF(ISBLANK(INDEX('Policy Characteristics'!B:B,MATCH($C823,'Policy Characteristics'!$C:$C,0))),"",INDEX('Policy Characteristics'!B:B,MATCH($C823,'Policy Characteristics'!$C:$C,0)))</f>
        <v>Hydrogen Combustion</v>
      </c>
      <c r="C823" s="276" t="str">
        <f t="shared" si="37"/>
        <v>Fraction of Eligible Industrial Energy Use Shifted to Hydrogen</v>
      </c>
      <c r="D823" s="6" t="s">
        <v>3112</v>
      </c>
      <c r="E823" s="1" t="s">
        <v>3630</v>
      </c>
      <c r="F823" t="s">
        <v>3075</v>
      </c>
      <c r="G823" s="47" t="s">
        <v>3637</v>
      </c>
      <c r="H823" s="44">
        <v>2119</v>
      </c>
      <c r="I823" s="347" t="s">
        <v>45</v>
      </c>
      <c r="J823" s="277" t="str">
        <f>IF(ISBLANK(INDEX('Policy Characteristics'!D:D,MATCH($C823,'Policy Characteristics'!$C:$C,0))),"",INDEX('Policy Characteristics'!D:D,MATCH($C823,'Policy Characteristics'!$C:$C,0)))</f>
        <v>Hydrogen Combustion</v>
      </c>
      <c r="K823" s="276" t="str">
        <f>IF(ISBLANK(INDEX('Policy Characteristics'!E:E,MATCH($C823,'Policy Characteristics'!$C:$C,0))),"",INDEX('Policy Characteristics'!E:E,MATCH($C823,'Policy Characteristics'!$C:$C,0)))</f>
        <v>indst shift to hydrogen</v>
      </c>
      <c r="L823" s="284">
        <f>IF(ISBLANK(INDEX('Policy Characteristics'!F:F,MATCH($C823,'Policy Characteristics'!$C:$C,0))),"",INDEX('Policy Characteristics'!F:F,MATCH($C823,'Policy Characteristics'!$C:$C,0)))</f>
        <v>0</v>
      </c>
      <c r="M823" s="284">
        <f>IF(ISBLANK(INDEX('Policy Characteristics'!G:G,MATCH($C823,'Policy Characteristics'!$C:$C,0))),"",INDEX('Policy Characteristics'!G:G,MATCH($C823,'Policy Characteristics'!$C:$C,0)))</f>
        <v>1</v>
      </c>
      <c r="N823" s="284">
        <f>IF(ISBLANK(INDEX('Policy Characteristics'!H:H,MATCH($C823,'Policy Characteristics'!$C:$C,0))),"",INDEX('Policy Characteristics'!H:H,MATCH($C823,'Policy Characteristics'!$C:$C,0)))</f>
        <v>0.01</v>
      </c>
      <c r="O823" s="276" t="str">
        <f>IF(ISBLANK(INDEX('Policy Characteristics'!I:I,MATCH($C823,'Policy Characteristics'!$C:$C,0))),"",INDEX('Policy Characteristics'!I:I,MATCH($C823,'Policy Characteristics'!$C:$C,0)))</f>
        <v>% of fuel shifted</v>
      </c>
      <c r="P823" s="276" t="str">
        <f>IF(ISBLANK(INDEX('Policy Characteristics'!J:J,MATCH($C823,'Policy Characteristics'!$C:$C,0))),"",INDEX('Policy Characteristics'!J:J,MATCH($C823,'Policy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3" s="276" t="str">
        <f>IF(ISBLANK(INDEX('Policy Characteristics'!K:K,MATCH($C823,'Policy Characteristics'!$C:$C,0))),"",INDEX('Policy Characteristics'!K:K,MATCH($C823,'Policy Characteristics'!$C:$C,0)))</f>
        <v>industry-ag-main.html#fuel-switching</v>
      </c>
      <c r="R823" s="276" t="str">
        <f>IF(ISBLANK(INDEX('Policy Characteristics'!L:L,MATCH($C823,'Policy Characteristics'!$C:$C,0))),"",INDEX('Policy Characteristics'!L:L,MATCH($C823,'Policy Characteristics'!$C:$C,0)))</f>
        <v>industry-elec-and-hydrogen.html</v>
      </c>
    </row>
    <row r="824" spans="1:18" s="2" customFormat="1" ht="16">
      <c r="A824" s="276" t="str">
        <f>IF(ISBLANK(INDEX('Policy Characteristics'!A:A,MATCH($C824,'Policy Characteristics'!$C:$C,0))),"",INDEX('Policy Characteristics'!A:A,MATCH($C824,'Policy Characteristics'!$C:$C,0)))</f>
        <v>Industry</v>
      </c>
      <c r="B824" s="285" t="str">
        <f>IF(ISBLANK(INDEX('Policy Characteristics'!B:B,MATCH($C824,'Policy Characteristics'!$C:$C,0))),"",INDEX('Policy Characteristics'!B:B,MATCH($C824,'Policy Characteristics'!$C:$C,0)))</f>
        <v>Hydrogen Combustion</v>
      </c>
      <c r="C824" s="276" t="str">
        <f t="shared" si="37"/>
        <v>Fraction of Eligible Industrial Energy Use Shifted to Hydrogen</v>
      </c>
      <c r="D824" s="6" t="s">
        <v>3112</v>
      </c>
      <c r="E824" s="1" t="s">
        <v>3631</v>
      </c>
      <c r="F824" t="s">
        <v>3075</v>
      </c>
      <c r="G824" s="47" t="s">
        <v>3638</v>
      </c>
      <c r="H824" s="44">
        <v>2120</v>
      </c>
      <c r="I824" s="347" t="s">
        <v>45</v>
      </c>
      <c r="J824" s="277" t="str">
        <f>IF(ISBLANK(INDEX('Policy Characteristics'!D:D,MATCH($C824,'Policy Characteristics'!$C:$C,0))),"",INDEX('Policy Characteristics'!D:D,MATCH($C824,'Policy Characteristics'!$C:$C,0)))</f>
        <v>Hydrogen Combustion</v>
      </c>
      <c r="K824" s="276" t="str">
        <f>IF(ISBLANK(INDEX('Policy Characteristics'!E:E,MATCH($C824,'Policy Characteristics'!$C:$C,0))),"",INDEX('Policy Characteristics'!E:E,MATCH($C824,'Policy Characteristics'!$C:$C,0)))</f>
        <v>indst shift to hydrogen</v>
      </c>
      <c r="L824" s="284">
        <f>IF(ISBLANK(INDEX('Policy Characteristics'!F:F,MATCH($C824,'Policy Characteristics'!$C:$C,0))),"",INDEX('Policy Characteristics'!F:F,MATCH($C824,'Policy Characteristics'!$C:$C,0)))</f>
        <v>0</v>
      </c>
      <c r="M824" s="284">
        <f>IF(ISBLANK(INDEX('Policy Characteristics'!G:G,MATCH($C824,'Policy Characteristics'!$C:$C,0))),"",INDEX('Policy Characteristics'!G:G,MATCH($C824,'Policy Characteristics'!$C:$C,0)))</f>
        <v>1</v>
      </c>
      <c r="N824" s="284">
        <f>IF(ISBLANK(INDEX('Policy Characteristics'!H:H,MATCH($C824,'Policy Characteristics'!$C:$C,0))),"",INDEX('Policy Characteristics'!H:H,MATCH($C824,'Policy Characteristics'!$C:$C,0)))</f>
        <v>0.01</v>
      </c>
      <c r="O824" s="276" t="str">
        <f>IF(ISBLANK(INDEX('Policy Characteristics'!I:I,MATCH($C824,'Policy Characteristics'!$C:$C,0))),"",INDEX('Policy Characteristics'!I:I,MATCH($C824,'Policy Characteristics'!$C:$C,0)))</f>
        <v>% of fuel shifted</v>
      </c>
      <c r="P824" s="276" t="str">
        <f>IF(ISBLANK(INDEX('Policy Characteristics'!J:J,MATCH($C824,'Policy Characteristics'!$C:$C,0))),"",INDEX('Policy Characteristics'!J:J,MATCH($C824,'Policy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4" s="276" t="str">
        <f>IF(ISBLANK(INDEX('Policy Characteristics'!K:K,MATCH($C824,'Policy Characteristics'!$C:$C,0))),"",INDEX('Policy Characteristics'!K:K,MATCH($C824,'Policy Characteristics'!$C:$C,0)))</f>
        <v>industry-ag-main.html#fuel-switching</v>
      </c>
      <c r="R824" s="276" t="str">
        <f>IF(ISBLANK(INDEX('Policy Characteristics'!L:L,MATCH($C824,'Policy Characteristics'!$C:$C,0))),"",INDEX('Policy Characteristics'!L:L,MATCH($C824,'Policy Characteristics'!$C:$C,0)))</f>
        <v>industry-elec-and-hydrogen.html</v>
      </c>
    </row>
    <row r="825" spans="1:18" s="2" customFormat="1" ht="16">
      <c r="A825" s="276" t="str">
        <f>IF(ISBLANK(INDEX('Policy Characteristics'!A:A,MATCH($C825,'Policy Characteristics'!$C:$C,0))),"",INDEX('Policy Characteristics'!A:A,MATCH($C825,'Policy Characteristics'!$C:$C,0)))</f>
        <v>Industry</v>
      </c>
      <c r="B825" s="285" t="str">
        <f>IF(ISBLANK(INDEX('Policy Characteristics'!B:B,MATCH($C825,'Policy Characteristics'!$C:$C,0))),"",INDEX('Policy Characteristics'!B:B,MATCH($C825,'Policy Characteristics'!$C:$C,0)))</f>
        <v>Hydrogen Combustion</v>
      </c>
      <c r="C825" s="276" t="str">
        <f t="shared" si="37"/>
        <v>Fraction of Eligible Industrial Energy Use Shifted to Hydrogen</v>
      </c>
      <c r="D825" s="6" t="s">
        <v>3112</v>
      </c>
      <c r="E825" s="1" t="s">
        <v>3625</v>
      </c>
      <c r="F825" t="s">
        <v>3075</v>
      </c>
      <c r="G825" s="47" t="s">
        <v>3639</v>
      </c>
      <c r="H825" s="44">
        <v>2121</v>
      </c>
      <c r="I825" s="347" t="s">
        <v>45</v>
      </c>
      <c r="J825" s="277" t="str">
        <f>IF(ISBLANK(INDEX('Policy Characteristics'!D:D,MATCH($C825,'Policy Characteristics'!$C:$C,0))),"",INDEX('Policy Characteristics'!D:D,MATCH($C825,'Policy Characteristics'!$C:$C,0)))</f>
        <v>Hydrogen Combustion</v>
      </c>
      <c r="K825" s="276" t="str">
        <f>IF(ISBLANK(INDEX('Policy Characteristics'!E:E,MATCH($C825,'Policy Characteristics'!$C:$C,0))),"",INDEX('Policy Characteristics'!E:E,MATCH($C825,'Policy Characteristics'!$C:$C,0)))</f>
        <v>indst shift to hydrogen</v>
      </c>
      <c r="L825" s="284">
        <f>IF(ISBLANK(INDEX('Policy Characteristics'!F:F,MATCH($C825,'Policy Characteristics'!$C:$C,0))),"",INDEX('Policy Characteristics'!F:F,MATCH($C825,'Policy Characteristics'!$C:$C,0)))</f>
        <v>0</v>
      </c>
      <c r="M825" s="284">
        <f>IF(ISBLANK(INDEX('Policy Characteristics'!G:G,MATCH($C825,'Policy Characteristics'!$C:$C,0))),"",INDEX('Policy Characteristics'!G:G,MATCH($C825,'Policy Characteristics'!$C:$C,0)))</f>
        <v>1</v>
      </c>
      <c r="N825" s="284">
        <f>IF(ISBLANK(INDEX('Policy Characteristics'!H:H,MATCH($C825,'Policy Characteristics'!$C:$C,0))),"",INDEX('Policy Characteristics'!H:H,MATCH($C825,'Policy Characteristics'!$C:$C,0)))</f>
        <v>0.01</v>
      </c>
      <c r="O825" s="276" t="str">
        <f>IF(ISBLANK(INDEX('Policy Characteristics'!I:I,MATCH($C825,'Policy Characteristics'!$C:$C,0))),"",INDEX('Policy Characteristics'!I:I,MATCH($C825,'Policy Characteristics'!$C:$C,0)))</f>
        <v>% of fuel shifted</v>
      </c>
      <c r="P825" s="276" t="str">
        <f>IF(ISBLANK(INDEX('Policy Characteristics'!J:J,MATCH($C825,'Policy Characteristics'!$C:$C,0))),"",INDEX('Policy Characteristics'!J:J,MATCH($C825,'Policy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5" s="276" t="str">
        <f>IF(ISBLANK(INDEX('Policy Characteristics'!K:K,MATCH($C825,'Policy Characteristics'!$C:$C,0))),"",INDEX('Policy Characteristics'!K:K,MATCH($C825,'Policy Characteristics'!$C:$C,0)))</f>
        <v>industry-ag-main.html#fuel-switching</v>
      </c>
      <c r="R825" s="276" t="str">
        <f>IF(ISBLANK(INDEX('Policy Characteristics'!L:L,MATCH($C825,'Policy Characteristics'!$C:$C,0))),"",INDEX('Policy Characteristics'!L:L,MATCH($C825,'Policy Characteristics'!$C:$C,0)))</f>
        <v>industry-elec-and-hydrogen.html</v>
      </c>
    </row>
    <row r="826" spans="1:18" s="2" customFormat="1" ht="16">
      <c r="A826" s="276" t="str">
        <f>IF(ISBLANK(INDEX('Policy Characteristics'!A:A,MATCH($C826,'Policy Characteristics'!$C:$C,0))),"",INDEX('Policy Characteristics'!A:A,MATCH($C826,'Policy Characteristics'!$C:$C,0)))</f>
        <v>Industry</v>
      </c>
      <c r="B826" s="285" t="str">
        <f>IF(ISBLANK(INDEX('Policy Characteristics'!B:B,MATCH($C826,'Policy Characteristics'!$C:$C,0))),"",INDEX('Policy Characteristics'!B:B,MATCH($C826,'Policy Characteristics'!$C:$C,0)))</f>
        <v>Hydrogen Combustion</v>
      </c>
      <c r="C826" s="276" t="str">
        <f t="shared" si="37"/>
        <v>Fraction of Eligible Industrial Energy Use Shifted to Hydrogen</v>
      </c>
      <c r="D826" s="6" t="s">
        <v>3113</v>
      </c>
      <c r="E826" s="1" t="s">
        <v>3624</v>
      </c>
      <c r="F826" t="s">
        <v>3076</v>
      </c>
      <c r="G826" s="47" t="s">
        <v>3632</v>
      </c>
      <c r="H826" s="44">
        <v>2122</v>
      </c>
      <c r="I826" s="347" t="s">
        <v>45</v>
      </c>
      <c r="J826" s="277" t="str">
        <f>IF(ISBLANK(INDEX('Policy Characteristics'!D:D,MATCH($C826,'Policy Characteristics'!$C:$C,0))),"",INDEX('Policy Characteristics'!D:D,MATCH($C826,'Policy Characteristics'!$C:$C,0)))</f>
        <v>Hydrogen Combustion</v>
      </c>
      <c r="K826" s="276" t="str">
        <f>IF(ISBLANK(INDEX('Policy Characteristics'!E:E,MATCH($C826,'Policy Characteristics'!$C:$C,0))),"",INDEX('Policy Characteristics'!E:E,MATCH($C826,'Policy Characteristics'!$C:$C,0)))</f>
        <v>indst shift to hydrogen</v>
      </c>
      <c r="L826" s="284">
        <f>IF(ISBLANK(INDEX('Policy Characteristics'!F:F,MATCH($C826,'Policy Characteristics'!$C:$C,0))),"",INDEX('Policy Characteristics'!F:F,MATCH($C826,'Policy Characteristics'!$C:$C,0)))</f>
        <v>0</v>
      </c>
      <c r="M826" s="284">
        <f>IF(ISBLANK(INDEX('Policy Characteristics'!G:G,MATCH($C826,'Policy Characteristics'!$C:$C,0))),"",INDEX('Policy Characteristics'!G:G,MATCH($C826,'Policy Characteristics'!$C:$C,0)))</f>
        <v>1</v>
      </c>
      <c r="N826" s="284">
        <f>IF(ISBLANK(INDEX('Policy Characteristics'!H:H,MATCH($C826,'Policy Characteristics'!$C:$C,0))),"",INDEX('Policy Characteristics'!H:H,MATCH($C826,'Policy Characteristics'!$C:$C,0)))</f>
        <v>0.01</v>
      </c>
      <c r="O826" s="276" t="str">
        <f>IF(ISBLANK(INDEX('Policy Characteristics'!I:I,MATCH($C826,'Policy Characteristics'!$C:$C,0))),"",INDEX('Policy Characteristics'!I:I,MATCH($C826,'Policy Characteristics'!$C:$C,0)))</f>
        <v>% of fuel shifted</v>
      </c>
      <c r="P826" s="276" t="str">
        <f>IF(ISBLANK(INDEX('Policy Characteristics'!J:J,MATCH($C826,'Policy Characteristics'!$C:$C,0))),"",INDEX('Policy Characteristics'!J:J,MATCH($C826,'Policy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6" s="276" t="str">
        <f>IF(ISBLANK(INDEX('Policy Characteristics'!K:K,MATCH($C826,'Policy Characteristics'!$C:$C,0))),"",INDEX('Policy Characteristics'!K:K,MATCH($C826,'Policy Characteristics'!$C:$C,0)))</f>
        <v>industry-ag-main.html#fuel-switching</v>
      </c>
      <c r="R826" s="276" t="str">
        <f>IF(ISBLANK(INDEX('Policy Characteristics'!L:L,MATCH($C826,'Policy Characteristics'!$C:$C,0))),"",INDEX('Policy Characteristics'!L:L,MATCH($C826,'Policy Characteristics'!$C:$C,0)))</f>
        <v>industry-elec-and-hydrogen.html</v>
      </c>
    </row>
    <row r="827" spans="1:18" s="2" customFormat="1" ht="16">
      <c r="A827" s="276" t="str">
        <f>IF(ISBLANK(INDEX('Policy Characteristics'!A:A,MATCH($C827,'Policy Characteristics'!$C:$C,0))),"",INDEX('Policy Characteristics'!A:A,MATCH($C827,'Policy Characteristics'!$C:$C,0)))</f>
        <v>Industry</v>
      </c>
      <c r="B827" s="285" t="str">
        <f>IF(ISBLANK(INDEX('Policy Characteristics'!B:B,MATCH($C827,'Policy Characteristics'!$C:$C,0))),"",INDEX('Policy Characteristics'!B:B,MATCH($C827,'Policy Characteristics'!$C:$C,0)))</f>
        <v>Hydrogen Combustion</v>
      </c>
      <c r="C827" s="276" t="str">
        <f t="shared" si="37"/>
        <v>Fraction of Eligible Industrial Energy Use Shifted to Hydrogen</v>
      </c>
      <c r="D827" s="6" t="s">
        <v>3113</v>
      </c>
      <c r="E827" s="1" t="s">
        <v>3626</v>
      </c>
      <c r="F827" t="s">
        <v>3076</v>
      </c>
      <c r="G827" s="47" t="s">
        <v>3633</v>
      </c>
      <c r="H827" s="44">
        <v>2123</v>
      </c>
      <c r="I827" s="347" t="s">
        <v>45</v>
      </c>
      <c r="J827" s="277" t="str">
        <f>IF(ISBLANK(INDEX('Policy Characteristics'!D:D,MATCH($C827,'Policy Characteristics'!$C:$C,0))),"",INDEX('Policy Characteristics'!D:D,MATCH($C827,'Policy Characteristics'!$C:$C,0)))</f>
        <v>Hydrogen Combustion</v>
      </c>
      <c r="K827" s="276" t="str">
        <f>IF(ISBLANK(INDEX('Policy Characteristics'!E:E,MATCH($C827,'Policy Characteristics'!$C:$C,0))),"",INDEX('Policy Characteristics'!E:E,MATCH($C827,'Policy Characteristics'!$C:$C,0)))</f>
        <v>indst shift to hydrogen</v>
      </c>
      <c r="L827" s="284">
        <f>IF(ISBLANK(INDEX('Policy Characteristics'!F:F,MATCH($C827,'Policy Characteristics'!$C:$C,0))),"",INDEX('Policy Characteristics'!F:F,MATCH($C827,'Policy Characteristics'!$C:$C,0)))</f>
        <v>0</v>
      </c>
      <c r="M827" s="284">
        <f>IF(ISBLANK(INDEX('Policy Characteristics'!G:G,MATCH($C827,'Policy Characteristics'!$C:$C,0))),"",INDEX('Policy Characteristics'!G:G,MATCH($C827,'Policy Characteristics'!$C:$C,0)))</f>
        <v>1</v>
      </c>
      <c r="N827" s="284">
        <f>IF(ISBLANK(INDEX('Policy Characteristics'!H:H,MATCH($C827,'Policy Characteristics'!$C:$C,0))),"",INDEX('Policy Characteristics'!H:H,MATCH($C827,'Policy Characteristics'!$C:$C,0)))</f>
        <v>0.01</v>
      </c>
      <c r="O827" s="276" t="str">
        <f>IF(ISBLANK(INDEX('Policy Characteristics'!I:I,MATCH($C827,'Policy Characteristics'!$C:$C,0))),"",INDEX('Policy Characteristics'!I:I,MATCH($C827,'Policy Characteristics'!$C:$C,0)))</f>
        <v>% of fuel shifted</v>
      </c>
      <c r="P827" s="276" t="str">
        <f>IF(ISBLANK(INDEX('Policy Characteristics'!J:J,MATCH($C827,'Policy Characteristics'!$C:$C,0))),"",INDEX('Policy Characteristics'!J:J,MATCH($C827,'Policy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7" s="276" t="str">
        <f>IF(ISBLANK(INDEX('Policy Characteristics'!K:K,MATCH($C827,'Policy Characteristics'!$C:$C,0))),"",INDEX('Policy Characteristics'!K:K,MATCH($C827,'Policy Characteristics'!$C:$C,0)))</f>
        <v>industry-ag-main.html#fuel-switching</v>
      </c>
      <c r="R827" s="276" t="str">
        <f>IF(ISBLANK(INDEX('Policy Characteristics'!L:L,MATCH($C827,'Policy Characteristics'!$C:$C,0))),"",INDEX('Policy Characteristics'!L:L,MATCH($C827,'Policy Characteristics'!$C:$C,0)))</f>
        <v>industry-elec-and-hydrogen.html</v>
      </c>
    </row>
    <row r="828" spans="1:18" s="2" customFormat="1" ht="16">
      <c r="A828" s="276" t="str">
        <f>IF(ISBLANK(INDEX('Policy Characteristics'!A:A,MATCH($C828,'Policy Characteristics'!$C:$C,0))),"",INDEX('Policy Characteristics'!A:A,MATCH($C828,'Policy Characteristics'!$C:$C,0)))</f>
        <v>Industry</v>
      </c>
      <c r="B828" s="285" t="str">
        <f>IF(ISBLANK(INDEX('Policy Characteristics'!B:B,MATCH($C828,'Policy Characteristics'!$C:$C,0))),"",INDEX('Policy Characteristics'!B:B,MATCH($C828,'Policy Characteristics'!$C:$C,0)))</f>
        <v>Hydrogen Combustion</v>
      </c>
      <c r="C828" s="276" t="str">
        <f t="shared" si="37"/>
        <v>Fraction of Eligible Industrial Energy Use Shifted to Hydrogen</v>
      </c>
      <c r="D828" s="6" t="s">
        <v>3113</v>
      </c>
      <c r="E828" s="1" t="s">
        <v>3627</v>
      </c>
      <c r="F828" t="s">
        <v>3076</v>
      </c>
      <c r="G828" s="47" t="s">
        <v>3634</v>
      </c>
      <c r="H828" s="44">
        <v>2124</v>
      </c>
      <c r="I828" s="347" t="s">
        <v>45</v>
      </c>
      <c r="J828" s="277" t="str">
        <f>IF(ISBLANK(INDEX('Policy Characteristics'!D:D,MATCH($C828,'Policy Characteristics'!$C:$C,0))),"",INDEX('Policy Characteristics'!D:D,MATCH($C828,'Policy Characteristics'!$C:$C,0)))</f>
        <v>Hydrogen Combustion</v>
      </c>
      <c r="K828" s="276" t="str">
        <f>IF(ISBLANK(INDEX('Policy Characteristics'!E:E,MATCH($C828,'Policy Characteristics'!$C:$C,0))),"",INDEX('Policy Characteristics'!E:E,MATCH($C828,'Policy Characteristics'!$C:$C,0)))</f>
        <v>indst shift to hydrogen</v>
      </c>
      <c r="L828" s="284">
        <f>IF(ISBLANK(INDEX('Policy Characteristics'!F:F,MATCH($C828,'Policy Characteristics'!$C:$C,0))),"",INDEX('Policy Characteristics'!F:F,MATCH($C828,'Policy Characteristics'!$C:$C,0)))</f>
        <v>0</v>
      </c>
      <c r="M828" s="284">
        <f>IF(ISBLANK(INDEX('Policy Characteristics'!G:G,MATCH($C828,'Policy Characteristics'!$C:$C,0))),"",INDEX('Policy Characteristics'!G:G,MATCH($C828,'Policy Characteristics'!$C:$C,0)))</f>
        <v>1</v>
      </c>
      <c r="N828" s="284">
        <f>IF(ISBLANK(INDEX('Policy Characteristics'!H:H,MATCH($C828,'Policy Characteristics'!$C:$C,0))),"",INDEX('Policy Characteristics'!H:H,MATCH($C828,'Policy Characteristics'!$C:$C,0)))</f>
        <v>0.01</v>
      </c>
      <c r="O828" s="276" t="str">
        <f>IF(ISBLANK(INDEX('Policy Characteristics'!I:I,MATCH($C828,'Policy Characteristics'!$C:$C,0))),"",INDEX('Policy Characteristics'!I:I,MATCH($C828,'Policy Characteristics'!$C:$C,0)))</f>
        <v>% of fuel shifted</v>
      </c>
      <c r="P828" s="276" t="str">
        <f>IF(ISBLANK(INDEX('Policy Characteristics'!J:J,MATCH($C828,'Policy Characteristics'!$C:$C,0))),"",INDEX('Policy Characteristics'!J:J,MATCH($C828,'Policy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8" s="276" t="str">
        <f>IF(ISBLANK(INDEX('Policy Characteristics'!K:K,MATCH($C828,'Policy Characteristics'!$C:$C,0))),"",INDEX('Policy Characteristics'!K:K,MATCH($C828,'Policy Characteristics'!$C:$C,0)))</f>
        <v>industry-ag-main.html#fuel-switching</v>
      </c>
      <c r="R828" s="276" t="str">
        <f>IF(ISBLANK(INDEX('Policy Characteristics'!L:L,MATCH($C828,'Policy Characteristics'!$C:$C,0))),"",INDEX('Policy Characteristics'!L:L,MATCH($C828,'Policy Characteristics'!$C:$C,0)))</f>
        <v>industry-elec-and-hydrogen.html</v>
      </c>
    </row>
    <row r="829" spans="1:18" s="2" customFormat="1" ht="16">
      <c r="A829" s="276" t="str">
        <f>IF(ISBLANK(INDEX('Policy Characteristics'!A:A,MATCH($C829,'Policy Characteristics'!$C:$C,0))),"",INDEX('Policy Characteristics'!A:A,MATCH($C829,'Policy Characteristics'!$C:$C,0)))</f>
        <v>Industry</v>
      </c>
      <c r="B829" s="285" t="str">
        <f>IF(ISBLANK(INDEX('Policy Characteristics'!B:B,MATCH($C829,'Policy Characteristics'!$C:$C,0))),"",INDEX('Policy Characteristics'!B:B,MATCH($C829,'Policy Characteristics'!$C:$C,0)))</f>
        <v>Hydrogen Combustion</v>
      </c>
      <c r="C829" s="276" t="str">
        <f t="shared" si="37"/>
        <v>Fraction of Eligible Industrial Energy Use Shifted to Hydrogen</v>
      </c>
      <c r="D829" s="6" t="s">
        <v>3113</v>
      </c>
      <c r="E829" s="1" t="s">
        <v>3628</v>
      </c>
      <c r="F829" t="s">
        <v>3076</v>
      </c>
      <c r="G829" s="47" t="s">
        <v>3635</v>
      </c>
      <c r="H829" s="44">
        <v>2125</v>
      </c>
      <c r="I829" s="347" t="s">
        <v>44</v>
      </c>
      <c r="J829" s="277" t="str">
        <f>IF(ISBLANK(INDEX('Policy Characteristics'!D:D,MATCH($C829,'Policy Characteristics'!$C:$C,0))),"",INDEX('Policy Characteristics'!D:D,MATCH($C829,'Policy Characteristics'!$C:$C,0)))</f>
        <v>Hydrogen Combustion</v>
      </c>
      <c r="K829" s="276" t="str">
        <f>IF(ISBLANK(INDEX('Policy Characteristics'!E:E,MATCH($C829,'Policy Characteristics'!$C:$C,0))),"",INDEX('Policy Characteristics'!E:E,MATCH($C829,'Policy Characteristics'!$C:$C,0)))</f>
        <v>indst shift to hydrogen</v>
      </c>
      <c r="L829" s="284">
        <f>IF(ISBLANK(INDEX('Policy Characteristics'!F:F,MATCH($C829,'Policy Characteristics'!$C:$C,0))),"",INDEX('Policy Characteristics'!F:F,MATCH($C829,'Policy Characteristics'!$C:$C,0)))</f>
        <v>0</v>
      </c>
      <c r="M829" s="284">
        <f>IF(ISBLANK(INDEX('Policy Characteristics'!G:G,MATCH($C829,'Policy Characteristics'!$C:$C,0))),"",INDEX('Policy Characteristics'!G:G,MATCH($C829,'Policy Characteristics'!$C:$C,0)))</f>
        <v>1</v>
      </c>
      <c r="N829" s="284">
        <f>IF(ISBLANK(INDEX('Policy Characteristics'!H:H,MATCH($C829,'Policy Characteristics'!$C:$C,0))),"",INDEX('Policy Characteristics'!H:H,MATCH($C829,'Policy Characteristics'!$C:$C,0)))</f>
        <v>0.01</v>
      </c>
      <c r="O829" s="276" t="str">
        <f>IF(ISBLANK(INDEX('Policy Characteristics'!I:I,MATCH($C829,'Policy Characteristics'!$C:$C,0))),"",INDEX('Policy Characteristics'!I:I,MATCH($C829,'Policy Characteristics'!$C:$C,0)))</f>
        <v>% of fuel shifted</v>
      </c>
      <c r="P829" s="276" t="str">
        <f>IF(ISBLANK(INDEX('Policy Characteristics'!J:J,MATCH($C829,'Policy Characteristics'!$C:$C,0))),"",INDEX('Policy Characteristics'!J:J,MATCH($C829,'Policy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9" s="276" t="str">
        <f>IF(ISBLANK(INDEX('Policy Characteristics'!K:K,MATCH($C829,'Policy Characteristics'!$C:$C,0))),"",INDEX('Policy Characteristics'!K:K,MATCH($C829,'Policy Characteristics'!$C:$C,0)))</f>
        <v>industry-ag-main.html#fuel-switching</v>
      </c>
      <c r="R829" s="276" t="str">
        <f>IF(ISBLANK(INDEX('Policy Characteristics'!L:L,MATCH($C829,'Policy Characteristics'!$C:$C,0))),"",INDEX('Policy Characteristics'!L:L,MATCH($C829,'Policy Characteristics'!$C:$C,0)))</f>
        <v>industry-elec-and-hydrogen.html</v>
      </c>
    </row>
    <row r="830" spans="1:18" s="2" customFormat="1" ht="16">
      <c r="A830" s="276" t="str">
        <f>IF(ISBLANK(INDEX('Policy Characteristics'!A:A,MATCH($C830,'Policy Characteristics'!$C:$C,0))),"",INDEX('Policy Characteristics'!A:A,MATCH($C830,'Policy Characteristics'!$C:$C,0)))</f>
        <v>Industry</v>
      </c>
      <c r="B830" s="285" t="str">
        <f>IF(ISBLANK(INDEX('Policy Characteristics'!B:B,MATCH($C830,'Policy Characteristics'!$C:$C,0))),"",INDEX('Policy Characteristics'!B:B,MATCH($C830,'Policy Characteristics'!$C:$C,0)))</f>
        <v>Hydrogen Combustion</v>
      </c>
      <c r="C830" s="276" t="str">
        <f t="shared" si="37"/>
        <v>Fraction of Eligible Industrial Energy Use Shifted to Hydrogen</v>
      </c>
      <c r="D830" s="6" t="s">
        <v>3113</v>
      </c>
      <c r="E830" s="1" t="s">
        <v>3629</v>
      </c>
      <c r="F830" t="s">
        <v>3076</v>
      </c>
      <c r="G830" s="47" t="s">
        <v>3636</v>
      </c>
      <c r="H830" s="44">
        <v>2126</v>
      </c>
      <c r="I830" s="347" t="s">
        <v>45</v>
      </c>
      <c r="J830" s="277" t="str">
        <f>IF(ISBLANK(INDEX('Policy Characteristics'!D:D,MATCH($C830,'Policy Characteristics'!$C:$C,0))),"",INDEX('Policy Characteristics'!D:D,MATCH($C830,'Policy Characteristics'!$C:$C,0)))</f>
        <v>Hydrogen Combustion</v>
      </c>
      <c r="K830" s="276" t="str">
        <f>IF(ISBLANK(INDEX('Policy Characteristics'!E:E,MATCH($C830,'Policy Characteristics'!$C:$C,0))),"",INDEX('Policy Characteristics'!E:E,MATCH($C830,'Policy Characteristics'!$C:$C,0)))</f>
        <v>indst shift to hydrogen</v>
      </c>
      <c r="L830" s="284">
        <f>IF(ISBLANK(INDEX('Policy Characteristics'!F:F,MATCH($C830,'Policy Characteristics'!$C:$C,0))),"",INDEX('Policy Characteristics'!F:F,MATCH($C830,'Policy Characteristics'!$C:$C,0)))</f>
        <v>0</v>
      </c>
      <c r="M830" s="284">
        <f>IF(ISBLANK(INDEX('Policy Characteristics'!G:G,MATCH($C830,'Policy Characteristics'!$C:$C,0))),"",INDEX('Policy Characteristics'!G:G,MATCH($C830,'Policy Characteristics'!$C:$C,0)))</f>
        <v>1</v>
      </c>
      <c r="N830" s="284">
        <f>IF(ISBLANK(INDEX('Policy Characteristics'!H:H,MATCH($C830,'Policy Characteristics'!$C:$C,0))),"",INDEX('Policy Characteristics'!H:H,MATCH($C830,'Policy Characteristics'!$C:$C,0)))</f>
        <v>0.01</v>
      </c>
      <c r="O830" s="276" t="str">
        <f>IF(ISBLANK(INDEX('Policy Characteristics'!I:I,MATCH($C830,'Policy Characteristics'!$C:$C,0))),"",INDEX('Policy Characteristics'!I:I,MATCH($C830,'Policy Characteristics'!$C:$C,0)))</f>
        <v>% of fuel shifted</v>
      </c>
      <c r="P830" s="276" t="str">
        <f>IF(ISBLANK(INDEX('Policy Characteristics'!J:J,MATCH($C830,'Policy Characteristics'!$C:$C,0))),"",INDEX('Policy Characteristics'!J:J,MATCH($C830,'Policy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0" s="276" t="str">
        <f>IF(ISBLANK(INDEX('Policy Characteristics'!K:K,MATCH($C830,'Policy Characteristics'!$C:$C,0))),"",INDEX('Policy Characteristics'!K:K,MATCH($C830,'Policy Characteristics'!$C:$C,0)))</f>
        <v>industry-ag-main.html#fuel-switching</v>
      </c>
      <c r="R830" s="276" t="str">
        <f>IF(ISBLANK(INDEX('Policy Characteristics'!L:L,MATCH($C830,'Policy Characteristics'!$C:$C,0))),"",INDEX('Policy Characteristics'!L:L,MATCH($C830,'Policy Characteristics'!$C:$C,0)))</f>
        <v>industry-elec-and-hydrogen.html</v>
      </c>
    </row>
    <row r="831" spans="1:18" s="2" customFormat="1" ht="16">
      <c r="A831" s="276" t="str">
        <f>IF(ISBLANK(INDEX('Policy Characteristics'!A:A,MATCH($C831,'Policy Characteristics'!$C:$C,0))),"",INDEX('Policy Characteristics'!A:A,MATCH($C831,'Policy Characteristics'!$C:$C,0)))</f>
        <v>Industry</v>
      </c>
      <c r="B831" s="285" t="str">
        <f>IF(ISBLANK(INDEX('Policy Characteristics'!B:B,MATCH($C831,'Policy Characteristics'!$C:$C,0))),"",INDEX('Policy Characteristics'!B:B,MATCH($C831,'Policy Characteristics'!$C:$C,0)))</f>
        <v>Hydrogen Combustion</v>
      </c>
      <c r="C831" s="276" t="str">
        <f t="shared" si="37"/>
        <v>Fraction of Eligible Industrial Energy Use Shifted to Hydrogen</v>
      </c>
      <c r="D831" s="6" t="s">
        <v>3113</v>
      </c>
      <c r="E831" s="1" t="s">
        <v>3630</v>
      </c>
      <c r="F831" t="s">
        <v>3076</v>
      </c>
      <c r="G831" s="47" t="s">
        <v>3637</v>
      </c>
      <c r="H831" s="44">
        <v>2127</v>
      </c>
      <c r="I831" s="347" t="s">
        <v>44</v>
      </c>
      <c r="J831" s="277" t="str">
        <f>IF(ISBLANK(INDEX('Policy Characteristics'!D:D,MATCH($C831,'Policy Characteristics'!$C:$C,0))),"",INDEX('Policy Characteristics'!D:D,MATCH($C831,'Policy Characteristics'!$C:$C,0)))</f>
        <v>Hydrogen Combustion</v>
      </c>
      <c r="K831" s="276" t="str">
        <f>IF(ISBLANK(INDEX('Policy Characteristics'!E:E,MATCH($C831,'Policy Characteristics'!$C:$C,0))),"",INDEX('Policy Characteristics'!E:E,MATCH($C831,'Policy Characteristics'!$C:$C,0)))</f>
        <v>indst shift to hydrogen</v>
      </c>
      <c r="L831" s="284">
        <f>IF(ISBLANK(INDEX('Policy Characteristics'!F:F,MATCH($C831,'Policy Characteristics'!$C:$C,0))),"",INDEX('Policy Characteristics'!F:F,MATCH($C831,'Policy Characteristics'!$C:$C,0)))</f>
        <v>0</v>
      </c>
      <c r="M831" s="284">
        <f>IF(ISBLANK(INDEX('Policy Characteristics'!G:G,MATCH($C831,'Policy Characteristics'!$C:$C,0))),"",INDEX('Policy Characteristics'!G:G,MATCH($C831,'Policy Characteristics'!$C:$C,0)))</f>
        <v>1</v>
      </c>
      <c r="N831" s="284">
        <f>IF(ISBLANK(INDEX('Policy Characteristics'!H:H,MATCH($C831,'Policy Characteristics'!$C:$C,0))),"",INDEX('Policy Characteristics'!H:H,MATCH($C831,'Policy Characteristics'!$C:$C,0)))</f>
        <v>0.01</v>
      </c>
      <c r="O831" s="276" t="str">
        <f>IF(ISBLANK(INDEX('Policy Characteristics'!I:I,MATCH($C831,'Policy Characteristics'!$C:$C,0))),"",INDEX('Policy Characteristics'!I:I,MATCH($C831,'Policy Characteristics'!$C:$C,0)))</f>
        <v>% of fuel shifted</v>
      </c>
      <c r="P831" s="276" t="str">
        <f>IF(ISBLANK(INDEX('Policy Characteristics'!J:J,MATCH($C831,'Policy Characteristics'!$C:$C,0))),"",INDEX('Policy Characteristics'!J:J,MATCH($C831,'Policy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1" s="276" t="str">
        <f>IF(ISBLANK(INDEX('Policy Characteristics'!K:K,MATCH($C831,'Policy Characteristics'!$C:$C,0))),"",INDEX('Policy Characteristics'!K:K,MATCH($C831,'Policy Characteristics'!$C:$C,0)))</f>
        <v>industry-ag-main.html#fuel-switching</v>
      </c>
      <c r="R831" s="276" t="str">
        <f>IF(ISBLANK(INDEX('Policy Characteristics'!L:L,MATCH($C831,'Policy Characteristics'!$C:$C,0))),"",INDEX('Policy Characteristics'!L:L,MATCH($C831,'Policy Characteristics'!$C:$C,0)))</f>
        <v>industry-elec-and-hydrogen.html</v>
      </c>
    </row>
    <row r="832" spans="1:18" s="2" customFormat="1" ht="16">
      <c r="A832" s="276" t="str">
        <f>IF(ISBLANK(INDEX('Policy Characteristics'!A:A,MATCH($C832,'Policy Characteristics'!$C:$C,0))),"",INDEX('Policy Characteristics'!A:A,MATCH($C832,'Policy Characteristics'!$C:$C,0)))</f>
        <v>Industry</v>
      </c>
      <c r="B832" s="285" t="str">
        <f>IF(ISBLANK(INDEX('Policy Characteristics'!B:B,MATCH($C832,'Policy Characteristics'!$C:$C,0))),"",INDEX('Policy Characteristics'!B:B,MATCH($C832,'Policy Characteristics'!$C:$C,0)))</f>
        <v>Hydrogen Combustion</v>
      </c>
      <c r="C832" s="276" t="str">
        <f t="shared" si="37"/>
        <v>Fraction of Eligible Industrial Energy Use Shifted to Hydrogen</v>
      </c>
      <c r="D832" s="6" t="s">
        <v>3113</v>
      </c>
      <c r="E832" s="1" t="s">
        <v>3631</v>
      </c>
      <c r="F832" t="s">
        <v>3076</v>
      </c>
      <c r="G832" s="47" t="s">
        <v>3638</v>
      </c>
      <c r="H832" s="44">
        <v>2128</v>
      </c>
      <c r="I832" s="347" t="s">
        <v>45</v>
      </c>
      <c r="J832" s="277" t="str">
        <f>IF(ISBLANK(INDEX('Policy Characteristics'!D:D,MATCH($C832,'Policy Characteristics'!$C:$C,0))),"",INDEX('Policy Characteristics'!D:D,MATCH($C832,'Policy Characteristics'!$C:$C,0)))</f>
        <v>Hydrogen Combustion</v>
      </c>
      <c r="K832" s="276" t="str">
        <f>IF(ISBLANK(INDEX('Policy Characteristics'!E:E,MATCH($C832,'Policy Characteristics'!$C:$C,0))),"",INDEX('Policy Characteristics'!E:E,MATCH($C832,'Policy Characteristics'!$C:$C,0)))</f>
        <v>indst shift to hydrogen</v>
      </c>
      <c r="L832" s="284">
        <f>IF(ISBLANK(INDEX('Policy Characteristics'!F:F,MATCH($C832,'Policy Characteristics'!$C:$C,0))),"",INDEX('Policy Characteristics'!F:F,MATCH($C832,'Policy Characteristics'!$C:$C,0)))</f>
        <v>0</v>
      </c>
      <c r="M832" s="284">
        <f>IF(ISBLANK(INDEX('Policy Characteristics'!G:G,MATCH($C832,'Policy Characteristics'!$C:$C,0))),"",INDEX('Policy Characteristics'!G:G,MATCH($C832,'Policy Characteristics'!$C:$C,0)))</f>
        <v>1</v>
      </c>
      <c r="N832" s="284">
        <f>IF(ISBLANK(INDEX('Policy Characteristics'!H:H,MATCH($C832,'Policy Characteristics'!$C:$C,0))),"",INDEX('Policy Characteristics'!H:H,MATCH($C832,'Policy Characteristics'!$C:$C,0)))</f>
        <v>0.01</v>
      </c>
      <c r="O832" s="276" t="str">
        <f>IF(ISBLANK(INDEX('Policy Characteristics'!I:I,MATCH($C832,'Policy Characteristics'!$C:$C,0))),"",INDEX('Policy Characteristics'!I:I,MATCH($C832,'Policy Characteristics'!$C:$C,0)))</f>
        <v>% of fuel shifted</v>
      </c>
      <c r="P832" s="276" t="str">
        <f>IF(ISBLANK(INDEX('Policy Characteristics'!J:J,MATCH($C832,'Policy Characteristics'!$C:$C,0))),"",INDEX('Policy Characteristics'!J:J,MATCH($C832,'Policy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2" s="276" t="str">
        <f>IF(ISBLANK(INDEX('Policy Characteristics'!K:K,MATCH($C832,'Policy Characteristics'!$C:$C,0))),"",INDEX('Policy Characteristics'!K:K,MATCH($C832,'Policy Characteristics'!$C:$C,0)))</f>
        <v>industry-ag-main.html#fuel-switching</v>
      </c>
      <c r="R832" s="276" t="str">
        <f>IF(ISBLANK(INDEX('Policy Characteristics'!L:L,MATCH($C832,'Policy Characteristics'!$C:$C,0))),"",INDEX('Policy Characteristics'!L:L,MATCH($C832,'Policy Characteristics'!$C:$C,0)))</f>
        <v>industry-elec-and-hydrogen.html</v>
      </c>
    </row>
    <row r="833" spans="1:18" s="2" customFormat="1" ht="16">
      <c r="A833" s="276" t="str">
        <f>IF(ISBLANK(INDEX('Policy Characteristics'!A:A,MATCH($C833,'Policy Characteristics'!$C:$C,0))),"",INDEX('Policy Characteristics'!A:A,MATCH($C833,'Policy Characteristics'!$C:$C,0)))</f>
        <v>Industry</v>
      </c>
      <c r="B833" s="285" t="str">
        <f>IF(ISBLANK(INDEX('Policy Characteristics'!B:B,MATCH($C833,'Policy Characteristics'!$C:$C,0))),"",INDEX('Policy Characteristics'!B:B,MATCH($C833,'Policy Characteristics'!$C:$C,0)))</f>
        <v>Hydrogen Combustion</v>
      </c>
      <c r="C833" s="276" t="str">
        <f t="shared" si="37"/>
        <v>Fraction of Eligible Industrial Energy Use Shifted to Hydrogen</v>
      </c>
      <c r="D833" s="6" t="s">
        <v>3113</v>
      </c>
      <c r="E833" s="1" t="s">
        <v>3625</v>
      </c>
      <c r="F833" t="s">
        <v>3076</v>
      </c>
      <c r="G833" s="47" t="s">
        <v>3639</v>
      </c>
      <c r="H833" s="44">
        <v>2129</v>
      </c>
      <c r="I833" s="347" t="s">
        <v>45</v>
      </c>
      <c r="J833" s="277" t="str">
        <f>IF(ISBLANK(INDEX('Policy Characteristics'!D:D,MATCH($C833,'Policy Characteristics'!$C:$C,0))),"",INDEX('Policy Characteristics'!D:D,MATCH($C833,'Policy Characteristics'!$C:$C,0)))</f>
        <v>Hydrogen Combustion</v>
      </c>
      <c r="K833" s="276" t="str">
        <f>IF(ISBLANK(INDEX('Policy Characteristics'!E:E,MATCH($C833,'Policy Characteristics'!$C:$C,0))),"",INDEX('Policy Characteristics'!E:E,MATCH($C833,'Policy Characteristics'!$C:$C,0)))</f>
        <v>indst shift to hydrogen</v>
      </c>
      <c r="L833" s="284">
        <f>IF(ISBLANK(INDEX('Policy Characteristics'!F:F,MATCH($C833,'Policy Characteristics'!$C:$C,0))),"",INDEX('Policy Characteristics'!F:F,MATCH($C833,'Policy Characteristics'!$C:$C,0)))</f>
        <v>0</v>
      </c>
      <c r="M833" s="284">
        <f>IF(ISBLANK(INDEX('Policy Characteristics'!G:G,MATCH($C833,'Policy Characteristics'!$C:$C,0))),"",INDEX('Policy Characteristics'!G:G,MATCH($C833,'Policy Characteristics'!$C:$C,0)))</f>
        <v>1</v>
      </c>
      <c r="N833" s="284">
        <f>IF(ISBLANK(INDEX('Policy Characteristics'!H:H,MATCH($C833,'Policy Characteristics'!$C:$C,0))),"",INDEX('Policy Characteristics'!H:H,MATCH($C833,'Policy Characteristics'!$C:$C,0)))</f>
        <v>0.01</v>
      </c>
      <c r="O833" s="276" t="str">
        <f>IF(ISBLANK(INDEX('Policy Characteristics'!I:I,MATCH($C833,'Policy Characteristics'!$C:$C,0))),"",INDEX('Policy Characteristics'!I:I,MATCH($C833,'Policy Characteristics'!$C:$C,0)))</f>
        <v>% of fuel shifted</v>
      </c>
      <c r="P833" s="276" t="str">
        <f>IF(ISBLANK(INDEX('Policy Characteristics'!J:J,MATCH($C833,'Policy Characteristics'!$C:$C,0))),"",INDEX('Policy Characteristics'!J:J,MATCH($C833,'Policy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3" s="276" t="str">
        <f>IF(ISBLANK(INDEX('Policy Characteristics'!K:K,MATCH($C833,'Policy Characteristics'!$C:$C,0))),"",INDEX('Policy Characteristics'!K:K,MATCH($C833,'Policy Characteristics'!$C:$C,0)))</f>
        <v>industry-ag-main.html#fuel-switching</v>
      </c>
      <c r="R833" s="276" t="str">
        <f>IF(ISBLANK(INDEX('Policy Characteristics'!L:L,MATCH($C833,'Policy Characteristics'!$C:$C,0))),"",INDEX('Policy Characteristics'!L:L,MATCH($C833,'Policy Characteristics'!$C:$C,0)))</f>
        <v>industry-elec-and-hydrogen.html</v>
      </c>
    </row>
    <row r="834" spans="1:18" s="2" customFormat="1" ht="16">
      <c r="A834" s="276" t="str">
        <f>IF(ISBLANK(INDEX('Policy Characteristics'!A:A,MATCH($C834,'Policy Characteristics'!$C:$C,0))),"",INDEX('Policy Characteristics'!A:A,MATCH($C834,'Policy Characteristics'!$C:$C,0)))</f>
        <v>Industry</v>
      </c>
      <c r="B834" s="285" t="str">
        <f>IF(ISBLANK(INDEX('Policy Characteristics'!B:B,MATCH($C834,'Policy Characteristics'!$C:$C,0))),"",INDEX('Policy Characteristics'!B:B,MATCH($C834,'Policy Characteristics'!$C:$C,0)))</f>
        <v>Hydrogen Combustion</v>
      </c>
      <c r="C834" s="276" t="str">
        <f t="shared" si="37"/>
        <v>Fraction of Eligible Industrial Energy Use Shifted to Hydrogen</v>
      </c>
      <c r="D834" s="6" t="s">
        <v>3114</v>
      </c>
      <c r="E834" s="1" t="s">
        <v>3624</v>
      </c>
      <c r="F834" t="s">
        <v>3077</v>
      </c>
      <c r="G834" s="47" t="s">
        <v>3632</v>
      </c>
      <c r="H834" s="44">
        <v>2130</v>
      </c>
      <c r="I834" s="347" t="s">
        <v>44</v>
      </c>
      <c r="J834" s="277" t="str">
        <f>IF(ISBLANK(INDEX('Policy Characteristics'!D:D,MATCH($C834,'Policy Characteristics'!$C:$C,0))),"",INDEX('Policy Characteristics'!D:D,MATCH($C834,'Policy Characteristics'!$C:$C,0)))</f>
        <v>Hydrogen Combustion</v>
      </c>
      <c r="K834" s="276" t="str">
        <f>IF(ISBLANK(INDEX('Policy Characteristics'!E:E,MATCH($C834,'Policy Characteristics'!$C:$C,0))),"",INDEX('Policy Characteristics'!E:E,MATCH($C834,'Policy Characteristics'!$C:$C,0)))</f>
        <v>indst shift to hydrogen</v>
      </c>
      <c r="L834" s="284">
        <f>IF(ISBLANK(INDEX('Policy Characteristics'!F:F,MATCH($C834,'Policy Characteristics'!$C:$C,0))),"",INDEX('Policy Characteristics'!F:F,MATCH($C834,'Policy Characteristics'!$C:$C,0)))</f>
        <v>0</v>
      </c>
      <c r="M834" s="284">
        <f>IF(ISBLANK(INDEX('Policy Characteristics'!G:G,MATCH($C834,'Policy Characteristics'!$C:$C,0))),"",INDEX('Policy Characteristics'!G:G,MATCH($C834,'Policy Characteristics'!$C:$C,0)))</f>
        <v>1</v>
      </c>
      <c r="N834" s="284">
        <f>IF(ISBLANK(INDEX('Policy Characteristics'!H:H,MATCH($C834,'Policy Characteristics'!$C:$C,0))),"",INDEX('Policy Characteristics'!H:H,MATCH($C834,'Policy Characteristics'!$C:$C,0)))</f>
        <v>0.01</v>
      </c>
      <c r="O834" s="276" t="str">
        <f>IF(ISBLANK(INDEX('Policy Characteristics'!I:I,MATCH($C834,'Policy Characteristics'!$C:$C,0))),"",INDEX('Policy Characteristics'!I:I,MATCH($C834,'Policy Characteristics'!$C:$C,0)))</f>
        <v>% of fuel shifted</v>
      </c>
      <c r="P834" s="276" t="str">
        <f>IF(ISBLANK(INDEX('Policy Characteristics'!J:J,MATCH($C834,'Policy Characteristics'!$C:$C,0))),"",INDEX('Policy Characteristics'!J:J,MATCH($C834,'Policy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4" s="276" t="str">
        <f>IF(ISBLANK(INDEX('Policy Characteristics'!K:K,MATCH($C834,'Policy Characteristics'!$C:$C,0))),"",INDEX('Policy Characteristics'!K:K,MATCH($C834,'Policy Characteristics'!$C:$C,0)))</f>
        <v>industry-ag-main.html#fuel-switching</v>
      </c>
      <c r="R834" s="276" t="str">
        <f>IF(ISBLANK(INDEX('Policy Characteristics'!L:L,MATCH($C834,'Policy Characteristics'!$C:$C,0))),"",INDEX('Policy Characteristics'!L:L,MATCH($C834,'Policy Characteristics'!$C:$C,0)))</f>
        <v>industry-elec-and-hydrogen.html</v>
      </c>
    </row>
    <row r="835" spans="1:18" s="2" customFormat="1" ht="16">
      <c r="A835" s="276" t="str">
        <f>IF(ISBLANK(INDEX('Policy Characteristics'!A:A,MATCH($C835,'Policy Characteristics'!$C:$C,0))),"",INDEX('Policy Characteristics'!A:A,MATCH($C835,'Policy Characteristics'!$C:$C,0)))</f>
        <v>Industry</v>
      </c>
      <c r="B835" s="285" t="str">
        <f>IF(ISBLANK(INDEX('Policy Characteristics'!B:B,MATCH($C835,'Policy Characteristics'!$C:$C,0))),"",INDEX('Policy Characteristics'!B:B,MATCH($C835,'Policy Characteristics'!$C:$C,0)))</f>
        <v>Hydrogen Combustion</v>
      </c>
      <c r="C835" s="276" t="str">
        <f t="shared" si="37"/>
        <v>Fraction of Eligible Industrial Energy Use Shifted to Hydrogen</v>
      </c>
      <c r="D835" s="6" t="s">
        <v>3114</v>
      </c>
      <c r="E835" s="1" t="s">
        <v>3626</v>
      </c>
      <c r="F835" t="s">
        <v>3077</v>
      </c>
      <c r="G835" s="47" t="s">
        <v>3633</v>
      </c>
      <c r="H835" s="44">
        <v>2131</v>
      </c>
      <c r="I835" s="347" t="s">
        <v>44</v>
      </c>
      <c r="J835" s="277" t="str">
        <f>IF(ISBLANK(INDEX('Policy Characteristics'!D:D,MATCH($C835,'Policy Characteristics'!$C:$C,0))),"",INDEX('Policy Characteristics'!D:D,MATCH($C835,'Policy Characteristics'!$C:$C,0)))</f>
        <v>Hydrogen Combustion</v>
      </c>
      <c r="K835" s="276" t="str">
        <f>IF(ISBLANK(INDEX('Policy Characteristics'!E:E,MATCH($C835,'Policy Characteristics'!$C:$C,0))),"",INDEX('Policy Characteristics'!E:E,MATCH($C835,'Policy Characteristics'!$C:$C,0)))</f>
        <v>indst shift to hydrogen</v>
      </c>
      <c r="L835" s="284">
        <f>IF(ISBLANK(INDEX('Policy Characteristics'!F:F,MATCH($C835,'Policy Characteristics'!$C:$C,0))),"",INDEX('Policy Characteristics'!F:F,MATCH($C835,'Policy Characteristics'!$C:$C,0)))</f>
        <v>0</v>
      </c>
      <c r="M835" s="284">
        <f>IF(ISBLANK(INDEX('Policy Characteristics'!G:G,MATCH($C835,'Policy Characteristics'!$C:$C,0))),"",INDEX('Policy Characteristics'!G:G,MATCH($C835,'Policy Characteristics'!$C:$C,0)))</f>
        <v>1</v>
      </c>
      <c r="N835" s="284">
        <f>IF(ISBLANK(INDEX('Policy Characteristics'!H:H,MATCH($C835,'Policy Characteristics'!$C:$C,0))),"",INDEX('Policy Characteristics'!H:H,MATCH($C835,'Policy Characteristics'!$C:$C,0)))</f>
        <v>0.01</v>
      </c>
      <c r="O835" s="276" t="str">
        <f>IF(ISBLANK(INDEX('Policy Characteristics'!I:I,MATCH($C835,'Policy Characteristics'!$C:$C,0))),"",INDEX('Policy Characteristics'!I:I,MATCH($C835,'Policy Characteristics'!$C:$C,0)))</f>
        <v>% of fuel shifted</v>
      </c>
      <c r="P835" s="276" t="str">
        <f>IF(ISBLANK(INDEX('Policy Characteristics'!J:J,MATCH($C835,'Policy Characteristics'!$C:$C,0))),"",INDEX('Policy Characteristics'!J:J,MATCH($C835,'Policy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5" s="276" t="str">
        <f>IF(ISBLANK(INDEX('Policy Characteristics'!K:K,MATCH($C835,'Policy Characteristics'!$C:$C,0))),"",INDEX('Policy Characteristics'!K:K,MATCH($C835,'Policy Characteristics'!$C:$C,0)))</f>
        <v>industry-ag-main.html#fuel-switching</v>
      </c>
      <c r="R835" s="276" t="str">
        <f>IF(ISBLANK(INDEX('Policy Characteristics'!L:L,MATCH($C835,'Policy Characteristics'!$C:$C,0))),"",INDEX('Policy Characteristics'!L:L,MATCH($C835,'Policy Characteristics'!$C:$C,0)))</f>
        <v>industry-elec-and-hydrogen.html</v>
      </c>
    </row>
    <row r="836" spans="1:18" s="2" customFormat="1" ht="16">
      <c r="A836" s="276" t="str">
        <f>IF(ISBLANK(INDEX('Policy Characteristics'!A:A,MATCH($C836,'Policy Characteristics'!$C:$C,0))),"",INDEX('Policy Characteristics'!A:A,MATCH($C836,'Policy Characteristics'!$C:$C,0)))</f>
        <v>Industry</v>
      </c>
      <c r="B836" s="285" t="str">
        <f>IF(ISBLANK(INDEX('Policy Characteristics'!B:B,MATCH($C836,'Policy Characteristics'!$C:$C,0))),"",INDEX('Policy Characteristics'!B:B,MATCH($C836,'Policy Characteristics'!$C:$C,0)))</f>
        <v>Hydrogen Combustion</v>
      </c>
      <c r="C836" s="276" t="str">
        <f t="shared" si="37"/>
        <v>Fraction of Eligible Industrial Energy Use Shifted to Hydrogen</v>
      </c>
      <c r="D836" s="6" t="s">
        <v>3114</v>
      </c>
      <c r="E836" s="1" t="s">
        <v>3627</v>
      </c>
      <c r="F836" t="s">
        <v>3077</v>
      </c>
      <c r="G836" s="47" t="s">
        <v>3634</v>
      </c>
      <c r="H836" s="44">
        <v>2132</v>
      </c>
      <c r="I836" s="347" t="s">
        <v>45</v>
      </c>
      <c r="J836" s="277" t="str">
        <f>IF(ISBLANK(INDEX('Policy Characteristics'!D:D,MATCH($C836,'Policy Characteristics'!$C:$C,0))),"",INDEX('Policy Characteristics'!D:D,MATCH($C836,'Policy Characteristics'!$C:$C,0)))</f>
        <v>Hydrogen Combustion</v>
      </c>
      <c r="K836" s="276" t="str">
        <f>IF(ISBLANK(INDEX('Policy Characteristics'!E:E,MATCH($C836,'Policy Characteristics'!$C:$C,0))),"",INDEX('Policy Characteristics'!E:E,MATCH($C836,'Policy Characteristics'!$C:$C,0)))</f>
        <v>indst shift to hydrogen</v>
      </c>
      <c r="L836" s="284">
        <f>IF(ISBLANK(INDEX('Policy Characteristics'!F:F,MATCH($C836,'Policy Characteristics'!$C:$C,0))),"",INDEX('Policy Characteristics'!F:F,MATCH($C836,'Policy Characteristics'!$C:$C,0)))</f>
        <v>0</v>
      </c>
      <c r="M836" s="284">
        <f>IF(ISBLANK(INDEX('Policy Characteristics'!G:G,MATCH($C836,'Policy Characteristics'!$C:$C,0))),"",INDEX('Policy Characteristics'!G:G,MATCH($C836,'Policy Characteristics'!$C:$C,0)))</f>
        <v>1</v>
      </c>
      <c r="N836" s="284">
        <f>IF(ISBLANK(INDEX('Policy Characteristics'!H:H,MATCH($C836,'Policy Characteristics'!$C:$C,0))),"",INDEX('Policy Characteristics'!H:H,MATCH($C836,'Policy Characteristics'!$C:$C,0)))</f>
        <v>0.01</v>
      </c>
      <c r="O836" s="276" t="str">
        <f>IF(ISBLANK(INDEX('Policy Characteristics'!I:I,MATCH($C836,'Policy Characteristics'!$C:$C,0))),"",INDEX('Policy Characteristics'!I:I,MATCH($C836,'Policy Characteristics'!$C:$C,0)))</f>
        <v>% of fuel shifted</v>
      </c>
      <c r="P836" s="276" t="str">
        <f>IF(ISBLANK(INDEX('Policy Characteristics'!J:J,MATCH($C836,'Policy Characteristics'!$C:$C,0))),"",INDEX('Policy Characteristics'!J:J,MATCH($C836,'Policy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6" s="276" t="str">
        <f>IF(ISBLANK(INDEX('Policy Characteristics'!K:K,MATCH($C836,'Policy Characteristics'!$C:$C,0))),"",INDEX('Policy Characteristics'!K:K,MATCH($C836,'Policy Characteristics'!$C:$C,0)))</f>
        <v>industry-ag-main.html#fuel-switching</v>
      </c>
      <c r="R836" s="276" t="str">
        <f>IF(ISBLANK(INDEX('Policy Characteristics'!L:L,MATCH($C836,'Policy Characteristics'!$C:$C,0))),"",INDEX('Policy Characteristics'!L:L,MATCH($C836,'Policy Characteristics'!$C:$C,0)))</f>
        <v>industry-elec-and-hydrogen.html</v>
      </c>
    </row>
    <row r="837" spans="1:18" s="2" customFormat="1" ht="16">
      <c r="A837" s="276" t="str">
        <f>IF(ISBLANK(INDEX('Policy Characteristics'!A:A,MATCH($C837,'Policy Characteristics'!$C:$C,0))),"",INDEX('Policy Characteristics'!A:A,MATCH($C837,'Policy Characteristics'!$C:$C,0)))</f>
        <v>Industry</v>
      </c>
      <c r="B837" s="285" t="str">
        <f>IF(ISBLANK(INDEX('Policy Characteristics'!B:B,MATCH($C837,'Policy Characteristics'!$C:$C,0))),"",INDEX('Policy Characteristics'!B:B,MATCH($C837,'Policy Characteristics'!$C:$C,0)))</f>
        <v>Hydrogen Combustion</v>
      </c>
      <c r="C837" s="276" t="str">
        <f t="shared" si="37"/>
        <v>Fraction of Eligible Industrial Energy Use Shifted to Hydrogen</v>
      </c>
      <c r="D837" s="6" t="s">
        <v>3114</v>
      </c>
      <c r="E837" s="1" t="s">
        <v>3628</v>
      </c>
      <c r="F837" t="s">
        <v>3077</v>
      </c>
      <c r="G837" s="47" t="s">
        <v>3635</v>
      </c>
      <c r="H837" s="44">
        <v>2133</v>
      </c>
      <c r="I837" s="347" t="s">
        <v>44</v>
      </c>
      <c r="J837" s="277" t="str">
        <f>IF(ISBLANK(INDEX('Policy Characteristics'!D:D,MATCH($C837,'Policy Characteristics'!$C:$C,0))),"",INDEX('Policy Characteristics'!D:D,MATCH($C837,'Policy Characteristics'!$C:$C,0)))</f>
        <v>Hydrogen Combustion</v>
      </c>
      <c r="K837" s="276" t="str">
        <f>IF(ISBLANK(INDEX('Policy Characteristics'!E:E,MATCH($C837,'Policy Characteristics'!$C:$C,0))),"",INDEX('Policy Characteristics'!E:E,MATCH($C837,'Policy Characteristics'!$C:$C,0)))</f>
        <v>indst shift to hydrogen</v>
      </c>
      <c r="L837" s="284">
        <f>IF(ISBLANK(INDEX('Policy Characteristics'!F:F,MATCH($C837,'Policy Characteristics'!$C:$C,0))),"",INDEX('Policy Characteristics'!F:F,MATCH($C837,'Policy Characteristics'!$C:$C,0)))</f>
        <v>0</v>
      </c>
      <c r="M837" s="284">
        <f>IF(ISBLANK(INDEX('Policy Characteristics'!G:G,MATCH($C837,'Policy Characteristics'!$C:$C,0))),"",INDEX('Policy Characteristics'!G:G,MATCH($C837,'Policy Characteristics'!$C:$C,0)))</f>
        <v>1</v>
      </c>
      <c r="N837" s="284">
        <f>IF(ISBLANK(INDEX('Policy Characteristics'!H:H,MATCH($C837,'Policy Characteristics'!$C:$C,0))),"",INDEX('Policy Characteristics'!H:H,MATCH($C837,'Policy Characteristics'!$C:$C,0)))</f>
        <v>0.01</v>
      </c>
      <c r="O837" s="276" t="str">
        <f>IF(ISBLANK(INDEX('Policy Characteristics'!I:I,MATCH($C837,'Policy Characteristics'!$C:$C,0))),"",INDEX('Policy Characteristics'!I:I,MATCH($C837,'Policy Characteristics'!$C:$C,0)))</f>
        <v>% of fuel shifted</v>
      </c>
      <c r="P837" s="276" t="str">
        <f>IF(ISBLANK(INDEX('Policy Characteristics'!J:J,MATCH($C837,'Policy Characteristics'!$C:$C,0))),"",INDEX('Policy Characteristics'!J:J,MATCH($C837,'Policy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7" s="276" t="str">
        <f>IF(ISBLANK(INDEX('Policy Characteristics'!K:K,MATCH($C837,'Policy Characteristics'!$C:$C,0))),"",INDEX('Policy Characteristics'!K:K,MATCH($C837,'Policy Characteristics'!$C:$C,0)))</f>
        <v>industry-ag-main.html#fuel-switching</v>
      </c>
      <c r="R837" s="276" t="str">
        <f>IF(ISBLANK(INDEX('Policy Characteristics'!L:L,MATCH($C837,'Policy Characteristics'!$C:$C,0))),"",INDEX('Policy Characteristics'!L:L,MATCH($C837,'Policy Characteristics'!$C:$C,0)))</f>
        <v>industry-elec-and-hydrogen.html</v>
      </c>
    </row>
    <row r="838" spans="1:18" s="2" customFormat="1" ht="16">
      <c r="A838" s="276" t="str">
        <f>IF(ISBLANK(INDEX('Policy Characteristics'!A:A,MATCH($C838,'Policy Characteristics'!$C:$C,0))),"",INDEX('Policy Characteristics'!A:A,MATCH($C838,'Policy Characteristics'!$C:$C,0)))</f>
        <v>Industry</v>
      </c>
      <c r="B838" s="285" t="str">
        <f>IF(ISBLANK(INDEX('Policy Characteristics'!B:B,MATCH($C838,'Policy Characteristics'!$C:$C,0))),"",INDEX('Policy Characteristics'!B:B,MATCH($C838,'Policy Characteristics'!$C:$C,0)))</f>
        <v>Hydrogen Combustion</v>
      </c>
      <c r="C838" s="276" t="str">
        <f t="shared" si="37"/>
        <v>Fraction of Eligible Industrial Energy Use Shifted to Hydrogen</v>
      </c>
      <c r="D838" s="6" t="s">
        <v>3114</v>
      </c>
      <c r="E838" s="1" t="s">
        <v>3629</v>
      </c>
      <c r="F838" t="s">
        <v>3077</v>
      </c>
      <c r="G838" s="47" t="s">
        <v>3636</v>
      </c>
      <c r="H838" s="44">
        <v>2134</v>
      </c>
      <c r="I838" s="347" t="s">
        <v>44</v>
      </c>
      <c r="J838" s="277" t="str">
        <f>IF(ISBLANK(INDEX('Policy Characteristics'!D:D,MATCH($C838,'Policy Characteristics'!$C:$C,0))),"",INDEX('Policy Characteristics'!D:D,MATCH($C838,'Policy Characteristics'!$C:$C,0)))</f>
        <v>Hydrogen Combustion</v>
      </c>
      <c r="K838" s="276" t="str">
        <f>IF(ISBLANK(INDEX('Policy Characteristics'!E:E,MATCH($C838,'Policy Characteristics'!$C:$C,0))),"",INDEX('Policy Characteristics'!E:E,MATCH($C838,'Policy Characteristics'!$C:$C,0)))</f>
        <v>indst shift to hydrogen</v>
      </c>
      <c r="L838" s="284">
        <f>IF(ISBLANK(INDEX('Policy Characteristics'!F:F,MATCH($C838,'Policy Characteristics'!$C:$C,0))),"",INDEX('Policy Characteristics'!F:F,MATCH($C838,'Policy Characteristics'!$C:$C,0)))</f>
        <v>0</v>
      </c>
      <c r="M838" s="284">
        <f>IF(ISBLANK(INDEX('Policy Characteristics'!G:G,MATCH($C838,'Policy Characteristics'!$C:$C,0))),"",INDEX('Policy Characteristics'!G:G,MATCH($C838,'Policy Characteristics'!$C:$C,0)))</f>
        <v>1</v>
      </c>
      <c r="N838" s="284">
        <f>IF(ISBLANK(INDEX('Policy Characteristics'!H:H,MATCH($C838,'Policy Characteristics'!$C:$C,0))),"",INDEX('Policy Characteristics'!H:H,MATCH($C838,'Policy Characteristics'!$C:$C,0)))</f>
        <v>0.01</v>
      </c>
      <c r="O838" s="276" t="str">
        <f>IF(ISBLANK(INDEX('Policy Characteristics'!I:I,MATCH($C838,'Policy Characteristics'!$C:$C,0))),"",INDEX('Policy Characteristics'!I:I,MATCH($C838,'Policy Characteristics'!$C:$C,0)))</f>
        <v>% of fuel shifted</v>
      </c>
      <c r="P838" s="276" t="str">
        <f>IF(ISBLANK(INDEX('Policy Characteristics'!J:J,MATCH($C838,'Policy Characteristics'!$C:$C,0))),"",INDEX('Policy Characteristics'!J:J,MATCH($C838,'Policy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8" s="276" t="str">
        <f>IF(ISBLANK(INDEX('Policy Characteristics'!K:K,MATCH($C838,'Policy Characteristics'!$C:$C,0))),"",INDEX('Policy Characteristics'!K:K,MATCH($C838,'Policy Characteristics'!$C:$C,0)))</f>
        <v>industry-ag-main.html#fuel-switching</v>
      </c>
      <c r="R838" s="276" t="str">
        <f>IF(ISBLANK(INDEX('Policy Characteristics'!L:L,MATCH($C838,'Policy Characteristics'!$C:$C,0))),"",INDEX('Policy Characteristics'!L:L,MATCH($C838,'Policy Characteristics'!$C:$C,0)))</f>
        <v>industry-elec-and-hydrogen.html</v>
      </c>
    </row>
    <row r="839" spans="1:18" s="2" customFormat="1" ht="16">
      <c r="A839" s="276" t="str">
        <f>IF(ISBLANK(INDEX('Policy Characteristics'!A:A,MATCH($C839,'Policy Characteristics'!$C:$C,0))),"",INDEX('Policy Characteristics'!A:A,MATCH($C839,'Policy Characteristics'!$C:$C,0)))</f>
        <v>Industry</v>
      </c>
      <c r="B839" s="285" t="str">
        <f>IF(ISBLANK(INDEX('Policy Characteristics'!B:B,MATCH($C839,'Policy Characteristics'!$C:$C,0))),"",INDEX('Policy Characteristics'!B:B,MATCH($C839,'Policy Characteristics'!$C:$C,0)))</f>
        <v>Hydrogen Combustion</v>
      </c>
      <c r="C839" s="276" t="str">
        <f t="shared" si="37"/>
        <v>Fraction of Eligible Industrial Energy Use Shifted to Hydrogen</v>
      </c>
      <c r="D839" s="6" t="s">
        <v>3114</v>
      </c>
      <c r="E839" s="1" t="s">
        <v>3630</v>
      </c>
      <c r="F839" t="s">
        <v>3077</v>
      </c>
      <c r="G839" s="47" t="s">
        <v>3637</v>
      </c>
      <c r="H839" s="44">
        <v>2135</v>
      </c>
      <c r="I839" s="347" t="s">
        <v>44</v>
      </c>
      <c r="J839" s="277" t="str">
        <f>IF(ISBLANK(INDEX('Policy Characteristics'!D:D,MATCH($C839,'Policy Characteristics'!$C:$C,0))),"",INDEX('Policy Characteristics'!D:D,MATCH($C839,'Policy Characteristics'!$C:$C,0)))</f>
        <v>Hydrogen Combustion</v>
      </c>
      <c r="K839" s="276" t="str">
        <f>IF(ISBLANK(INDEX('Policy Characteristics'!E:E,MATCH($C839,'Policy Characteristics'!$C:$C,0))),"",INDEX('Policy Characteristics'!E:E,MATCH($C839,'Policy Characteristics'!$C:$C,0)))</f>
        <v>indst shift to hydrogen</v>
      </c>
      <c r="L839" s="284">
        <f>IF(ISBLANK(INDEX('Policy Characteristics'!F:F,MATCH($C839,'Policy Characteristics'!$C:$C,0))),"",INDEX('Policy Characteristics'!F:F,MATCH($C839,'Policy Characteristics'!$C:$C,0)))</f>
        <v>0</v>
      </c>
      <c r="M839" s="284">
        <f>IF(ISBLANK(INDEX('Policy Characteristics'!G:G,MATCH($C839,'Policy Characteristics'!$C:$C,0))),"",INDEX('Policy Characteristics'!G:G,MATCH($C839,'Policy Characteristics'!$C:$C,0)))</f>
        <v>1</v>
      </c>
      <c r="N839" s="284">
        <f>IF(ISBLANK(INDEX('Policy Characteristics'!H:H,MATCH($C839,'Policy Characteristics'!$C:$C,0))),"",INDEX('Policy Characteristics'!H:H,MATCH($C839,'Policy Characteristics'!$C:$C,0)))</f>
        <v>0.01</v>
      </c>
      <c r="O839" s="276" t="str">
        <f>IF(ISBLANK(INDEX('Policy Characteristics'!I:I,MATCH($C839,'Policy Characteristics'!$C:$C,0))),"",INDEX('Policy Characteristics'!I:I,MATCH($C839,'Policy Characteristics'!$C:$C,0)))</f>
        <v>% of fuel shifted</v>
      </c>
      <c r="P839" s="276" t="str">
        <f>IF(ISBLANK(INDEX('Policy Characteristics'!J:J,MATCH($C839,'Policy Characteristics'!$C:$C,0))),"",INDEX('Policy Characteristics'!J:J,MATCH($C839,'Policy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9" s="276" t="str">
        <f>IF(ISBLANK(INDEX('Policy Characteristics'!K:K,MATCH($C839,'Policy Characteristics'!$C:$C,0))),"",INDEX('Policy Characteristics'!K:K,MATCH($C839,'Policy Characteristics'!$C:$C,0)))</f>
        <v>industry-ag-main.html#fuel-switching</v>
      </c>
      <c r="R839" s="276" t="str">
        <f>IF(ISBLANK(INDEX('Policy Characteristics'!L:L,MATCH($C839,'Policy Characteristics'!$C:$C,0))),"",INDEX('Policy Characteristics'!L:L,MATCH($C839,'Policy Characteristics'!$C:$C,0)))</f>
        <v>industry-elec-and-hydrogen.html</v>
      </c>
    </row>
    <row r="840" spans="1:18" s="2" customFormat="1" ht="16">
      <c r="A840" s="276" t="str">
        <f>IF(ISBLANK(INDEX('Policy Characteristics'!A:A,MATCH($C840,'Policy Characteristics'!$C:$C,0))),"",INDEX('Policy Characteristics'!A:A,MATCH($C840,'Policy Characteristics'!$C:$C,0)))</f>
        <v>Industry</v>
      </c>
      <c r="B840" s="285" t="str">
        <f>IF(ISBLANK(INDEX('Policy Characteristics'!B:B,MATCH($C840,'Policy Characteristics'!$C:$C,0))),"",INDEX('Policy Characteristics'!B:B,MATCH($C840,'Policy Characteristics'!$C:$C,0)))</f>
        <v>Hydrogen Combustion</v>
      </c>
      <c r="C840" s="276" t="str">
        <f t="shared" si="37"/>
        <v>Fraction of Eligible Industrial Energy Use Shifted to Hydrogen</v>
      </c>
      <c r="D840" s="6" t="s">
        <v>3114</v>
      </c>
      <c r="E840" s="1" t="s">
        <v>3631</v>
      </c>
      <c r="F840" t="s">
        <v>3077</v>
      </c>
      <c r="G840" s="47" t="s">
        <v>3638</v>
      </c>
      <c r="H840" s="44">
        <v>2136</v>
      </c>
      <c r="I840" s="347" t="s">
        <v>45</v>
      </c>
      <c r="J840" s="277" t="str">
        <f>IF(ISBLANK(INDEX('Policy Characteristics'!D:D,MATCH($C840,'Policy Characteristics'!$C:$C,0))),"",INDEX('Policy Characteristics'!D:D,MATCH($C840,'Policy Characteristics'!$C:$C,0)))</f>
        <v>Hydrogen Combustion</v>
      </c>
      <c r="K840" s="276" t="str">
        <f>IF(ISBLANK(INDEX('Policy Characteristics'!E:E,MATCH($C840,'Policy Characteristics'!$C:$C,0))),"",INDEX('Policy Characteristics'!E:E,MATCH($C840,'Policy Characteristics'!$C:$C,0)))</f>
        <v>indst shift to hydrogen</v>
      </c>
      <c r="L840" s="284">
        <f>IF(ISBLANK(INDEX('Policy Characteristics'!F:F,MATCH($C840,'Policy Characteristics'!$C:$C,0))),"",INDEX('Policy Characteristics'!F:F,MATCH($C840,'Policy Characteristics'!$C:$C,0)))</f>
        <v>0</v>
      </c>
      <c r="M840" s="284">
        <f>IF(ISBLANK(INDEX('Policy Characteristics'!G:G,MATCH($C840,'Policy Characteristics'!$C:$C,0))),"",INDEX('Policy Characteristics'!G:G,MATCH($C840,'Policy Characteristics'!$C:$C,0)))</f>
        <v>1</v>
      </c>
      <c r="N840" s="284">
        <f>IF(ISBLANK(INDEX('Policy Characteristics'!H:H,MATCH($C840,'Policy Characteristics'!$C:$C,0))),"",INDEX('Policy Characteristics'!H:H,MATCH($C840,'Policy Characteristics'!$C:$C,0)))</f>
        <v>0.01</v>
      </c>
      <c r="O840" s="276" t="str">
        <f>IF(ISBLANK(INDEX('Policy Characteristics'!I:I,MATCH($C840,'Policy Characteristics'!$C:$C,0))),"",INDEX('Policy Characteristics'!I:I,MATCH($C840,'Policy Characteristics'!$C:$C,0)))</f>
        <v>% of fuel shifted</v>
      </c>
      <c r="P840" s="276" t="str">
        <f>IF(ISBLANK(INDEX('Policy Characteristics'!J:J,MATCH($C840,'Policy Characteristics'!$C:$C,0))),"",INDEX('Policy Characteristics'!J:J,MATCH($C840,'Policy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0" s="276" t="str">
        <f>IF(ISBLANK(INDEX('Policy Characteristics'!K:K,MATCH($C840,'Policy Characteristics'!$C:$C,0))),"",INDEX('Policy Characteristics'!K:K,MATCH($C840,'Policy Characteristics'!$C:$C,0)))</f>
        <v>industry-ag-main.html#fuel-switching</v>
      </c>
      <c r="R840" s="276" t="str">
        <f>IF(ISBLANK(INDEX('Policy Characteristics'!L:L,MATCH($C840,'Policy Characteristics'!$C:$C,0))),"",INDEX('Policy Characteristics'!L:L,MATCH($C840,'Policy Characteristics'!$C:$C,0)))</f>
        <v>industry-elec-and-hydrogen.html</v>
      </c>
    </row>
    <row r="841" spans="1:18" s="2" customFormat="1" ht="16">
      <c r="A841" s="276" t="str">
        <f>IF(ISBLANK(INDEX('Policy Characteristics'!A:A,MATCH($C841,'Policy Characteristics'!$C:$C,0))),"",INDEX('Policy Characteristics'!A:A,MATCH($C841,'Policy Characteristics'!$C:$C,0)))</f>
        <v>Industry</v>
      </c>
      <c r="B841" s="285" t="str">
        <f>IF(ISBLANK(INDEX('Policy Characteristics'!B:B,MATCH($C841,'Policy Characteristics'!$C:$C,0))),"",INDEX('Policy Characteristics'!B:B,MATCH($C841,'Policy Characteristics'!$C:$C,0)))</f>
        <v>Hydrogen Combustion</v>
      </c>
      <c r="C841" s="276" t="str">
        <f t="shared" si="37"/>
        <v>Fraction of Eligible Industrial Energy Use Shifted to Hydrogen</v>
      </c>
      <c r="D841" s="6" t="s">
        <v>3114</v>
      </c>
      <c r="E841" s="1" t="s">
        <v>3625</v>
      </c>
      <c r="F841" t="s">
        <v>3077</v>
      </c>
      <c r="G841" s="47" t="s">
        <v>3639</v>
      </c>
      <c r="H841" s="44">
        <v>2137</v>
      </c>
      <c r="I841" s="347" t="s">
        <v>45</v>
      </c>
      <c r="J841" s="277" t="str">
        <f>IF(ISBLANK(INDEX('Policy Characteristics'!D:D,MATCH($C841,'Policy Characteristics'!$C:$C,0))),"",INDEX('Policy Characteristics'!D:D,MATCH($C841,'Policy Characteristics'!$C:$C,0)))</f>
        <v>Hydrogen Combustion</v>
      </c>
      <c r="K841" s="276" t="str">
        <f>IF(ISBLANK(INDEX('Policy Characteristics'!E:E,MATCH($C841,'Policy Characteristics'!$C:$C,0))),"",INDEX('Policy Characteristics'!E:E,MATCH($C841,'Policy Characteristics'!$C:$C,0)))</f>
        <v>indst shift to hydrogen</v>
      </c>
      <c r="L841" s="284">
        <f>IF(ISBLANK(INDEX('Policy Characteristics'!F:F,MATCH($C841,'Policy Characteristics'!$C:$C,0))),"",INDEX('Policy Characteristics'!F:F,MATCH($C841,'Policy Characteristics'!$C:$C,0)))</f>
        <v>0</v>
      </c>
      <c r="M841" s="284">
        <f>IF(ISBLANK(INDEX('Policy Characteristics'!G:G,MATCH($C841,'Policy Characteristics'!$C:$C,0))),"",INDEX('Policy Characteristics'!G:G,MATCH($C841,'Policy Characteristics'!$C:$C,0)))</f>
        <v>1</v>
      </c>
      <c r="N841" s="284">
        <f>IF(ISBLANK(INDEX('Policy Characteristics'!H:H,MATCH($C841,'Policy Characteristics'!$C:$C,0))),"",INDEX('Policy Characteristics'!H:H,MATCH($C841,'Policy Characteristics'!$C:$C,0)))</f>
        <v>0.01</v>
      </c>
      <c r="O841" s="276" t="str">
        <f>IF(ISBLANK(INDEX('Policy Characteristics'!I:I,MATCH($C841,'Policy Characteristics'!$C:$C,0))),"",INDEX('Policy Characteristics'!I:I,MATCH($C841,'Policy Characteristics'!$C:$C,0)))</f>
        <v>% of fuel shifted</v>
      </c>
      <c r="P841" s="276" t="str">
        <f>IF(ISBLANK(INDEX('Policy Characteristics'!J:J,MATCH($C841,'Policy Characteristics'!$C:$C,0))),"",INDEX('Policy Characteristics'!J:J,MATCH($C841,'Policy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1" s="276" t="str">
        <f>IF(ISBLANK(INDEX('Policy Characteristics'!K:K,MATCH($C841,'Policy Characteristics'!$C:$C,0))),"",INDEX('Policy Characteristics'!K:K,MATCH($C841,'Policy Characteristics'!$C:$C,0)))</f>
        <v>industry-ag-main.html#fuel-switching</v>
      </c>
      <c r="R841" s="276" t="str">
        <f>IF(ISBLANK(INDEX('Policy Characteristics'!L:L,MATCH($C841,'Policy Characteristics'!$C:$C,0))),"",INDEX('Policy Characteristics'!L:L,MATCH($C841,'Policy Characteristics'!$C:$C,0)))</f>
        <v>industry-elec-and-hydrogen.html</v>
      </c>
    </row>
    <row r="842" spans="1:18" s="2" customFormat="1" ht="16">
      <c r="A842" s="276" t="str">
        <f>IF(ISBLANK(INDEX('Policy Characteristics'!A:A,MATCH($C842,'Policy Characteristics'!$C:$C,0))),"",INDEX('Policy Characteristics'!A:A,MATCH($C842,'Policy Characteristics'!$C:$C,0)))</f>
        <v>Industry</v>
      </c>
      <c r="B842" s="285" t="str">
        <f>IF(ISBLANK(INDEX('Policy Characteristics'!B:B,MATCH($C842,'Policy Characteristics'!$C:$C,0))),"",INDEX('Policy Characteristics'!B:B,MATCH($C842,'Policy Characteristics'!$C:$C,0)))</f>
        <v>Hydrogen Combustion</v>
      </c>
      <c r="C842" s="276" t="str">
        <f t="shared" si="37"/>
        <v>Fraction of Eligible Industrial Energy Use Shifted to Hydrogen</v>
      </c>
      <c r="D842" s="6" t="s">
        <v>3115</v>
      </c>
      <c r="E842" s="1" t="s">
        <v>3624</v>
      </c>
      <c r="F842" t="s">
        <v>2607</v>
      </c>
      <c r="G842" s="47" t="s">
        <v>3632</v>
      </c>
      <c r="H842" s="44">
        <v>2138</v>
      </c>
      <c r="I842" s="347" t="s">
        <v>44</v>
      </c>
      <c r="J842" s="277" t="str">
        <f>IF(ISBLANK(INDEX('Policy Characteristics'!D:D,MATCH($C842,'Policy Characteristics'!$C:$C,0))),"",INDEX('Policy Characteristics'!D:D,MATCH($C842,'Policy Characteristics'!$C:$C,0)))</f>
        <v>Hydrogen Combustion</v>
      </c>
      <c r="K842" s="276" t="str">
        <f>IF(ISBLANK(INDEX('Policy Characteristics'!E:E,MATCH($C842,'Policy Characteristics'!$C:$C,0))),"",INDEX('Policy Characteristics'!E:E,MATCH($C842,'Policy Characteristics'!$C:$C,0)))</f>
        <v>indst shift to hydrogen</v>
      </c>
      <c r="L842" s="284">
        <f>IF(ISBLANK(INDEX('Policy Characteristics'!F:F,MATCH($C842,'Policy Characteristics'!$C:$C,0))),"",INDEX('Policy Characteristics'!F:F,MATCH($C842,'Policy Characteristics'!$C:$C,0)))</f>
        <v>0</v>
      </c>
      <c r="M842" s="284">
        <f>IF(ISBLANK(INDEX('Policy Characteristics'!G:G,MATCH($C842,'Policy Characteristics'!$C:$C,0))),"",INDEX('Policy Characteristics'!G:G,MATCH($C842,'Policy Characteristics'!$C:$C,0)))</f>
        <v>1</v>
      </c>
      <c r="N842" s="284">
        <f>IF(ISBLANK(INDEX('Policy Characteristics'!H:H,MATCH($C842,'Policy Characteristics'!$C:$C,0))),"",INDEX('Policy Characteristics'!H:H,MATCH($C842,'Policy Characteristics'!$C:$C,0)))</f>
        <v>0.01</v>
      </c>
      <c r="O842" s="276" t="str">
        <f>IF(ISBLANK(INDEX('Policy Characteristics'!I:I,MATCH($C842,'Policy Characteristics'!$C:$C,0))),"",INDEX('Policy Characteristics'!I:I,MATCH($C842,'Policy Characteristics'!$C:$C,0)))</f>
        <v>% of fuel shifted</v>
      </c>
      <c r="P842" s="276" t="str">
        <f>IF(ISBLANK(INDEX('Policy Characteristics'!J:J,MATCH($C842,'Policy Characteristics'!$C:$C,0))),"",INDEX('Policy Characteristics'!J:J,MATCH($C842,'Policy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2" s="276" t="str">
        <f>IF(ISBLANK(INDEX('Policy Characteristics'!K:K,MATCH($C842,'Policy Characteristics'!$C:$C,0))),"",INDEX('Policy Characteristics'!K:K,MATCH($C842,'Policy Characteristics'!$C:$C,0)))</f>
        <v>industry-ag-main.html#fuel-switching</v>
      </c>
      <c r="R842" s="276" t="str">
        <f>IF(ISBLANK(INDEX('Policy Characteristics'!L:L,MATCH($C842,'Policy Characteristics'!$C:$C,0))),"",INDEX('Policy Characteristics'!L:L,MATCH($C842,'Policy Characteristics'!$C:$C,0)))</f>
        <v>industry-elec-and-hydrogen.html</v>
      </c>
    </row>
    <row r="843" spans="1:18" s="2" customFormat="1" ht="16">
      <c r="A843" s="276" t="str">
        <f>IF(ISBLANK(INDEX('Policy Characteristics'!A:A,MATCH($C843,'Policy Characteristics'!$C:$C,0))),"",INDEX('Policy Characteristics'!A:A,MATCH($C843,'Policy Characteristics'!$C:$C,0)))</f>
        <v>Industry</v>
      </c>
      <c r="B843" s="285" t="str">
        <f>IF(ISBLANK(INDEX('Policy Characteristics'!B:B,MATCH($C843,'Policy Characteristics'!$C:$C,0))),"",INDEX('Policy Characteristics'!B:B,MATCH($C843,'Policy Characteristics'!$C:$C,0)))</f>
        <v>Hydrogen Combustion</v>
      </c>
      <c r="C843" s="276" t="str">
        <f t="shared" si="37"/>
        <v>Fraction of Eligible Industrial Energy Use Shifted to Hydrogen</v>
      </c>
      <c r="D843" s="6" t="s">
        <v>3115</v>
      </c>
      <c r="E843" s="1" t="s">
        <v>3626</v>
      </c>
      <c r="F843" t="s">
        <v>2607</v>
      </c>
      <c r="G843" s="47" t="s">
        <v>3633</v>
      </c>
      <c r="H843" s="44">
        <v>2139</v>
      </c>
      <c r="I843" s="347" t="s">
        <v>44</v>
      </c>
      <c r="J843" s="277" t="str">
        <f>IF(ISBLANK(INDEX('Policy Characteristics'!D:D,MATCH($C843,'Policy Characteristics'!$C:$C,0))),"",INDEX('Policy Characteristics'!D:D,MATCH($C843,'Policy Characteristics'!$C:$C,0)))</f>
        <v>Hydrogen Combustion</v>
      </c>
      <c r="K843" s="276" t="str">
        <f>IF(ISBLANK(INDEX('Policy Characteristics'!E:E,MATCH($C843,'Policy Characteristics'!$C:$C,0))),"",INDEX('Policy Characteristics'!E:E,MATCH($C843,'Policy Characteristics'!$C:$C,0)))</f>
        <v>indst shift to hydrogen</v>
      </c>
      <c r="L843" s="284">
        <f>IF(ISBLANK(INDEX('Policy Characteristics'!F:F,MATCH($C843,'Policy Characteristics'!$C:$C,0))),"",INDEX('Policy Characteristics'!F:F,MATCH($C843,'Policy Characteristics'!$C:$C,0)))</f>
        <v>0</v>
      </c>
      <c r="M843" s="284">
        <f>IF(ISBLANK(INDEX('Policy Characteristics'!G:G,MATCH($C843,'Policy Characteristics'!$C:$C,0))),"",INDEX('Policy Characteristics'!G:G,MATCH($C843,'Policy Characteristics'!$C:$C,0)))</f>
        <v>1</v>
      </c>
      <c r="N843" s="284">
        <f>IF(ISBLANK(INDEX('Policy Characteristics'!H:H,MATCH($C843,'Policy Characteristics'!$C:$C,0))),"",INDEX('Policy Characteristics'!H:H,MATCH($C843,'Policy Characteristics'!$C:$C,0)))</f>
        <v>0.01</v>
      </c>
      <c r="O843" s="276" t="str">
        <f>IF(ISBLANK(INDEX('Policy Characteristics'!I:I,MATCH($C843,'Policy Characteristics'!$C:$C,0))),"",INDEX('Policy Characteristics'!I:I,MATCH($C843,'Policy Characteristics'!$C:$C,0)))</f>
        <v>% of fuel shifted</v>
      </c>
      <c r="P843" s="276" t="str">
        <f>IF(ISBLANK(INDEX('Policy Characteristics'!J:J,MATCH($C843,'Policy Characteristics'!$C:$C,0))),"",INDEX('Policy Characteristics'!J:J,MATCH($C843,'Policy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3" s="276" t="str">
        <f>IF(ISBLANK(INDEX('Policy Characteristics'!K:K,MATCH($C843,'Policy Characteristics'!$C:$C,0))),"",INDEX('Policy Characteristics'!K:K,MATCH($C843,'Policy Characteristics'!$C:$C,0)))</f>
        <v>industry-ag-main.html#fuel-switching</v>
      </c>
      <c r="R843" s="276" t="str">
        <f>IF(ISBLANK(INDEX('Policy Characteristics'!L:L,MATCH($C843,'Policy Characteristics'!$C:$C,0))),"",INDEX('Policy Characteristics'!L:L,MATCH($C843,'Policy Characteristics'!$C:$C,0)))</f>
        <v>industry-elec-and-hydrogen.html</v>
      </c>
    </row>
    <row r="844" spans="1:18" s="2" customFormat="1" ht="16">
      <c r="A844" s="276" t="str">
        <f>IF(ISBLANK(INDEX('Policy Characteristics'!A:A,MATCH($C844,'Policy Characteristics'!$C:$C,0))),"",INDEX('Policy Characteristics'!A:A,MATCH($C844,'Policy Characteristics'!$C:$C,0)))</f>
        <v>Industry</v>
      </c>
      <c r="B844" s="285" t="str">
        <f>IF(ISBLANK(INDEX('Policy Characteristics'!B:B,MATCH($C844,'Policy Characteristics'!$C:$C,0))),"",INDEX('Policy Characteristics'!B:B,MATCH($C844,'Policy Characteristics'!$C:$C,0)))</f>
        <v>Hydrogen Combustion</v>
      </c>
      <c r="C844" s="276" t="str">
        <f t="shared" si="37"/>
        <v>Fraction of Eligible Industrial Energy Use Shifted to Hydrogen</v>
      </c>
      <c r="D844" s="6" t="s">
        <v>3115</v>
      </c>
      <c r="E844" s="1" t="s">
        <v>3627</v>
      </c>
      <c r="F844" t="s">
        <v>2607</v>
      </c>
      <c r="G844" s="47" t="s">
        <v>3634</v>
      </c>
      <c r="H844" s="44">
        <v>2140</v>
      </c>
      <c r="I844" s="347" t="s">
        <v>44</v>
      </c>
      <c r="J844" s="277" t="str">
        <f>IF(ISBLANK(INDEX('Policy Characteristics'!D:D,MATCH($C844,'Policy Characteristics'!$C:$C,0))),"",INDEX('Policy Characteristics'!D:D,MATCH($C844,'Policy Characteristics'!$C:$C,0)))</f>
        <v>Hydrogen Combustion</v>
      </c>
      <c r="K844" s="276" t="str">
        <f>IF(ISBLANK(INDEX('Policy Characteristics'!E:E,MATCH($C844,'Policy Characteristics'!$C:$C,0))),"",INDEX('Policy Characteristics'!E:E,MATCH($C844,'Policy Characteristics'!$C:$C,0)))</f>
        <v>indst shift to hydrogen</v>
      </c>
      <c r="L844" s="284">
        <f>IF(ISBLANK(INDEX('Policy Characteristics'!F:F,MATCH($C844,'Policy Characteristics'!$C:$C,0))),"",INDEX('Policy Characteristics'!F:F,MATCH($C844,'Policy Characteristics'!$C:$C,0)))</f>
        <v>0</v>
      </c>
      <c r="M844" s="284">
        <f>IF(ISBLANK(INDEX('Policy Characteristics'!G:G,MATCH($C844,'Policy Characteristics'!$C:$C,0))),"",INDEX('Policy Characteristics'!G:G,MATCH($C844,'Policy Characteristics'!$C:$C,0)))</f>
        <v>1</v>
      </c>
      <c r="N844" s="284">
        <f>IF(ISBLANK(INDEX('Policy Characteristics'!H:H,MATCH($C844,'Policy Characteristics'!$C:$C,0))),"",INDEX('Policy Characteristics'!H:H,MATCH($C844,'Policy Characteristics'!$C:$C,0)))</f>
        <v>0.01</v>
      </c>
      <c r="O844" s="276" t="str">
        <f>IF(ISBLANK(INDEX('Policy Characteristics'!I:I,MATCH($C844,'Policy Characteristics'!$C:$C,0))),"",INDEX('Policy Characteristics'!I:I,MATCH($C844,'Policy Characteristics'!$C:$C,0)))</f>
        <v>% of fuel shifted</v>
      </c>
      <c r="P844" s="276" t="str">
        <f>IF(ISBLANK(INDEX('Policy Characteristics'!J:J,MATCH($C844,'Policy Characteristics'!$C:$C,0))),"",INDEX('Policy Characteristics'!J:J,MATCH($C844,'Policy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4" s="276" t="str">
        <f>IF(ISBLANK(INDEX('Policy Characteristics'!K:K,MATCH($C844,'Policy Characteristics'!$C:$C,0))),"",INDEX('Policy Characteristics'!K:K,MATCH($C844,'Policy Characteristics'!$C:$C,0)))</f>
        <v>industry-ag-main.html#fuel-switching</v>
      </c>
      <c r="R844" s="276" t="str">
        <f>IF(ISBLANK(INDEX('Policy Characteristics'!L:L,MATCH($C844,'Policy Characteristics'!$C:$C,0))),"",INDEX('Policy Characteristics'!L:L,MATCH($C844,'Policy Characteristics'!$C:$C,0)))</f>
        <v>industry-elec-and-hydrogen.html</v>
      </c>
    </row>
    <row r="845" spans="1:18" s="2" customFormat="1" ht="16">
      <c r="A845" s="276" t="str">
        <f>IF(ISBLANK(INDEX('Policy Characteristics'!A:A,MATCH($C845,'Policy Characteristics'!$C:$C,0))),"",INDEX('Policy Characteristics'!A:A,MATCH($C845,'Policy Characteristics'!$C:$C,0)))</f>
        <v>Industry</v>
      </c>
      <c r="B845" s="285" t="str">
        <f>IF(ISBLANK(INDEX('Policy Characteristics'!B:B,MATCH($C845,'Policy Characteristics'!$C:$C,0))),"",INDEX('Policy Characteristics'!B:B,MATCH($C845,'Policy Characteristics'!$C:$C,0)))</f>
        <v>Hydrogen Combustion</v>
      </c>
      <c r="C845" s="276" t="str">
        <f t="shared" si="37"/>
        <v>Fraction of Eligible Industrial Energy Use Shifted to Hydrogen</v>
      </c>
      <c r="D845" s="6" t="s">
        <v>3115</v>
      </c>
      <c r="E845" s="1" t="s">
        <v>3628</v>
      </c>
      <c r="F845" t="s">
        <v>2607</v>
      </c>
      <c r="G845" s="47" t="s">
        <v>3635</v>
      </c>
      <c r="H845" s="44">
        <v>2141</v>
      </c>
      <c r="I845" s="347" t="s">
        <v>44</v>
      </c>
      <c r="J845" s="277" t="str">
        <f>IF(ISBLANK(INDEX('Policy Characteristics'!D:D,MATCH($C845,'Policy Characteristics'!$C:$C,0))),"",INDEX('Policy Characteristics'!D:D,MATCH($C845,'Policy Characteristics'!$C:$C,0)))</f>
        <v>Hydrogen Combustion</v>
      </c>
      <c r="K845" s="276" t="str">
        <f>IF(ISBLANK(INDEX('Policy Characteristics'!E:E,MATCH($C845,'Policy Characteristics'!$C:$C,0))),"",INDEX('Policy Characteristics'!E:E,MATCH($C845,'Policy Characteristics'!$C:$C,0)))</f>
        <v>indst shift to hydrogen</v>
      </c>
      <c r="L845" s="284">
        <f>IF(ISBLANK(INDEX('Policy Characteristics'!F:F,MATCH($C845,'Policy Characteristics'!$C:$C,0))),"",INDEX('Policy Characteristics'!F:F,MATCH($C845,'Policy Characteristics'!$C:$C,0)))</f>
        <v>0</v>
      </c>
      <c r="M845" s="284">
        <f>IF(ISBLANK(INDEX('Policy Characteristics'!G:G,MATCH($C845,'Policy Characteristics'!$C:$C,0))),"",INDEX('Policy Characteristics'!G:G,MATCH($C845,'Policy Characteristics'!$C:$C,0)))</f>
        <v>1</v>
      </c>
      <c r="N845" s="284">
        <f>IF(ISBLANK(INDEX('Policy Characteristics'!H:H,MATCH($C845,'Policy Characteristics'!$C:$C,0))),"",INDEX('Policy Characteristics'!H:H,MATCH($C845,'Policy Characteristics'!$C:$C,0)))</f>
        <v>0.01</v>
      </c>
      <c r="O845" s="276" t="str">
        <f>IF(ISBLANK(INDEX('Policy Characteristics'!I:I,MATCH($C845,'Policy Characteristics'!$C:$C,0))),"",INDEX('Policy Characteristics'!I:I,MATCH($C845,'Policy Characteristics'!$C:$C,0)))</f>
        <v>% of fuel shifted</v>
      </c>
      <c r="P845" s="276" t="str">
        <f>IF(ISBLANK(INDEX('Policy Characteristics'!J:J,MATCH($C845,'Policy Characteristics'!$C:$C,0))),"",INDEX('Policy Characteristics'!J:J,MATCH($C845,'Policy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5" s="276" t="str">
        <f>IF(ISBLANK(INDEX('Policy Characteristics'!K:K,MATCH($C845,'Policy Characteristics'!$C:$C,0))),"",INDEX('Policy Characteristics'!K:K,MATCH($C845,'Policy Characteristics'!$C:$C,0)))</f>
        <v>industry-ag-main.html#fuel-switching</v>
      </c>
      <c r="R845" s="276" t="str">
        <f>IF(ISBLANK(INDEX('Policy Characteristics'!L:L,MATCH($C845,'Policy Characteristics'!$C:$C,0))),"",INDEX('Policy Characteristics'!L:L,MATCH($C845,'Policy Characteristics'!$C:$C,0)))</f>
        <v>industry-elec-and-hydrogen.html</v>
      </c>
    </row>
    <row r="846" spans="1:18" s="2" customFormat="1" ht="16">
      <c r="A846" s="276" t="str">
        <f>IF(ISBLANK(INDEX('Policy Characteristics'!A:A,MATCH($C846,'Policy Characteristics'!$C:$C,0))),"",INDEX('Policy Characteristics'!A:A,MATCH($C846,'Policy Characteristics'!$C:$C,0)))</f>
        <v>Industry</v>
      </c>
      <c r="B846" s="285" t="str">
        <f>IF(ISBLANK(INDEX('Policy Characteristics'!B:B,MATCH($C846,'Policy Characteristics'!$C:$C,0))),"",INDEX('Policy Characteristics'!B:B,MATCH($C846,'Policy Characteristics'!$C:$C,0)))</f>
        <v>Hydrogen Combustion</v>
      </c>
      <c r="C846" s="276" t="str">
        <f t="shared" si="37"/>
        <v>Fraction of Eligible Industrial Energy Use Shifted to Hydrogen</v>
      </c>
      <c r="D846" s="6" t="s">
        <v>3115</v>
      </c>
      <c r="E846" s="1" t="s">
        <v>3629</v>
      </c>
      <c r="F846" t="s">
        <v>2607</v>
      </c>
      <c r="G846" s="47" t="s">
        <v>3636</v>
      </c>
      <c r="H846" s="44">
        <v>2142</v>
      </c>
      <c r="I846" s="347" t="s">
        <v>44</v>
      </c>
      <c r="J846" s="277" t="str">
        <f>IF(ISBLANK(INDEX('Policy Characteristics'!D:D,MATCH($C846,'Policy Characteristics'!$C:$C,0))),"",INDEX('Policy Characteristics'!D:D,MATCH($C846,'Policy Characteristics'!$C:$C,0)))</f>
        <v>Hydrogen Combustion</v>
      </c>
      <c r="K846" s="276" t="str">
        <f>IF(ISBLANK(INDEX('Policy Characteristics'!E:E,MATCH($C846,'Policy Characteristics'!$C:$C,0))),"",INDEX('Policy Characteristics'!E:E,MATCH($C846,'Policy Characteristics'!$C:$C,0)))</f>
        <v>indst shift to hydrogen</v>
      </c>
      <c r="L846" s="284">
        <f>IF(ISBLANK(INDEX('Policy Characteristics'!F:F,MATCH($C846,'Policy Characteristics'!$C:$C,0))),"",INDEX('Policy Characteristics'!F:F,MATCH($C846,'Policy Characteristics'!$C:$C,0)))</f>
        <v>0</v>
      </c>
      <c r="M846" s="284">
        <f>IF(ISBLANK(INDEX('Policy Characteristics'!G:G,MATCH($C846,'Policy Characteristics'!$C:$C,0))),"",INDEX('Policy Characteristics'!G:G,MATCH($C846,'Policy Characteristics'!$C:$C,0)))</f>
        <v>1</v>
      </c>
      <c r="N846" s="284">
        <f>IF(ISBLANK(INDEX('Policy Characteristics'!H:H,MATCH($C846,'Policy Characteristics'!$C:$C,0))),"",INDEX('Policy Characteristics'!H:H,MATCH($C846,'Policy Characteristics'!$C:$C,0)))</f>
        <v>0.01</v>
      </c>
      <c r="O846" s="276" t="str">
        <f>IF(ISBLANK(INDEX('Policy Characteristics'!I:I,MATCH($C846,'Policy Characteristics'!$C:$C,0))),"",INDEX('Policy Characteristics'!I:I,MATCH($C846,'Policy Characteristics'!$C:$C,0)))</f>
        <v>% of fuel shifted</v>
      </c>
      <c r="P846" s="276" t="str">
        <f>IF(ISBLANK(INDEX('Policy Characteristics'!J:J,MATCH($C846,'Policy Characteristics'!$C:$C,0))),"",INDEX('Policy Characteristics'!J:J,MATCH($C846,'Policy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6" s="276" t="str">
        <f>IF(ISBLANK(INDEX('Policy Characteristics'!K:K,MATCH($C846,'Policy Characteristics'!$C:$C,0))),"",INDEX('Policy Characteristics'!K:K,MATCH($C846,'Policy Characteristics'!$C:$C,0)))</f>
        <v>industry-ag-main.html#fuel-switching</v>
      </c>
      <c r="R846" s="276" t="str">
        <f>IF(ISBLANK(INDEX('Policy Characteristics'!L:L,MATCH($C846,'Policy Characteristics'!$C:$C,0))),"",INDEX('Policy Characteristics'!L:L,MATCH($C846,'Policy Characteristics'!$C:$C,0)))</f>
        <v>industry-elec-and-hydrogen.html</v>
      </c>
    </row>
    <row r="847" spans="1:18" s="2" customFormat="1" ht="16">
      <c r="A847" s="276" t="str">
        <f>IF(ISBLANK(INDEX('Policy Characteristics'!A:A,MATCH($C847,'Policy Characteristics'!$C:$C,0))),"",INDEX('Policy Characteristics'!A:A,MATCH($C847,'Policy Characteristics'!$C:$C,0)))</f>
        <v>Industry</v>
      </c>
      <c r="B847" s="285" t="str">
        <f>IF(ISBLANK(INDEX('Policy Characteristics'!B:B,MATCH($C847,'Policy Characteristics'!$C:$C,0))),"",INDEX('Policy Characteristics'!B:B,MATCH($C847,'Policy Characteristics'!$C:$C,0)))</f>
        <v>Hydrogen Combustion</v>
      </c>
      <c r="C847" s="276" t="str">
        <f t="shared" si="37"/>
        <v>Fraction of Eligible Industrial Energy Use Shifted to Hydrogen</v>
      </c>
      <c r="D847" s="6" t="s">
        <v>3115</v>
      </c>
      <c r="E847" s="1" t="s">
        <v>3630</v>
      </c>
      <c r="F847" t="s">
        <v>2607</v>
      </c>
      <c r="G847" s="47" t="s">
        <v>3637</v>
      </c>
      <c r="H847" s="44">
        <v>2143</v>
      </c>
      <c r="I847" s="347" t="s">
        <v>44</v>
      </c>
      <c r="J847" s="277" t="str">
        <f>IF(ISBLANK(INDEX('Policy Characteristics'!D:D,MATCH($C847,'Policy Characteristics'!$C:$C,0))),"",INDEX('Policy Characteristics'!D:D,MATCH($C847,'Policy Characteristics'!$C:$C,0)))</f>
        <v>Hydrogen Combustion</v>
      </c>
      <c r="K847" s="276" t="str">
        <f>IF(ISBLANK(INDEX('Policy Characteristics'!E:E,MATCH($C847,'Policy Characteristics'!$C:$C,0))),"",INDEX('Policy Characteristics'!E:E,MATCH($C847,'Policy Characteristics'!$C:$C,0)))</f>
        <v>indst shift to hydrogen</v>
      </c>
      <c r="L847" s="284">
        <f>IF(ISBLANK(INDEX('Policy Characteristics'!F:F,MATCH($C847,'Policy Characteristics'!$C:$C,0))),"",INDEX('Policy Characteristics'!F:F,MATCH($C847,'Policy Characteristics'!$C:$C,0)))</f>
        <v>0</v>
      </c>
      <c r="M847" s="284">
        <f>IF(ISBLANK(INDEX('Policy Characteristics'!G:G,MATCH($C847,'Policy Characteristics'!$C:$C,0))),"",INDEX('Policy Characteristics'!G:G,MATCH($C847,'Policy Characteristics'!$C:$C,0)))</f>
        <v>1</v>
      </c>
      <c r="N847" s="284">
        <f>IF(ISBLANK(INDEX('Policy Characteristics'!H:H,MATCH($C847,'Policy Characteristics'!$C:$C,0))),"",INDEX('Policy Characteristics'!H:H,MATCH($C847,'Policy Characteristics'!$C:$C,0)))</f>
        <v>0.01</v>
      </c>
      <c r="O847" s="276" t="str">
        <f>IF(ISBLANK(INDEX('Policy Characteristics'!I:I,MATCH($C847,'Policy Characteristics'!$C:$C,0))),"",INDEX('Policy Characteristics'!I:I,MATCH($C847,'Policy Characteristics'!$C:$C,0)))</f>
        <v>% of fuel shifted</v>
      </c>
      <c r="P847" s="276" t="str">
        <f>IF(ISBLANK(INDEX('Policy Characteristics'!J:J,MATCH($C847,'Policy Characteristics'!$C:$C,0))),"",INDEX('Policy Characteristics'!J:J,MATCH($C847,'Policy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7" s="276" t="str">
        <f>IF(ISBLANK(INDEX('Policy Characteristics'!K:K,MATCH($C847,'Policy Characteristics'!$C:$C,0))),"",INDEX('Policy Characteristics'!K:K,MATCH($C847,'Policy Characteristics'!$C:$C,0)))</f>
        <v>industry-ag-main.html#fuel-switching</v>
      </c>
      <c r="R847" s="276" t="str">
        <f>IF(ISBLANK(INDEX('Policy Characteristics'!L:L,MATCH($C847,'Policy Characteristics'!$C:$C,0))),"",INDEX('Policy Characteristics'!L:L,MATCH($C847,'Policy Characteristics'!$C:$C,0)))</f>
        <v>industry-elec-and-hydrogen.html</v>
      </c>
    </row>
    <row r="848" spans="1:18" s="2" customFormat="1" ht="16">
      <c r="A848" s="276" t="str">
        <f>IF(ISBLANK(INDEX('Policy Characteristics'!A:A,MATCH($C848,'Policy Characteristics'!$C:$C,0))),"",INDEX('Policy Characteristics'!A:A,MATCH($C848,'Policy Characteristics'!$C:$C,0)))</f>
        <v>Industry</v>
      </c>
      <c r="B848" s="285" t="str">
        <f>IF(ISBLANK(INDEX('Policy Characteristics'!B:B,MATCH($C848,'Policy Characteristics'!$C:$C,0))),"",INDEX('Policy Characteristics'!B:B,MATCH($C848,'Policy Characteristics'!$C:$C,0)))</f>
        <v>Hydrogen Combustion</v>
      </c>
      <c r="C848" s="276" t="str">
        <f t="shared" si="37"/>
        <v>Fraction of Eligible Industrial Energy Use Shifted to Hydrogen</v>
      </c>
      <c r="D848" s="6" t="s">
        <v>3115</v>
      </c>
      <c r="E848" s="1" t="s">
        <v>3631</v>
      </c>
      <c r="F848" t="s">
        <v>2607</v>
      </c>
      <c r="G848" s="47" t="s">
        <v>3638</v>
      </c>
      <c r="H848" s="44">
        <v>2144</v>
      </c>
      <c r="I848" s="347" t="s">
        <v>45</v>
      </c>
      <c r="J848" s="277" t="str">
        <f>IF(ISBLANK(INDEX('Policy Characteristics'!D:D,MATCH($C848,'Policy Characteristics'!$C:$C,0))),"",INDEX('Policy Characteristics'!D:D,MATCH($C848,'Policy Characteristics'!$C:$C,0)))</f>
        <v>Hydrogen Combustion</v>
      </c>
      <c r="K848" s="276" t="str">
        <f>IF(ISBLANK(INDEX('Policy Characteristics'!E:E,MATCH($C848,'Policy Characteristics'!$C:$C,0))),"",INDEX('Policy Characteristics'!E:E,MATCH($C848,'Policy Characteristics'!$C:$C,0)))</f>
        <v>indst shift to hydrogen</v>
      </c>
      <c r="L848" s="284">
        <f>IF(ISBLANK(INDEX('Policy Characteristics'!F:F,MATCH($C848,'Policy Characteristics'!$C:$C,0))),"",INDEX('Policy Characteristics'!F:F,MATCH($C848,'Policy Characteristics'!$C:$C,0)))</f>
        <v>0</v>
      </c>
      <c r="M848" s="284">
        <f>IF(ISBLANK(INDEX('Policy Characteristics'!G:G,MATCH($C848,'Policy Characteristics'!$C:$C,0))),"",INDEX('Policy Characteristics'!G:G,MATCH($C848,'Policy Characteristics'!$C:$C,0)))</f>
        <v>1</v>
      </c>
      <c r="N848" s="284">
        <f>IF(ISBLANK(INDEX('Policy Characteristics'!H:H,MATCH($C848,'Policy Characteristics'!$C:$C,0))),"",INDEX('Policy Characteristics'!H:H,MATCH($C848,'Policy Characteristics'!$C:$C,0)))</f>
        <v>0.01</v>
      </c>
      <c r="O848" s="276" t="str">
        <f>IF(ISBLANK(INDEX('Policy Characteristics'!I:I,MATCH($C848,'Policy Characteristics'!$C:$C,0))),"",INDEX('Policy Characteristics'!I:I,MATCH($C848,'Policy Characteristics'!$C:$C,0)))</f>
        <v>% of fuel shifted</v>
      </c>
      <c r="P848" s="276" t="str">
        <f>IF(ISBLANK(INDEX('Policy Characteristics'!J:J,MATCH($C848,'Policy Characteristics'!$C:$C,0))),"",INDEX('Policy Characteristics'!J:J,MATCH($C848,'Policy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8" s="276" t="str">
        <f>IF(ISBLANK(INDEX('Policy Characteristics'!K:K,MATCH($C848,'Policy Characteristics'!$C:$C,0))),"",INDEX('Policy Characteristics'!K:K,MATCH($C848,'Policy Characteristics'!$C:$C,0)))</f>
        <v>industry-ag-main.html#fuel-switching</v>
      </c>
      <c r="R848" s="276" t="str">
        <f>IF(ISBLANK(INDEX('Policy Characteristics'!L:L,MATCH($C848,'Policy Characteristics'!$C:$C,0))),"",INDEX('Policy Characteristics'!L:L,MATCH($C848,'Policy Characteristics'!$C:$C,0)))</f>
        <v>industry-elec-and-hydrogen.html</v>
      </c>
    </row>
    <row r="849" spans="1:18" s="2" customFormat="1" ht="16">
      <c r="A849" s="276" t="str">
        <f>IF(ISBLANK(INDEX('Policy Characteristics'!A:A,MATCH($C849,'Policy Characteristics'!$C:$C,0))),"",INDEX('Policy Characteristics'!A:A,MATCH($C849,'Policy Characteristics'!$C:$C,0)))</f>
        <v>Industry</v>
      </c>
      <c r="B849" s="285" t="str">
        <f>IF(ISBLANK(INDEX('Policy Characteristics'!B:B,MATCH($C849,'Policy Characteristics'!$C:$C,0))),"",INDEX('Policy Characteristics'!B:B,MATCH($C849,'Policy Characteristics'!$C:$C,0)))</f>
        <v>Hydrogen Combustion</v>
      </c>
      <c r="C849" s="276" t="str">
        <f t="shared" si="37"/>
        <v>Fraction of Eligible Industrial Energy Use Shifted to Hydrogen</v>
      </c>
      <c r="D849" s="6" t="s">
        <v>3115</v>
      </c>
      <c r="E849" s="1" t="s">
        <v>3625</v>
      </c>
      <c r="F849" t="s">
        <v>2607</v>
      </c>
      <c r="G849" s="47" t="s">
        <v>3639</v>
      </c>
      <c r="H849" s="44">
        <v>2145</v>
      </c>
      <c r="I849" s="347" t="s">
        <v>44</v>
      </c>
      <c r="J849" s="277" t="str">
        <f>IF(ISBLANK(INDEX('Policy Characteristics'!D:D,MATCH($C849,'Policy Characteristics'!$C:$C,0))),"",INDEX('Policy Characteristics'!D:D,MATCH($C849,'Policy Characteristics'!$C:$C,0)))</f>
        <v>Hydrogen Combustion</v>
      </c>
      <c r="K849" s="276" t="str">
        <f>IF(ISBLANK(INDEX('Policy Characteristics'!E:E,MATCH($C849,'Policy Characteristics'!$C:$C,0))),"",INDEX('Policy Characteristics'!E:E,MATCH($C849,'Policy Characteristics'!$C:$C,0)))</f>
        <v>indst shift to hydrogen</v>
      </c>
      <c r="L849" s="284">
        <f>IF(ISBLANK(INDEX('Policy Characteristics'!F:F,MATCH($C849,'Policy Characteristics'!$C:$C,0))),"",INDEX('Policy Characteristics'!F:F,MATCH($C849,'Policy Characteristics'!$C:$C,0)))</f>
        <v>0</v>
      </c>
      <c r="M849" s="284">
        <f>IF(ISBLANK(INDEX('Policy Characteristics'!G:G,MATCH($C849,'Policy Characteristics'!$C:$C,0))),"",INDEX('Policy Characteristics'!G:G,MATCH($C849,'Policy Characteristics'!$C:$C,0)))</f>
        <v>1</v>
      </c>
      <c r="N849" s="284">
        <f>IF(ISBLANK(INDEX('Policy Characteristics'!H:H,MATCH($C849,'Policy Characteristics'!$C:$C,0))),"",INDEX('Policy Characteristics'!H:H,MATCH($C849,'Policy Characteristics'!$C:$C,0)))</f>
        <v>0.01</v>
      </c>
      <c r="O849" s="276" t="str">
        <f>IF(ISBLANK(INDEX('Policy Characteristics'!I:I,MATCH($C849,'Policy Characteristics'!$C:$C,0))),"",INDEX('Policy Characteristics'!I:I,MATCH($C849,'Policy Characteristics'!$C:$C,0)))</f>
        <v>% of fuel shifted</v>
      </c>
      <c r="P849" s="276" t="str">
        <f>IF(ISBLANK(INDEX('Policy Characteristics'!J:J,MATCH($C849,'Policy Characteristics'!$C:$C,0))),"",INDEX('Policy Characteristics'!J:J,MATCH($C849,'Policy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9" s="276" t="str">
        <f>IF(ISBLANK(INDEX('Policy Characteristics'!K:K,MATCH($C849,'Policy Characteristics'!$C:$C,0))),"",INDEX('Policy Characteristics'!K:K,MATCH($C849,'Policy Characteristics'!$C:$C,0)))</f>
        <v>industry-ag-main.html#fuel-switching</v>
      </c>
      <c r="R849" s="276" t="str">
        <f>IF(ISBLANK(INDEX('Policy Characteristics'!L:L,MATCH($C849,'Policy Characteristics'!$C:$C,0))),"",INDEX('Policy Characteristics'!L:L,MATCH($C849,'Policy Characteristics'!$C:$C,0)))</f>
        <v>industry-elec-and-hydrogen.html</v>
      </c>
    </row>
    <row r="850" spans="1:18" s="2" customFormat="1" ht="16">
      <c r="A850" s="276" t="str">
        <f>IF(ISBLANK(INDEX('Policy Characteristics'!A:A,MATCH($C850,'Policy Characteristics'!$C:$C,0))),"",INDEX('Policy Characteristics'!A:A,MATCH($C850,'Policy Characteristics'!$C:$C,0)))</f>
        <v>Industry</v>
      </c>
      <c r="B850" s="285" t="str">
        <f>IF(ISBLANK(INDEX('Policy Characteristics'!B:B,MATCH($C850,'Policy Characteristics'!$C:$C,0))),"",INDEX('Policy Characteristics'!B:B,MATCH($C850,'Policy Characteristics'!$C:$C,0)))</f>
        <v>Hydrogen Combustion</v>
      </c>
      <c r="C850" s="276" t="str">
        <f t="shared" si="37"/>
        <v>Fraction of Eligible Industrial Energy Use Shifted to Hydrogen</v>
      </c>
      <c r="D850" s="6" t="s">
        <v>3116</v>
      </c>
      <c r="E850" s="1" t="s">
        <v>3624</v>
      </c>
      <c r="F850" t="s">
        <v>3078</v>
      </c>
      <c r="G850" s="47" t="s">
        <v>3632</v>
      </c>
      <c r="H850" s="44">
        <v>2146</v>
      </c>
      <c r="I850" s="347" t="s">
        <v>44</v>
      </c>
      <c r="J850" s="277" t="str">
        <f>IF(ISBLANK(INDEX('Policy Characteristics'!D:D,MATCH($C850,'Policy Characteristics'!$C:$C,0))),"",INDEX('Policy Characteristics'!D:D,MATCH($C850,'Policy Characteristics'!$C:$C,0)))</f>
        <v>Hydrogen Combustion</v>
      </c>
      <c r="K850" s="276" t="str">
        <f>IF(ISBLANK(INDEX('Policy Characteristics'!E:E,MATCH($C850,'Policy Characteristics'!$C:$C,0))),"",INDEX('Policy Characteristics'!E:E,MATCH($C850,'Policy Characteristics'!$C:$C,0)))</f>
        <v>indst shift to hydrogen</v>
      </c>
      <c r="L850" s="284">
        <f>IF(ISBLANK(INDEX('Policy Characteristics'!F:F,MATCH($C850,'Policy Characteristics'!$C:$C,0))),"",INDEX('Policy Characteristics'!F:F,MATCH($C850,'Policy Characteristics'!$C:$C,0)))</f>
        <v>0</v>
      </c>
      <c r="M850" s="284">
        <f>IF(ISBLANK(INDEX('Policy Characteristics'!G:G,MATCH($C850,'Policy Characteristics'!$C:$C,0))),"",INDEX('Policy Characteristics'!G:G,MATCH($C850,'Policy Characteristics'!$C:$C,0)))</f>
        <v>1</v>
      </c>
      <c r="N850" s="284">
        <f>IF(ISBLANK(INDEX('Policy Characteristics'!H:H,MATCH($C850,'Policy Characteristics'!$C:$C,0))),"",INDEX('Policy Characteristics'!H:H,MATCH($C850,'Policy Characteristics'!$C:$C,0)))</f>
        <v>0.01</v>
      </c>
      <c r="O850" s="276" t="str">
        <f>IF(ISBLANK(INDEX('Policy Characteristics'!I:I,MATCH($C850,'Policy Characteristics'!$C:$C,0))),"",INDEX('Policy Characteristics'!I:I,MATCH($C850,'Policy Characteristics'!$C:$C,0)))</f>
        <v>% of fuel shifted</v>
      </c>
      <c r="P850" s="276" t="str">
        <f>IF(ISBLANK(INDEX('Policy Characteristics'!J:J,MATCH($C850,'Policy Characteristics'!$C:$C,0))),"",INDEX('Policy Characteristics'!J:J,MATCH($C850,'Policy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0" s="276" t="str">
        <f>IF(ISBLANK(INDEX('Policy Characteristics'!K:K,MATCH($C850,'Policy Characteristics'!$C:$C,0))),"",INDEX('Policy Characteristics'!K:K,MATCH($C850,'Policy Characteristics'!$C:$C,0)))</f>
        <v>industry-ag-main.html#fuel-switching</v>
      </c>
      <c r="R850" s="276" t="str">
        <f>IF(ISBLANK(INDEX('Policy Characteristics'!L:L,MATCH($C850,'Policy Characteristics'!$C:$C,0))),"",INDEX('Policy Characteristics'!L:L,MATCH($C850,'Policy Characteristics'!$C:$C,0)))</f>
        <v>industry-elec-and-hydrogen.html</v>
      </c>
    </row>
    <row r="851" spans="1:18" s="2" customFormat="1" ht="16">
      <c r="A851" s="276" t="str">
        <f>IF(ISBLANK(INDEX('Policy Characteristics'!A:A,MATCH($C851,'Policy Characteristics'!$C:$C,0))),"",INDEX('Policy Characteristics'!A:A,MATCH($C851,'Policy Characteristics'!$C:$C,0)))</f>
        <v>Industry</v>
      </c>
      <c r="B851" s="285" t="str">
        <f>IF(ISBLANK(INDEX('Policy Characteristics'!B:B,MATCH($C851,'Policy Characteristics'!$C:$C,0))),"",INDEX('Policy Characteristics'!B:B,MATCH($C851,'Policy Characteristics'!$C:$C,0)))</f>
        <v>Hydrogen Combustion</v>
      </c>
      <c r="C851" s="276" t="str">
        <f t="shared" si="37"/>
        <v>Fraction of Eligible Industrial Energy Use Shifted to Hydrogen</v>
      </c>
      <c r="D851" s="6" t="s">
        <v>3116</v>
      </c>
      <c r="E851" s="1" t="s">
        <v>3626</v>
      </c>
      <c r="F851" t="s">
        <v>3078</v>
      </c>
      <c r="G851" s="47" t="s">
        <v>3633</v>
      </c>
      <c r="H851" s="44">
        <v>2147</v>
      </c>
      <c r="I851" s="347" t="s">
        <v>44</v>
      </c>
      <c r="J851" s="277" t="str">
        <f>IF(ISBLANK(INDEX('Policy Characteristics'!D:D,MATCH($C851,'Policy Characteristics'!$C:$C,0))),"",INDEX('Policy Characteristics'!D:D,MATCH($C851,'Policy Characteristics'!$C:$C,0)))</f>
        <v>Hydrogen Combustion</v>
      </c>
      <c r="K851" s="276" t="str">
        <f>IF(ISBLANK(INDEX('Policy Characteristics'!E:E,MATCH($C851,'Policy Characteristics'!$C:$C,0))),"",INDEX('Policy Characteristics'!E:E,MATCH($C851,'Policy Characteristics'!$C:$C,0)))</f>
        <v>indst shift to hydrogen</v>
      </c>
      <c r="L851" s="284">
        <f>IF(ISBLANK(INDEX('Policy Characteristics'!F:F,MATCH($C851,'Policy Characteristics'!$C:$C,0))),"",INDEX('Policy Characteristics'!F:F,MATCH($C851,'Policy Characteristics'!$C:$C,0)))</f>
        <v>0</v>
      </c>
      <c r="M851" s="284">
        <f>IF(ISBLANK(INDEX('Policy Characteristics'!G:G,MATCH($C851,'Policy Characteristics'!$C:$C,0))),"",INDEX('Policy Characteristics'!G:G,MATCH($C851,'Policy Characteristics'!$C:$C,0)))</f>
        <v>1</v>
      </c>
      <c r="N851" s="284">
        <f>IF(ISBLANK(INDEX('Policy Characteristics'!H:H,MATCH($C851,'Policy Characteristics'!$C:$C,0))),"",INDEX('Policy Characteristics'!H:H,MATCH($C851,'Policy Characteristics'!$C:$C,0)))</f>
        <v>0.01</v>
      </c>
      <c r="O851" s="276" t="str">
        <f>IF(ISBLANK(INDEX('Policy Characteristics'!I:I,MATCH($C851,'Policy Characteristics'!$C:$C,0))),"",INDEX('Policy Characteristics'!I:I,MATCH($C851,'Policy Characteristics'!$C:$C,0)))</f>
        <v>% of fuel shifted</v>
      </c>
      <c r="P851" s="276" t="str">
        <f>IF(ISBLANK(INDEX('Policy Characteristics'!J:J,MATCH($C851,'Policy Characteristics'!$C:$C,0))),"",INDEX('Policy Characteristics'!J:J,MATCH($C851,'Policy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1" s="276" t="str">
        <f>IF(ISBLANK(INDEX('Policy Characteristics'!K:K,MATCH($C851,'Policy Characteristics'!$C:$C,0))),"",INDEX('Policy Characteristics'!K:K,MATCH($C851,'Policy Characteristics'!$C:$C,0)))</f>
        <v>industry-ag-main.html#fuel-switching</v>
      </c>
      <c r="R851" s="276" t="str">
        <f>IF(ISBLANK(INDEX('Policy Characteristics'!L:L,MATCH($C851,'Policy Characteristics'!$C:$C,0))),"",INDEX('Policy Characteristics'!L:L,MATCH($C851,'Policy Characteristics'!$C:$C,0)))</f>
        <v>industry-elec-and-hydrogen.html</v>
      </c>
    </row>
    <row r="852" spans="1:18" s="2" customFormat="1" ht="16">
      <c r="A852" s="276" t="str">
        <f>IF(ISBLANK(INDEX('Policy Characteristics'!A:A,MATCH($C852,'Policy Characteristics'!$C:$C,0))),"",INDEX('Policy Characteristics'!A:A,MATCH($C852,'Policy Characteristics'!$C:$C,0)))</f>
        <v>Industry</v>
      </c>
      <c r="B852" s="285" t="str">
        <f>IF(ISBLANK(INDEX('Policy Characteristics'!B:B,MATCH($C852,'Policy Characteristics'!$C:$C,0))),"",INDEX('Policy Characteristics'!B:B,MATCH($C852,'Policy Characteristics'!$C:$C,0)))</f>
        <v>Hydrogen Combustion</v>
      </c>
      <c r="C852" s="276" t="str">
        <f t="shared" si="37"/>
        <v>Fraction of Eligible Industrial Energy Use Shifted to Hydrogen</v>
      </c>
      <c r="D852" s="6" t="s">
        <v>3116</v>
      </c>
      <c r="E852" s="1" t="s">
        <v>3627</v>
      </c>
      <c r="F852" t="s">
        <v>3078</v>
      </c>
      <c r="G852" s="47" t="s">
        <v>3634</v>
      </c>
      <c r="H852" s="44">
        <v>2148</v>
      </c>
      <c r="I852" s="347" t="s">
        <v>44</v>
      </c>
      <c r="J852" s="277" t="str">
        <f>IF(ISBLANK(INDEX('Policy Characteristics'!D:D,MATCH($C852,'Policy Characteristics'!$C:$C,0))),"",INDEX('Policy Characteristics'!D:D,MATCH($C852,'Policy Characteristics'!$C:$C,0)))</f>
        <v>Hydrogen Combustion</v>
      </c>
      <c r="K852" s="276" t="str">
        <f>IF(ISBLANK(INDEX('Policy Characteristics'!E:E,MATCH($C852,'Policy Characteristics'!$C:$C,0))),"",INDEX('Policy Characteristics'!E:E,MATCH($C852,'Policy Characteristics'!$C:$C,0)))</f>
        <v>indst shift to hydrogen</v>
      </c>
      <c r="L852" s="284">
        <f>IF(ISBLANK(INDEX('Policy Characteristics'!F:F,MATCH($C852,'Policy Characteristics'!$C:$C,0))),"",INDEX('Policy Characteristics'!F:F,MATCH($C852,'Policy Characteristics'!$C:$C,0)))</f>
        <v>0</v>
      </c>
      <c r="M852" s="284">
        <f>IF(ISBLANK(INDEX('Policy Characteristics'!G:G,MATCH($C852,'Policy Characteristics'!$C:$C,0))),"",INDEX('Policy Characteristics'!G:G,MATCH($C852,'Policy Characteristics'!$C:$C,0)))</f>
        <v>1</v>
      </c>
      <c r="N852" s="284">
        <f>IF(ISBLANK(INDEX('Policy Characteristics'!H:H,MATCH($C852,'Policy Characteristics'!$C:$C,0))),"",INDEX('Policy Characteristics'!H:H,MATCH($C852,'Policy Characteristics'!$C:$C,0)))</f>
        <v>0.01</v>
      </c>
      <c r="O852" s="276" t="str">
        <f>IF(ISBLANK(INDEX('Policy Characteristics'!I:I,MATCH($C852,'Policy Characteristics'!$C:$C,0))),"",INDEX('Policy Characteristics'!I:I,MATCH($C852,'Policy Characteristics'!$C:$C,0)))</f>
        <v>% of fuel shifted</v>
      </c>
      <c r="P852" s="276" t="str">
        <f>IF(ISBLANK(INDEX('Policy Characteristics'!J:J,MATCH($C852,'Policy Characteristics'!$C:$C,0))),"",INDEX('Policy Characteristics'!J:J,MATCH($C852,'Policy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2" s="276" t="str">
        <f>IF(ISBLANK(INDEX('Policy Characteristics'!K:K,MATCH($C852,'Policy Characteristics'!$C:$C,0))),"",INDEX('Policy Characteristics'!K:K,MATCH($C852,'Policy Characteristics'!$C:$C,0)))</f>
        <v>industry-ag-main.html#fuel-switching</v>
      </c>
      <c r="R852" s="276" t="str">
        <f>IF(ISBLANK(INDEX('Policy Characteristics'!L:L,MATCH($C852,'Policy Characteristics'!$C:$C,0))),"",INDEX('Policy Characteristics'!L:L,MATCH($C852,'Policy Characteristics'!$C:$C,0)))</f>
        <v>industry-elec-and-hydrogen.html</v>
      </c>
    </row>
    <row r="853" spans="1:18" s="2" customFormat="1" ht="16">
      <c r="A853" s="276" t="str">
        <f>IF(ISBLANK(INDEX('Policy Characteristics'!A:A,MATCH($C853,'Policy Characteristics'!$C:$C,0))),"",INDEX('Policy Characteristics'!A:A,MATCH($C853,'Policy Characteristics'!$C:$C,0)))</f>
        <v>Industry</v>
      </c>
      <c r="B853" s="285" t="str">
        <f>IF(ISBLANK(INDEX('Policy Characteristics'!B:B,MATCH($C853,'Policy Characteristics'!$C:$C,0))),"",INDEX('Policy Characteristics'!B:B,MATCH($C853,'Policy Characteristics'!$C:$C,0)))</f>
        <v>Hydrogen Combustion</v>
      </c>
      <c r="C853" s="276" t="str">
        <f t="shared" si="37"/>
        <v>Fraction of Eligible Industrial Energy Use Shifted to Hydrogen</v>
      </c>
      <c r="D853" s="6" t="s">
        <v>3116</v>
      </c>
      <c r="E853" s="1" t="s">
        <v>3628</v>
      </c>
      <c r="F853" t="s">
        <v>3078</v>
      </c>
      <c r="G853" s="47" t="s">
        <v>3635</v>
      </c>
      <c r="H853" s="44">
        <v>2149</v>
      </c>
      <c r="I853" s="347" t="s">
        <v>44</v>
      </c>
      <c r="J853" s="277" t="str">
        <f>IF(ISBLANK(INDEX('Policy Characteristics'!D:D,MATCH($C853,'Policy Characteristics'!$C:$C,0))),"",INDEX('Policy Characteristics'!D:D,MATCH($C853,'Policy Characteristics'!$C:$C,0)))</f>
        <v>Hydrogen Combustion</v>
      </c>
      <c r="K853" s="276" t="str">
        <f>IF(ISBLANK(INDEX('Policy Characteristics'!E:E,MATCH($C853,'Policy Characteristics'!$C:$C,0))),"",INDEX('Policy Characteristics'!E:E,MATCH($C853,'Policy Characteristics'!$C:$C,0)))</f>
        <v>indst shift to hydrogen</v>
      </c>
      <c r="L853" s="284">
        <f>IF(ISBLANK(INDEX('Policy Characteristics'!F:F,MATCH($C853,'Policy Characteristics'!$C:$C,0))),"",INDEX('Policy Characteristics'!F:F,MATCH($C853,'Policy Characteristics'!$C:$C,0)))</f>
        <v>0</v>
      </c>
      <c r="M853" s="284">
        <f>IF(ISBLANK(INDEX('Policy Characteristics'!G:G,MATCH($C853,'Policy Characteristics'!$C:$C,0))),"",INDEX('Policy Characteristics'!G:G,MATCH($C853,'Policy Characteristics'!$C:$C,0)))</f>
        <v>1</v>
      </c>
      <c r="N853" s="284">
        <f>IF(ISBLANK(INDEX('Policy Characteristics'!H:H,MATCH($C853,'Policy Characteristics'!$C:$C,0))),"",INDEX('Policy Characteristics'!H:H,MATCH($C853,'Policy Characteristics'!$C:$C,0)))</f>
        <v>0.01</v>
      </c>
      <c r="O853" s="276" t="str">
        <f>IF(ISBLANK(INDEX('Policy Characteristics'!I:I,MATCH($C853,'Policy Characteristics'!$C:$C,0))),"",INDEX('Policy Characteristics'!I:I,MATCH($C853,'Policy Characteristics'!$C:$C,0)))</f>
        <v>% of fuel shifted</v>
      </c>
      <c r="P853" s="276" t="str">
        <f>IF(ISBLANK(INDEX('Policy Characteristics'!J:J,MATCH($C853,'Policy Characteristics'!$C:$C,0))),"",INDEX('Policy Characteristics'!J:J,MATCH($C853,'Policy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3" s="276" t="str">
        <f>IF(ISBLANK(INDEX('Policy Characteristics'!K:K,MATCH($C853,'Policy Characteristics'!$C:$C,0))),"",INDEX('Policy Characteristics'!K:K,MATCH($C853,'Policy Characteristics'!$C:$C,0)))</f>
        <v>industry-ag-main.html#fuel-switching</v>
      </c>
      <c r="R853" s="276" t="str">
        <f>IF(ISBLANK(INDEX('Policy Characteristics'!L:L,MATCH($C853,'Policy Characteristics'!$C:$C,0))),"",INDEX('Policy Characteristics'!L:L,MATCH($C853,'Policy Characteristics'!$C:$C,0)))</f>
        <v>industry-elec-and-hydrogen.html</v>
      </c>
    </row>
    <row r="854" spans="1:18" s="2" customFormat="1" ht="16">
      <c r="A854" s="276" t="str">
        <f>IF(ISBLANK(INDEX('Policy Characteristics'!A:A,MATCH($C854,'Policy Characteristics'!$C:$C,0))),"",INDEX('Policy Characteristics'!A:A,MATCH($C854,'Policy Characteristics'!$C:$C,0)))</f>
        <v>Industry</v>
      </c>
      <c r="B854" s="285" t="str">
        <f>IF(ISBLANK(INDEX('Policy Characteristics'!B:B,MATCH($C854,'Policy Characteristics'!$C:$C,0))),"",INDEX('Policy Characteristics'!B:B,MATCH($C854,'Policy Characteristics'!$C:$C,0)))</f>
        <v>Hydrogen Combustion</v>
      </c>
      <c r="C854" s="276" t="str">
        <f t="shared" si="37"/>
        <v>Fraction of Eligible Industrial Energy Use Shifted to Hydrogen</v>
      </c>
      <c r="D854" s="6" t="s">
        <v>3116</v>
      </c>
      <c r="E854" s="1" t="s">
        <v>3629</v>
      </c>
      <c r="F854" t="s">
        <v>3078</v>
      </c>
      <c r="G854" s="47" t="s">
        <v>3636</v>
      </c>
      <c r="H854" s="44">
        <v>2150</v>
      </c>
      <c r="I854" s="347" t="s">
        <v>45</v>
      </c>
      <c r="J854" s="277" t="str">
        <f>IF(ISBLANK(INDEX('Policy Characteristics'!D:D,MATCH($C854,'Policy Characteristics'!$C:$C,0))),"",INDEX('Policy Characteristics'!D:D,MATCH($C854,'Policy Characteristics'!$C:$C,0)))</f>
        <v>Hydrogen Combustion</v>
      </c>
      <c r="K854" s="276" t="str">
        <f>IF(ISBLANK(INDEX('Policy Characteristics'!E:E,MATCH($C854,'Policy Characteristics'!$C:$C,0))),"",INDEX('Policy Characteristics'!E:E,MATCH($C854,'Policy Characteristics'!$C:$C,0)))</f>
        <v>indst shift to hydrogen</v>
      </c>
      <c r="L854" s="284">
        <f>IF(ISBLANK(INDEX('Policy Characteristics'!F:F,MATCH($C854,'Policy Characteristics'!$C:$C,0))),"",INDEX('Policy Characteristics'!F:F,MATCH($C854,'Policy Characteristics'!$C:$C,0)))</f>
        <v>0</v>
      </c>
      <c r="M854" s="284">
        <f>IF(ISBLANK(INDEX('Policy Characteristics'!G:G,MATCH($C854,'Policy Characteristics'!$C:$C,0))),"",INDEX('Policy Characteristics'!G:G,MATCH($C854,'Policy Characteristics'!$C:$C,0)))</f>
        <v>1</v>
      </c>
      <c r="N854" s="284">
        <f>IF(ISBLANK(INDEX('Policy Characteristics'!H:H,MATCH($C854,'Policy Characteristics'!$C:$C,0))),"",INDEX('Policy Characteristics'!H:H,MATCH($C854,'Policy Characteristics'!$C:$C,0)))</f>
        <v>0.01</v>
      </c>
      <c r="O854" s="276" t="str">
        <f>IF(ISBLANK(INDEX('Policy Characteristics'!I:I,MATCH($C854,'Policy Characteristics'!$C:$C,0))),"",INDEX('Policy Characteristics'!I:I,MATCH($C854,'Policy Characteristics'!$C:$C,0)))</f>
        <v>% of fuel shifted</v>
      </c>
      <c r="P854" s="276" t="str">
        <f>IF(ISBLANK(INDEX('Policy Characteristics'!J:J,MATCH($C854,'Policy Characteristics'!$C:$C,0))),"",INDEX('Policy Characteristics'!J:J,MATCH($C854,'Policy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4" s="276" t="str">
        <f>IF(ISBLANK(INDEX('Policy Characteristics'!K:K,MATCH($C854,'Policy Characteristics'!$C:$C,0))),"",INDEX('Policy Characteristics'!K:K,MATCH($C854,'Policy Characteristics'!$C:$C,0)))</f>
        <v>industry-ag-main.html#fuel-switching</v>
      </c>
      <c r="R854" s="276" t="str">
        <f>IF(ISBLANK(INDEX('Policy Characteristics'!L:L,MATCH($C854,'Policy Characteristics'!$C:$C,0))),"",INDEX('Policy Characteristics'!L:L,MATCH($C854,'Policy Characteristics'!$C:$C,0)))</f>
        <v>industry-elec-and-hydrogen.html</v>
      </c>
    </row>
    <row r="855" spans="1:18" s="2" customFormat="1" ht="16">
      <c r="A855" s="276" t="str">
        <f>IF(ISBLANK(INDEX('Policy Characteristics'!A:A,MATCH($C855,'Policy Characteristics'!$C:$C,0))),"",INDEX('Policy Characteristics'!A:A,MATCH($C855,'Policy Characteristics'!$C:$C,0)))</f>
        <v>Industry</v>
      </c>
      <c r="B855" s="285" t="str">
        <f>IF(ISBLANK(INDEX('Policy Characteristics'!B:B,MATCH($C855,'Policy Characteristics'!$C:$C,0))),"",INDEX('Policy Characteristics'!B:B,MATCH($C855,'Policy Characteristics'!$C:$C,0)))</f>
        <v>Hydrogen Combustion</v>
      </c>
      <c r="C855" s="276" t="str">
        <f t="shared" si="37"/>
        <v>Fraction of Eligible Industrial Energy Use Shifted to Hydrogen</v>
      </c>
      <c r="D855" s="6" t="s">
        <v>3116</v>
      </c>
      <c r="E855" s="1" t="s">
        <v>3630</v>
      </c>
      <c r="F855" t="s">
        <v>3078</v>
      </c>
      <c r="G855" s="47" t="s">
        <v>3637</v>
      </c>
      <c r="H855" s="44">
        <v>2151</v>
      </c>
      <c r="I855" s="347" t="s">
        <v>45</v>
      </c>
      <c r="J855" s="277" t="str">
        <f>IF(ISBLANK(INDEX('Policy Characteristics'!D:D,MATCH($C855,'Policy Characteristics'!$C:$C,0))),"",INDEX('Policy Characteristics'!D:D,MATCH($C855,'Policy Characteristics'!$C:$C,0)))</f>
        <v>Hydrogen Combustion</v>
      </c>
      <c r="K855" s="276" t="str">
        <f>IF(ISBLANK(INDEX('Policy Characteristics'!E:E,MATCH($C855,'Policy Characteristics'!$C:$C,0))),"",INDEX('Policy Characteristics'!E:E,MATCH($C855,'Policy Characteristics'!$C:$C,0)))</f>
        <v>indst shift to hydrogen</v>
      </c>
      <c r="L855" s="284">
        <f>IF(ISBLANK(INDEX('Policy Characteristics'!F:F,MATCH($C855,'Policy Characteristics'!$C:$C,0))),"",INDEX('Policy Characteristics'!F:F,MATCH($C855,'Policy Characteristics'!$C:$C,0)))</f>
        <v>0</v>
      </c>
      <c r="M855" s="284">
        <f>IF(ISBLANK(INDEX('Policy Characteristics'!G:G,MATCH($C855,'Policy Characteristics'!$C:$C,0))),"",INDEX('Policy Characteristics'!G:G,MATCH($C855,'Policy Characteristics'!$C:$C,0)))</f>
        <v>1</v>
      </c>
      <c r="N855" s="284">
        <f>IF(ISBLANK(INDEX('Policy Characteristics'!H:H,MATCH($C855,'Policy Characteristics'!$C:$C,0))),"",INDEX('Policy Characteristics'!H:H,MATCH($C855,'Policy Characteristics'!$C:$C,0)))</f>
        <v>0.01</v>
      </c>
      <c r="O855" s="276" t="str">
        <f>IF(ISBLANK(INDEX('Policy Characteristics'!I:I,MATCH($C855,'Policy Characteristics'!$C:$C,0))),"",INDEX('Policy Characteristics'!I:I,MATCH($C855,'Policy Characteristics'!$C:$C,0)))</f>
        <v>% of fuel shifted</v>
      </c>
      <c r="P855" s="276" t="str">
        <f>IF(ISBLANK(INDEX('Policy Characteristics'!J:J,MATCH($C855,'Policy Characteristics'!$C:$C,0))),"",INDEX('Policy Characteristics'!J:J,MATCH($C855,'Policy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5" s="276" t="str">
        <f>IF(ISBLANK(INDEX('Policy Characteristics'!K:K,MATCH($C855,'Policy Characteristics'!$C:$C,0))),"",INDEX('Policy Characteristics'!K:K,MATCH($C855,'Policy Characteristics'!$C:$C,0)))</f>
        <v>industry-ag-main.html#fuel-switching</v>
      </c>
      <c r="R855" s="276" t="str">
        <f>IF(ISBLANK(INDEX('Policy Characteristics'!L:L,MATCH($C855,'Policy Characteristics'!$C:$C,0))),"",INDEX('Policy Characteristics'!L:L,MATCH($C855,'Policy Characteristics'!$C:$C,0)))</f>
        <v>industry-elec-and-hydrogen.html</v>
      </c>
    </row>
    <row r="856" spans="1:18" s="2" customFormat="1" ht="16">
      <c r="A856" s="276" t="str">
        <f>IF(ISBLANK(INDEX('Policy Characteristics'!A:A,MATCH($C856,'Policy Characteristics'!$C:$C,0))),"",INDEX('Policy Characteristics'!A:A,MATCH($C856,'Policy Characteristics'!$C:$C,0)))</f>
        <v>Industry</v>
      </c>
      <c r="B856" s="285" t="str">
        <f>IF(ISBLANK(INDEX('Policy Characteristics'!B:B,MATCH($C856,'Policy Characteristics'!$C:$C,0))),"",INDEX('Policy Characteristics'!B:B,MATCH($C856,'Policy Characteristics'!$C:$C,0)))</f>
        <v>Hydrogen Combustion</v>
      </c>
      <c r="C856" s="276" t="str">
        <f t="shared" si="37"/>
        <v>Fraction of Eligible Industrial Energy Use Shifted to Hydrogen</v>
      </c>
      <c r="D856" s="6" t="s">
        <v>3116</v>
      </c>
      <c r="E856" s="1" t="s">
        <v>3631</v>
      </c>
      <c r="F856" t="s">
        <v>3078</v>
      </c>
      <c r="G856" s="47" t="s">
        <v>3638</v>
      </c>
      <c r="H856" s="44">
        <v>2152</v>
      </c>
      <c r="I856" s="347" t="s">
        <v>45</v>
      </c>
      <c r="J856" s="277" t="str">
        <f>IF(ISBLANK(INDEX('Policy Characteristics'!D:D,MATCH($C856,'Policy Characteristics'!$C:$C,0))),"",INDEX('Policy Characteristics'!D:D,MATCH($C856,'Policy Characteristics'!$C:$C,0)))</f>
        <v>Hydrogen Combustion</v>
      </c>
      <c r="K856" s="276" t="str">
        <f>IF(ISBLANK(INDEX('Policy Characteristics'!E:E,MATCH($C856,'Policy Characteristics'!$C:$C,0))),"",INDEX('Policy Characteristics'!E:E,MATCH($C856,'Policy Characteristics'!$C:$C,0)))</f>
        <v>indst shift to hydrogen</v>
      </c>
      <c r="L856" s="284">
        <f>IF(ISBLANK(INDEX('Policy Characteristics'!F:F,MATCH($C856,'Policy Characteristics'!$C:$C,0))),"",INDEX('Policy Characteristics'!F:F,MATCH($C856,'Policy Characteristics'!$C:$C,0)))</f>
        <v>0</v>
      </c>
      <c r="M856" s="284">
        <f>IF(ISBLANK(INDEX('Policy Characteristics'!G:G,MATCH($C856,'Policy Characteristics'!$C:$C,0))),"",INDEX('Policy Characteristics'!G:G,MATCH($C856,'Policy Characteristics'!$C:$C,0)))</f>
        <v>1</v>
      </c>
      <c r="N856" s="284">
        <f>IF(ISBLANK(INDEX('Policy Characteristics'!H:H,MATCH($C856,'Policy Characteristics'!$C:$C,0))),"",INDEX('Policy Characteristics'!H:H,MATCH($C856,'Policy Characteristics'!$C:$C,0)))</f>
        <v>0.01</v>
      </c>
      <c r="O856" s="276" t="str">
        <f>IF(ISBLANK(INDEX('Policy Characteristics'!I:I,MATCH($C856,'Policy Characteristics'!$C:$C,0))),"",INDEX('Policy Characteristics'!I:I,MATCH($C856,'Policy Characteristics'!$C:$C,0)))</f>
        <v>% of fuel shifted</v>
      </c>
      <c r="P856" s="276" t="str">
        <f>IF(ISBLANK(INDEX('Policy Characteristics'!J:J,MATCH($C856,'Policy Characteristics'!$C:$C,0))),"",INDEX('Policy Characteristics'!J:J,MATCH($C856,'Policy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6" s="276" t="str">
        <f>IF(ISBLANK(INDEX('Policy Characteristics'!K:K,MATCH($C856,'Policy Characteristics'!$C:$C,0))),"",INDEX('Policy Characteristics'!K:K,MATCH($C856,'Policy Characteristics'!$C:$C,0)))</f>
        <v>industry-ag-main.html#fuel-switching</v>
      </c>
      <c r="R856" s="276" t="str">
        <f>IF(ISBLANK(INDEX('Policy Characteristics'!L:L,MATCH($C856,'Policy Characteristics'!$C:$C,0))),"",INDEX('Policy Characteristics'!L:L,MATCH($C856,'Policy Characteristics'!$C:$C,0)))</f>
        <v>industry-elec-and-hydrogen.html</v>
      </c>
    </row>
    <row r="857" spans="1:18" s="2" customFormat="1" ht="16">
      <c r="A857" s="276" t="str">
        <f>IF(ISBLANK(INDEX('Policy Characteristics'!A:A,MATCH($C857,'Policy Characteristics'!$C:$C,0))),"",INDEX('Policy Characteristics'!A:A,MATCH($C857,'Policy Characteristics'!$C:$C,0)))</f>
        <v>Industry</v>
      </c>
      <c r="B857" s="285" t="str">
        <f>IF(ISBLANK(INDEX('Policy Characteristics'!B:B,MATCH($C857,'Policy Characteristics'!$C:$C,0))),"",INDEX('Policy Characteristics'!B:B,MATCH($C857,'Policy Characteristics'!$C:$C,0)))</f>
        <v>Hydrogen Combustion</v>
      </c>
      <c r="C857" s="276" t="str">
        <f t="shared" si="37"/>
        <v>Fraction of Eligible Industrial Energy Use Shifted to Hydrogen</v>
      </c>
      <c r="D857" s="6" t="s">
        <v>3116</v>
      </c>
      <c r="E857" s="1" t="s">
        <v>3625</v>
      </c>
      <c r="F857" t="s">
        <v>3078</v>
      </c>
      <c r="G857" s="47" t="s">
        <v>3639</v>
      </c>
      <c r="H857" s="44">
        <v>2153</v>
      </c>
      <c r="I857" s="347" t="s">
        <v>45</v>
      </c>
      <c r="J857" s="277" t="str">
        <f>IF(ISBLANK(INDEX('Policy Characteristics'!D:D,MATCH($C857,'Policy Characteristics'!$C:$C,0))),"",INDEX('Policy Characteristics'!D:D,MATCH($C857,'Policy Characteristics'!$C:$C,0)))</f>
        <v>Hydrogen Combustion</v>
      </c>
      <c r="K857" s="276" t="str">
        <f>IF(ISBLANK(INDEX('Policy Characteristics'!E:E,MATCH($C857,'Policy Characteristics'!$C:$C,0))),"",INDEX('Policy Characteristics'!E:E,MATCH($C857,'Policy Characteristics'!$C:$C,0)))</f>
        <v>indst shift to hydrogen</v>
      </c>
      <c r="L857" s="284">
        <f>IF(ISBLANK(INDEX('Policy Characteristics'!F:F,MATCH($C857,'Policy Characteristics'!$C:$C,0))),"",INDEX('Policy Characteristics'!F:F,MATCH($C857,'Policy Characteristics'!$C:$C,0)))</f>
        <v>0</v>
      </c>
      <c r="M857" s="284">
        <f>IF(ISBLANK(INDEX('Policy Characteristics'!G:G,MATCH($C857,'Policy Characteristics'!$C:$C,0))),"",INDEX('Policy Characteristics'!G:G,MATCH($C857,'Policy Characteristics'!$C:$C,0)))</f>
        <v>1</v>
      </c>
      <c r="N857" s="284">
        <f>IF(ISBLANK(INDEX('Policy Characteristics'!H:H,MATCH($C857,'Policy Characteristics'!$C:$C,0))),"",INDEX('Policy Characteristics'!H:H,MATCH($C857,'Policy Characteristics'!$C:$C,0)))</f>
        <v>0.01</v>
      </c>
      <c r="O857" s="276" t="str">
        <f>IF(ISBLANK(INDEX('Policy Characteristics'!I:I,MATCH($C857,'Policy Characteristics'!$C:$C,0))),"",INDEX('Policy Characteristics'!I:I,MATCH($C857,'Policy Characteristics'!$C:$C,0)))</f>
        <v>% of fuel shifted</v>
      </c>
      <c r="P857" s="276" t="str">
        <f>IF(ISBLANK(INDEX('Policy Characteristics'!J:J,MATCH($C857,'Policy Characteristics'!$C:$C,0))),"",INDEX('Policy Characteristics'!J:J,MATCH($C857,'Policy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7" s="276" t="str">
        <f>IF(ISBLANK(INDEX('Policy Characteristics'!K:K,MATCH($C857,'Policy Characteristics'!$C:$C,0))),"",INDEX('Policy Characteristics'!K:K,MATCH($C857,'Policy Characteristics'!$C:$C,0)))</f>
        <v>industry-ag-main.html#fuel-switching</v>
      </c>
      <c r="R857" s="276" t="str">
        <f>IF(ISBLANK(INDEX('Policy Characteristics'!L:L,MATCH($C857,'Policy Characteristics'!$C:$C,0))),"",INDEX('Policy Characteristics'!L:L,MATCH($C857,'Policy Characteristics'!$C:$C,0)))</f>
        <v>industry-elec-and-hydrogen.html</v>
      </c>
    </row>
    <row r="858" spans="1:18" s="2" customFormat="1" ht="16">
      <c r="A858" s="276" t="str">
        <f>IF(ISBLANK(INDEX('Policy Characteristics'!A:A,MATCH($C858,'Policy Characteristics'!$C:$C,0))),"",INDEX('Policy Characteristics'!A:A,MATCH($C858,'Policy Characteristics'!$C:$C,0)))</f>
        <v>Industry</v>
      </c>
      <c r="B858" s="285" t="str">
        <f>IF(ISBLANK(INDEX('Policy Characteristics'!B:B,MATCH($C858,'Policy Characteristics'!$C:$C,0))),"",INDEX('Policy Characteristics'!B:B,MATCH($C858,'Policy Characteristics'!$C:$C,0)))</f>
        <v>Hydrogen Combustion</v>
      </c>
      <c r="C858" s="276" t="str">
        <f t="shared" si="37"/>
        <v>Fraction of Eligible Industrial Energy Use Shifted to Hydrogen</v>
      </c>
      <c r="D858" s="6" t="s">
        <v>3117</v>
      </c>
      <c r="E858" s="1" t="s">
        <v>3624</v>
      </c>
      <c r="F858" t="s">
        <v>3079</v>
      </c>
      <c r="G858" s="47" t="s">
        <v>3632</v>
      </c>
      <c r="H858" s="44">
        <v>2154</v>
      </c>
      <c r="I858" s="347" t="s">
        <v>44</v>
      </c>
      <c r="J858" s="277" t="str">
        <f>IF(ISBLANK(INDEX('Policy Characteristics'!D:D,MATCH($C858,'Policy Characteristics'!$C:$C,0))),"",INDEX('Policy Characteristics'!D:D,MATCH($C858,'Policy Characteristics'!$C:$C,0)))</f>
        <v>Hydrogen Combustion</v>
      </c>
      <c r="K858" s="276" t="str">
        <f>IF(ISBLANK(INDEX('Policy Characteristics'!E:E,MATCH($C858,'Policy Characteristics'!$C:$C,0))),"",INDEX('Policy Characteristics'!E:E,MATCH($C858,'Policy Characteristics'!$C:$C,0)))</f>
        <v>indst shift to hydrogen</v>
      </c>
      <c r="L858" s="284">
        <f>IF(ISBLANK(INDEX('Policy Characteristics'!F:F,MATCH($C858,'Policy Characteristics'!$C:$C,0))),"",INDEX('Policy Characteristics'!F:F,MATCH($C858,'Policy Characteristics'!$C:$C,0)))</f>
        <v>0</v>
      </c>
      <c r="M858" s="284">
        <f>IF(ISBLANK(INDEX('Policy Characteristics'!G:G,MATCH($C858,'Policy Characteristics'!$C:$C,0))),"",INDEX('Policy Characteristics'!G:G,MATCH($C858,'Policy Characteristics'!$C:$C,0)))</f>
        <v>1</v>
      </c>
      <c r="N858" s="284">
        <f>IF(ISBLANK(INDEX('Policy Characteristics'!H:H,MATCH($C858,'Policy Characteristics'!$C:$C,0))),"",INDEX('Policy Characteristics'!H:H,MATCH($C858,'Policy Characteristics'!$C:$C,0)))</f>
        <v>0.01</v>
      </c>
      <c r="O858" s="276" t="str">
        <f>IF(ISBLANK(INDEX('Policy Characteristics'!I:I,MATCH($C858,'Policy Characteristics'!$C:$C,0))),"",INDEX('Policy Characteristics'!I:I,MATCH($C858,'Policy Characteristics'!$C:$C,0)))</f>
        <v>% of fuel shifted</v>
      </c>
      <c r="P858" s="276" t="str">
        <f>IF(ISBLANK(INDEX('Policy Characteristics'!J:J,MATCH($C858,'Policy Characteristics'!$C:$C,0))),"",INDEX('Policy Characteristics'!J:J,MATCH($C858,'Policy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8" s="276" t="str">
        <f>IF(ISBLANK(INDEX('Policy Characteristics'!K:K,MATCH($C858,'Policy Characteristics'!$C:$C,0))),"",INDEX('Policy Characteristics'!K:K,MATCH($C858,'Policy Characteristics'!$C:$C,0)))</f>
        <v>industry-ag-main.html#fuel-switching</v>
      </c>
      <c r="R858" s="276" t="str">
        <f>IF(ISBLANK(INDEX('Policy Characteristics'!L:L,MATCH($C858,'Policy Characteristics'!$C:$C,0))),"",INDEX('Policy Characteristics'!L:L,MATCH($C858,'Policy Characteristics'!$C:$C,0)))</f>
        <v>industry-elec-and-hydrogen.html</v>
      </c>
    </row>
    <row r="859" spans="1:18" s="2" customFormat="1" ht="16">
      <c r="A859" s="276" t="str">
        <f>IF(ISBLANK(INDEX('Policy Characteristics'!A:A,MATCH($C859,'Policy Characteristics'!$C:$C,0))),"",INDEX('Policy Characteristics'!A:A,MATCH($C859,'Policy Characteristics'!$C:$C,0)))</f>
        <v>Industry</v>
      </c>
      <c r="B859" s="285" t="str">
        <f>IF(ISBLANK(INDEX('Policy Characteristics'!B:B,MATCH($C859,'Policy Characteristics'!$C:$C,0))),"",INDEX('Policy Characteristics'!B:B,MATCH($C859,'Policy Characteristics'!$C:$C,0)))</f>
        <v>Hydrogen Combustion</v>
      </c>
      <c r="C859" s="276" t="str">
        <f t="shared" si="37"/>
        <v>Fraction of Eligible Industrial Energy Use Shifted to Hydrogen</v>
      </c>
      <c r="D859" s="6" t="s">
        <v>3117</v>
      </c>
      <c r="E859" s="1" t="s">
        <v>3626</v>
      </c>
      <c r="F859" t="s">
        <v>3079</v>
      </c>
      <c r="G859" s="47" t="s">
        <v>3633</v>
      </c>
      <c r="H859" s="44">
        <v>2155</v>
      </c>
      <c r="I859" s="347" t="s">
        <v>44</v>
      </c>
      <c r="J859" s="277" t="str">
        <f>IF(ISBLANK(INDEX('Policy Characteristics'!D:D,MATCH($C859,'Policy Characteristics'!$C:$C,0))),"",INDEX('Policy Characteristics'!D:D,MATCH($C859,'Policy Characteristics'!$C:$C,0)))</f>
        <v>Hydrogen Combustion</v>
      </c>
      <c r="K859" s="276" t="str">
        <f>IF(ISBLANK(INDEX('Policy Characteristics'!E:E,MATCH($C859,'Policy Characteristics'!$C:$C,0))),"",INDEX('Policy Characteristics'!E:E,MATCH($C859,'Policy Characteristics'!$C:$C,0)))</f>
        <v>indst shift to hydrogen</v>
      </c>
      <c r="L859" s="284">
        <f>IF(ISBLANK(INDEX('Policy Characteristics'!F:F,MATCH($C859,'Policy Characteristics'!$C:$C,0))),"",INDEX('Policy Characteristics'!F:F,MATCH($C859,'Policy Characteristics'!$C:$C,0)))</f>
        <v>0</v>
      </c>
      <c r="M859" s="284">
        <f>IF(ISBLANK(INDEX('Policy Characteristics'!G:G,MATCH($C859,'Policy Characteristics'!$C:$C,0))),"",INDEX('Policy Characteristics'!G:G,MATCH($C859,'Policy Characteristics'!$C:$C,0)))</f>
        <v>1</v>
      </c>
      <c r="N859" s="284">
        <f>IF(ISBLANK(INDEX('Policy Characteristics'!H:H,MATCH($C859,'Policy Characteristics'!$C:$C,0))),"",INDEX('Policy Characteristics'!H:H,MATCH($C859,'Policy Characteristics'!$C:$C,0)))</f>
        <v>0.01</v>
      </c>
      <c r="O859" s="276" t="str">
        <f>IF(ISBLANK(INDEX('Policy Characteristics'!I:I,MATCH($C859,'Policy Characteristics'!$C:$C,0))),"",INDEX('Policy Characteristics'!I:I,MATCH($C859,'Policy Characteristics'!$C:$C,0)))</f>
        <v>% of fuel shifted</v>
      </c>
      <c r="P859" s="276" t="str">
        <f>IF(ISBLANK(INDEX('Policy Characteristics'!J:J,MATCH($C859,'Policy Characteristics'!$C:$C,0))),"",INDEX('Policy Characteristics'!J:J,MATCH($C859,'Policy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9" s="276" t="str">
        <f>IF(ISBLANK(INDEX('Policy Characteristics'!K:K,MATCH($C859,'Policy Characteristics'!$C:$C,0))),"",INDEX('Policy Characteristics'!K:K,MATCH($C859,'Policy Characteristics'!$C:$C,0)))</f>
        <v>industry-ag-main.html#fuel-switching</v>
      </c>
      <c r="R859" s="276" t="str">
        <f>IF(ISBLANK(INDEX('Policy Characteristics'!L:L,MATCH($C859,'Policy Characteristics'!$C:$C,0))),"",INDEX('Policy Characteristics'!L:L,MATCH($C859,'Policy Characteristics'!$C:$C,0)))</f>
        <v>industry-elec-and-hydrogen.html</v>
      </c>
    </row>
    <row r="860" spans="1:18" s="2" customFormat="1" ht="16">
      <c r="A860" s="276" t="str">
        <f>IF(ISBLANK(INDEX('Policy Characteristics'!A:A,MATCH($C860,'Policy Characteristics'!$C:$C,0))),"",INDEX('Policy Characteristics'!A:A,MATCH($C860,'Policy Characteristics'!$C:$C,0)))</f>
        <v>Industry</v>
      </c>
      <c r="B860" s="285" t="str">
        <f>IF(ISBLANK(INDEX('Policy Characteristics'!B:B,MATCH($C860,'Policy Characteristics'!$C:$C,0))),"",INDEX('Policy Characteristics'!B:B,MATCH($C860,'Policy Characteristics'!$C:$C,0)))</f>
        <v>Hydrogen Combustion</v>
      </c>
      <c r="C860" s="276" t="str">
        <f t="shared" si="37"/>
        <v>Fraction of Eligible Industrial Energy Use Shifted to Hydrogen</v>
      </c>
      <c r="D860" s="6" t="s">
        <v>3117</v>
      </c>
      <c r="E860" s="1" t="s">
        <v>3627</v>
      </c>
      <c r="F860" t="s">
        <v>3079</v>
      </c>
      <c r="G860" s="47" t="s">
        <v>3634</v>
      </c>
      <c r="H860" s="44">
        <v>2156</v>
      </c>
      <c r="I860" s="347" t="s">
        <v>44</v>
      </c>
      <c r="J860" s="277" t="str">
        <f>IF(ISBLANK(INDEX('Policy Characteristics'!D:D,MATCH($C860,'Policy Characteristics'!$C:$C,0))),"",INDEX('Policy Characteristics'!D:D,MATCH($C860,'Policy Characteristics'!$C:$C,0)))</f>
        <v>Hydrogen Combustion</v>
      </c>
      <c r="K860" s="276" t="str">
        <f>IF(ISBLANK(INDEX('Policy Characteristics'!E:E,MATCH($C860,'Policy Characteristics'!$C:$C,0))),"",INDEX('Policy Characteristics'!E:E,MATCH($C860,'Policy Characteristics'!$C:$C,0)))</f>
        <v>indst shift to hydrogen</v>
      </c>
      <c r="L860" s="284">
        <f>IF(ISBLANK(INDEX('Policy Characteristics'!F:F,MATCH($C860,'Policy Characteristics'!$C:$C,0))),"",INDEX('Policy Characteristics'!F:F,MATCH($C860,'Policy Characteristics'!$C:$C,0)))</f>
        <v>0</v>
      </c>
      <c r="M860" s="284">
        <f>IF(ISBLANK(INDEX('Policy Characteristics'!G:G,MATCH($C860,'Policy Characteristics'!$C:$C,0))),"",INDEX('Policy Characteristics'!G:G,MATCH($C860,'Policy Characteristics'!$C:$C,0)))</f>
        <v>1</v>
      </c>
      <c r="N860" s="284">
        <f>IF(ISBLANK(INDEX('Policy Characteristics'!H:H,MATCH($C860,'Policy Characteristics'!$C:$C,0))),"",INDEX('Policy Characteristics'!H:H,MATCH($C860,'Policy Characteristics'!$C:$C,0)))</f>
        <v>0.01</v>
      </c>
      <c r="O860" s="276" t="str">
        <f>IF(ISBLANK(INDEX('Policy Characteristics'!I:I,MATCH($C860,'Policy Characteristics'!$C:$C,0))),"",INDEX('Policy Characteristics'!I:I,MATCH($C860,'Policy Characteristics'!$C:$C,0)))</f>
        <v>% of fuel shifted</v>
      </c>
      <c r="P860" s="276" t="str">
        <f>IF(ISBLANK(INDEX('Policy Characteristics'!J:J,MATCH($C860,'Policy Characteristics'!$C:$C,0))),"",INDEX('Policy Characteristics'!J:J,MATCH($C860,'Policy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0" s="276" t="str">
        <f>IF(ISBLANK(INDEX('Policy Characteristics'!K:K,MATCH($C860,'Policy Characteristics'!$C:$C,0))),"",INDEX('Policy Characteristics'!K:K,MATCH($C860,'Policy Characteristics'!$C:$C,0)))</f>
        <v>industry-ag-main.html#fuel-switching</v>
      </c>
      <c r="R860" s="276" t="str">
        <f>IF(ISBLANK(INDEX('Policy Characteristics'!L:L,MATCH($C860,'Policy Characteristics'!$C:$C,0))),"",INDEX('Policy Characteristics'!L:L,MATCH($C860,'Policy Characteristics'!$C:$C,0)))</f>
        <v>industry-elec-and-hydrogen.html</v>
      </c>
    </row>
    <row r="861" spans="1:18" s="2" customFormat="1" ht="16">
      <c r="A861" s="276" t="str">
        <f>IF(ISBLANK(INDEX('Policy Characteristics'!A:A,MATCH($C861,'Policy Characteristics'!$C:$C,0))),"",INDEX('Policy Characteristics'!A:A,MATCH($C861,'Policy Characteristics'!$C:$C,0)))</f>
        <v>Industry</v>
      </c>
      <c r="B861" s="285" t="str">
        <f>IF(ISBLANK(INDEX('Policy Characteristics'!B:B,MATCH($C861,'Policy Characteristics'!$C:$C,0))),"",INDEX('Policy Characteristics'!B:B,MATCH($C861,'Policy Characteristics'!$C:$C,0)))</f>
        <v>Hydrogen Combustion</v>
      </c>
      <c r="C861" s="276" t="str">
        <f t="shared" si="37"/>
        <v>Fraction of Eligible Industrial Energy Use Shifted to Hydrogen</v>
      </c>
      <c r="D861" s="6" t="s">
        <v>3117</v>
      </c>
      <c r="E861" s="1" t="s">
        <v>3628</v>
      </c>
      <c r="F861" t="s">
        <v>3079</v>
      </c>
      <c r="G861" s="47" t="s">
        <v>3635</v>
      </c>
      <c r="H861" s="44">
        <v>2157</v>
      </c>
      <c r="I861" s="347" t="s">
        <v>44</v>
      </c>
      <c r="J861" s="277" t="str">
        <f>IF(ISBLANK(INDEX('Policy Characteristics'!D:D,MATCH($C861,'Policy Characteristics'!$C:$C,0))),"",INDEX('Policy Characteristics'!D:D,MATCH($C861,'Policy Characteristics'!$C:$C,0)))</f>
        <v>Hydrogen Combustion</v>
      </c>
      <c r="K861" s="276" t="str">
        <f>IF(ISBLANK(INDEX('Policy Characteristics'!E:E,MATCH($C861,'Policy Characteristics'!$C:$C,0))),"",INDEX('Policy Characteristics'!E:E,MATCH($C861,'Policy Characteristics'!$C:$C,0)))</f>
        <v>indst shift to hydrogen</v>
      </c>
      <c r="L861" s="284">
        <f>IF(ISBLANK(INDEX('Policy Characteristics'!F:F,MATCH($C861,'Policy Characteristics'!$C:$C,0))),"",INDEX('Policy Characteristics'!F:F,MATCH($C861,'Policy Characteristics'!$C:$C,0)))</f>
        <v>0</v>
      </c>
      <c r="M861" s="284">
        <f>IF(ISBLANK(INDEX('Policy Characteristics'!G:G,MATCH($C861,'Policy Characteristics'!$C:$C,0))),"",INDEX('Policy Characteristics'!G:G,MATCH($C861,'Policy Characteristics'!$C:$C,0)))</f>
        <v>1</v>
      </c>
      <c r="N861" s="284">
        <f>IF(ISBLANK(INDEX('Policy Characteristics'!H:H,MATCH($C861,'Policy Characteristics'!$C:$C,0))),"",INDEX('Policy Characteristics'!H:H,MATCH($C861,'Policy Characteristics'!$C:$C,0)))</f>
        <v>0.01</v>
      </c>
      <c r="O861" s="276" t="str">
        <f>IF(ISBLANK(INDEX('Policy Characteristics'!I:I,MATCH($C861,'Policy Characteristics'!$C:$C,0))),"",INDEX('Policy Characteristics'!I:I,MATCH($C861,'Policy Characteristics'!$C:$C,0)))</f>
        <v>% of fuel shifted</v>
      </c>
      <c r="P861" s="276" t="str">
        <f>IF(ISBLANK(INDEX('Policy Characteristics'!J:J,MATCH($C861,'Policy Characteristics'!$C:$C,0))),"",INDEX('Policy Characteristics'!J:J,MATCH($C861,'Policy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1" s="276" t="str">
        <f>IF(ISBLANK(INDEX('Policy Characteristics'!K:K,MATCH($C861,'Policy Characteristics'!$C:$C,0))),"",INDEX('Policy Characteristics'!K:K,MATCH($C861,'Policy Characteristics'!$C:$C,0)))</f>
        <v>industry-ag-main.html#fuel-switching</v>
      </c>
      <c r="R861" s="276" t="str">
        <f>IF(ISBLANK(INDEX('Policy Characteristics'!L:L,MATCH($C861,'Policy Characteristics'!$C:$C,0))),"",INDEX('Policy Characteristics'!L:L,MATCH($C861,'Policy Characteristics'!$C:$C,0)))</f>
        <v>industry-elec-and-hydrogen.html</v>
      </c>
    </row>
    <row r="862" spans="1:18" s="2" customFormat="1" ht="16">
      <c r="A862" s="276" t="str">
        <f>IF(ISBLANK(INDEX('Policy Characteristics'!A:A,MATCH($C862,'Policy Characteristics'!$C:$C,0))),"",INDEX('Policy Characteristics'!A:A,MATCH($C862,'Policy Characteristics'!$C:$C,0)))</f>
        <v>Industry</v>
      </c>
      <c r="B862" s="285" t="str">
        <f>IF(ISBLANK(INDEX('Policy Characteristics'!B:B,MATCH($C862,'Policy Characteristics'!$C:$C,0))),"",INDEX('Policy Characteristics'!B:B,MATCH($C862,'Policy Characteristics'!$C:$C,0)))</f>
        <v>Hydrogen Combustion</v>
      </c>
      <c r="C862" s="276" t="str">
        <f t="shared" si="37"/>
        <v>Fraction of Eligible Industrial Energy Use Shifted to Hydrogen</v>
      </c>
      <c r="D862" s="6" t="s">
        <v>3117</v>
      </c>
      <c r="E862" s="1" t="s">
        <v>3629</v>
      </c>
      <c r="F862" t="s">
        <v>3079</v>
      </c>
      <c r="G862" s="47" t="s">
        <v>3636</v>
      </c>
      <c r="H862" s="44">
        <v>2158</v>
      </c>
      <c r="I862" s="347" t="s">
        <v>45</v>
      </c>
      <c r="J862" s="277" t="str">
        <f>IF(ISBLANK(INDEX('Policy Characteristics'!D:D,MATCH($C862,'Policy Characteristics'!$C:$C,0))),"",INDEX('Policy Characteristics'!D:D,MATCH($C862,'Policy Characteristics'!$C:$C,0)))</f>
        <v>Hydrogen Combustion</v>
      </c>
      <c r="K862" s="276" t="str">
        <f>IF(ISBLANK(INDEX('Policy Characteristics'!E:E,MATCH($C862,'Policy Characteristics'!$C:$C,0))),"",INDEX('Policy Characteristics'!E:E,MATCH($C862,'Policy Characteristics'!$C:$C,0)))</f>
        <v>indst shift to hydrogen</v>
      </c>
      <c r="L862" s="284">
        <f>IF(ISBLANK(INDEX('Policy Characteristics'!F:F,MATCH($C862,'Policy Characteristics'!$C:$C,0))),"",INDEX('Policy Characteristics'!F:F,MATCH($C862,'Policy Characteristics'!$C:$C,0)))</f>
        <v>0</v>
      </c>
      <c r="M862" s="284">
        <f>IF(ISBLANK(INDEX('Policy Characteristics'!G:G,MATCH($C862,'Policy Characteristics'!$C:$C,0))),"",INDEX('Policy Characteristics'!G:G,MATCH($C862,'Policy Characteristics'!$C:$C,0)))</f>
        <v>1</v>
      </c>
      <c r="N862" s="284">
        <f>IF(ISBLANK(INDEX('Policy Characteristics'!H:H,MATCH($C862,'Policy Characteristics'!$C:$C,0))),"",INDEX('Policy Characteristics'!H:H,MATCH($C862,'Policy Characteristics'!$C:$C,0)))</f>
        <v>0.01</v>
      </c>
      <c r="O862" s="276" t="str">
        <f>IF(ISBLANK(INDEX('Policy Characteristics'!I:I,MATCH($C862,'Policy Characteristics'!$C:$C,0))),"",INDEX('Policy Characteristics'!I:I,MATCH($C862,'Policy Characteristics'!$C:$C,0)))</f>
        <v>% of fuel shifted</v>
      </c>
      <c r="P862" s="276" t="str">
        <f>IF(ISBLANK(INDEX('Policy Characteristics'!J:J,MATCH($C862,'Policy Characteristics'!$C:$C,0))),"",INDEX('Policy Characteristics'!J:J,MATCH($C862,'Policy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2" s="276" t="str">
        <f>IF(ISBLANK(INDEX('Policy Characteristics'!K:K,MATCH($C862,'Policy Characteristics'!$C:$C,0))),"",INDEX('Policy Characteristics'!K:K,MATCH($C862,'Policy Characteristics'!$C:$C,0)))</f>
        <v>industry-ag-main.html#fuel-switching</v>
      </c>
      <c r="R862" s="276" t="str">
        <f>IF(ISBLANK(INDEX('Policy Characteristics'!L:L,MATCH($C862,'Policy Characteristics'!$C:$C,0))),"",INDEX('Policy Characteristics'!L:L,MATCH($C862,'Policy Characteristics'!$C:$C,0)))</f>
        <v>industry-elec-and-hydrogen.html</v>
      </c>
    </row>
    <row r="863" spans="1:18" s="2" customFormat="1" ht="16">
      <c r="A863" s="276" t="str">
        <f>IF(ISBLANK(INDEX('Policy Characteristics'!A:A,MATCH($C863,'Policy Characteristics'!$C:$C,0))),"",INDEX('Policy Characteristics'!A:A,MATCH($C863,'Policy Characteristics'!$C:$C,0)))</f>
        <v>Industry</v>
      </c>
      <c r="B863" s="285" t="str">
        <f>IF(ISBLANK(INDEX('Policy Characteristics'!B:B,MATCH($C863,'Policy Characteristics'!$C:$C,0))),"",INDEX('Policy Characteristics'!B:B,MATCH($C863,'Policy Characteristics'!$C:$C,0)))</f>
        <v>Hydrogen Combustion</v>
      </c>
      <c r="C863" s="276" t="str">
        <f t="shared" si="37"/>
        <v>Fraction of Eligible Industrial Energy Use Shifted to Hydrogen</v>
      </c>
      <c r="D863" s="6" t="s">
        <v>3117</v>
      </c>
      <c r="E863" s="1" t="s">
        <v>3630</v>
      </c>
      <c r="F863" t="s">
        <v>3079</v>
      </c>
      <c r="G863" s="47" t="s">
        <v>3637</v>
      </c>
      <c r="H863" s="44">
        <v>2159</v>
      </c>
      <c r="I863" s="347" t="s">
        <v>45</v>
      </c>
      <c r="J863" s="277" t="str">
        <f>IF(ISBLANK(INDEX('Policy Characteristics'!D:D,MATCH($C863,'Policy Characteristics'!$C:$C,0))),"",INDEX('Policy Characteristics'!D:D,MATCH($C863,'Policy Characteristics'!$C:$C,0)))</f>
        <v>Hydrogen Combustion</v>
      </c>
      <c r="K863" s="276" t="str">
        <f>IF(ISBLANK(INDEX('Policy Characteristics'!E:E,MATCH($C863,'Policy Characteristics'!$C:$C,0))),"",INDEX('Policy Characteristics'!E:E,MATCH($C863,'Policy Characteristics'!$C:$C,0)))</f>
        <v>indst shift to hydrogen</v>
      </c>
      <c r="L863" s="284">
        <f>IF(ISBLANK(INDEX('Policy Characteristics'!F:F,MATCH($C863,'Policy Characteristics'!$C:$C,0))),"",INDEX('Policy Characteristics'!F:F,MATCH($C863,'Policy Characteristics'!$C:$C,0)))</f>
        <v>0</v>
      </c>
      <c r="M863" s="284">
        <f>IF(ISBLANK(INDEX('Policy Characteristics'!G:G,MATCH($C863,'Policy Characteristics'!$C:$C,0))),"",INDEX('Policy Characteristics'!G:G,MATCH($C863,'Policy Characteristics'!$C:$C,0)))</f>
        <v>1</v>
      </c>
      <c r="N863" s="284">
        <f>IF(ISBLANK(INDEX('Policy Characteristics'!H:H,MATCH($C863,'Policy Characteristics'!$C:$C,0))),"",INDEX('Policy Characteristics'!H:H,MATCH($C863,'Policy Characteristics'!$C:$C,0)))</f>
        <v>0.01</v>
      </c>
      <c r="O863" s="276" t="str">
        <f>IF(ISBLANK(INDEX('Policy Characteristics'!I:I,MATCH($C863,'Policy Characteristics'!$C:$C,0))),"",INDEX('Policy Characteristics'!I:I,MATCH($C863,'Policy Characteristics'!$C:$C,0)))</f>
        <v>% of fuel shifted</v>
      </c>
      <c r="P863" s="276" t="str">
        <f>IF(ISBLANK(INDEX('Policy Characteristics'!J:J,MATCH($C863,'Policy Characteristics'!$C:$C,0))),"",INDEX('Policy Characteristics'!J:J,MATCH($C863,'Policy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3" s="276" t="str">
        <f>IF(ISBLANK(INDEX('Policy Characteristics'!K:K,MATCH($C863,'Policy Characteristics'!$C:$C,0))),"",INDEX('Policy Characteristics'!K:K,MATCH($C863,'Policy Characteristics'!$C:$C,0)))</f>
        <v>industry-ag-main.html#fuel-switching</v>
      </c>
      <c r="R863" s="276" t="str">
        <f>IF(ISBLANK(INDEX('Policy Characteristics'!L:L,MATCH($C863,'Policy Characteristics'!$C:$C,0))),"",INDEX('Policy Characteristics'!L:L,MATCH($C863,'Policy Characteristics'!$C:$C,0)))</f>
        <v>industry-elec-and-hydrogen.html</v>
      </c>
    </row>
    <row r="864" spans="1:18" s="2" customFormat="1" ht="16">
      <c r="A864" s="276" t="str">
        <f>IF(ISBLANK(INDEX('Policy Characteristics'!A:A,MATCH($C864,'Policy Characteristics'!$C:$C,0))),"",INDEX('Policy Characteristics'!A:A,MATCH($C864,'Policy Characteristics'!$C:$C,0)))</f>
        <v>Industry</v>
      </c>
      <c r="B864" s="285" t="str">
        <f>IF(ISBLANK(INDEX('Policy Characteristics'!B:B,MATCH($C864,'Policy Characteristics'!$C:$C,0))),"",INDEX('Policy Characteristics'!B:B,MATCH($C864,'Policy Characteristics'!$C:$C,0)))</f>
        <v>Hydrogen Combustion</v>
      </c>
      <c r="C864" s="276" t="str">
        <f t="shared" si="37"/>
        <v>Fraction of Eligible Industrial Energy Use Shifted to Hydrogen</v>
      </c>
      <c r="D864" s="6" t="s">
        <v>3117</v>
      </c>
      <c r="E864" s="1" t="s">
        <v>3631</v>
      </c>
      <c r="F864" t="s">
        <v>3079</v>
      </c>
      <c r="G864" s="47" t="s">
        <v>3638</v>
      </c>
      <c r="H864" s="44">
        <v>2160</v>
      </c>
      <c r="I864" s="347" t="s">
        <v>45</v>
      </c>
      <c r="J864" s="277" t="str">
        <f>IF(ISBLANK(INDEX('Policy Characteristics'!D:D,MATCH($C864,'Policy Characteristics'!$C:$C,0))),"",INDEX('Policy Characteristics'!D:D,MATCH($C864,'Policy Characteristics'!$C:$C,0)))</f>
        <v>Hydrogen Combustion</v>
      </c>
      <c r="K864" s="276" t="str">
        <f>IF(ISBLANK(INDEX('Policy Characteristics'!E:E,MATCH($C864,'Policy Characteristics'!$C:$C,0))),"",INDEX('Policy Characteristics'!E:E,MATCH($C864,'Policy Characteristics'!$C:$C,0)))</f>
        <v>indst shift to hydrogen</v>
      </c>
      <c r="L864" s="284">
        <f>IF(ISBLANK(INDEX('Policy Characteristics'!F:F,MATCH($C864,'Policy Characteristics'!$C:$C,0))),"",INDEX('Policy Characteristics'!F:F,MATCH($C864,'Policy Characteristics'!$C:$C,0)))</f>
        <v>0</v>
      </c>
      <c r="M864" s="284">
        <f>IF(ISBLANK(INDEX('Policy Characteristics'!G:G,MATCH($C864,'Policy Characteristics'!$C:$C,0))),"",INDEX('Policy Characteristics'!G:G,MATCH($C864,'Policy Characteristics'!$C:$C,0)))</f>
        <v>1</v>
      </c>
      <c r="N864" s="284">
        <f>IF(ISBLANK(INDEX('Policy Characteristics'!H:H,MATCH($C864,'Policy Characteristics'!$C:$C,0))),"",INDEX('Policy Characteristics'!H:H,MATCH($C864,'Policy Characteristics'!$C:$C,0)))</f>
        <v>0.01</v>
      </c>
      <c r="O864" s="276" t="str">
        <f>IF(ISBLANK(INDEX('Policy Characteristics'!I:I,MATCH($C864,'Policy Characteristics'!$C:$C,0))),"",INDEX('Policy Characteristics'!I:I,MATCH($C864,'Policy Characteristics'!$C:$C,0)))</f>
        <v>% of fuel shifted</v>
      </c>
      <c r="P864" s="276" t="str">
        <f>IF(ISBLANK(INDEX('Policy Characteristics'!J:J,MATCH($C864,'Policy Characteristics'!$C:$C,0))),"",INDEX('Policy Characteristics'!J:J,MATCH($C864,'Policy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4" s="276" t="str">
        <f>IF(ISBLANK(INDEX('Policy Characteristics'!K:K,MATCH($C864,'Policy Characteristics'!$C:$C,0))),"",INDEX('Policy Characteristics'!K:K,MATCH($C864,'Policy Characteristics'!$C:$C,0)))</f>
        <v>industry-ag-main.html#fuel-switching</v>
      </c>
      <c r="R864" s="276" t="str">
        <f>IF(ISBLANK(INDEX('Policy Characteristics'!L:L,MATCH($C864,'Policy Characteristics'!$C:$C,0))),"",INDEX('Policy Characteristics'!L:L,MATCH($C864,'Policy Characteristics'!$C:$C,0)))</f>
        <v>industry-elec-and-hydrogen.html</v>
      </c>
    </row>
    <row r="865" spans="1:18" s="2" customFormat="1" ht="16">
      <c r="A865" s="276" t="str">
        <f>IF(ISBLANK(INDEX('Policy Characteristics'!A:A,MATCH($C865,'Policy Characteristics'!$C:$C,0))),"",INDEX('Policy Characteristics'!A:A,MATCH($C865,'Policy Characteristics'!$C:$C,0)))</f>
        <v>Industry</v>
      </c>
      <c r="B865" s="285" t="str">
        <f>IF(ISBLANK(INDEX('Policy Characteristics'!B:B,MATCH($C865,'Policy Characteristics'!$C:$C,0))),"",INDEX('Policy Characteristics'!B:B,MATCH($C865,'Policy Characteristics'!$C:$C,0)))</f>
        <v>Hydrogen Combustion</v>
      </c>
      <c r="C865" s="276" t="str">
        <f t="shared" si="37"/>
        <v>Fraction of Eligible Industrial Energy Use Shifted to Hydrogen</v>
      </c>
      <c r="D865" s="6" t="s">
        <v>3117</v>
      </c>
      <c r="E865" s="1" t="s">
        <v>3625</v>
      </c>
      <c r="F865" t="s">
        <v>3079</v>
      </c>
      <c r="G865" s="47" t="s">
        <v>3639</v>
      </c>
      <c r="H865" s="44">
        <v>2161</v>
      </c>
      <c r="I865" s="347" t="s">
        <v>45</v>
      </c>
      <c r="J865" s="277" t="str">
        <f>IF(ISBLANK(INDEX('Policy Characteristics'!D:D,MATCH($C865,'Policy Characteristics'!$C:$C,0))),"",INDEX('Policy Characteristics'!D:D,MATCH($C865,'Policy Characteristics'!$C:$C,0)))</f>
        <v>Hydrogen Combustion</v>
      </c>
      <c r="K865" s="276" t="str">
        <f>IF(ISBLANK(INDEX('Policy Characteristics'!E:E,MATCH($C865,'Policy Characteristics'!$C:$C,0))),"",INDEX('Policy Characteristics'!E:E,MATCH($C865,'Policy Characteristics'!$C:$C,0)))</f>
        <v>indst shift to hydrogen</v>
      </c>
      <c r="L865" s="284">
        <f>IF(ISBLANK(INDEX('Policy Characteristics'!F:F,MATCH($C865,'Policy Characteristics'!$C:$C,0))),"",INDEX('Policy Characteristics'!F:F,MATCH($C865,'Policy Characteristics'!$C:$C,0)))</f>
        <v>0</v>
      </c>
      <c r="M865" s="284">
        <f>IF(ISBLANK(INDEX('Policy Characteristics'!G:G,MATCH($C865,'Policy Characteristics'!$C:$C,0))),"",INDEX('Policy Characteristics'!G:G,MATCH($C865,'Policy Characteristics'!$C:$C,0)))</f>
        <v>1</v>
      </c>
      <c r="N865" s="284">
        <f>IF(ISBLANK(INDEX('Policy Characteristics'!H:H,MATCH($C865,'Policy Characteristics'!$C:$C,0))),"",INDEX('Policy Characteristics'!H:H,MATCH($C865,'Policy Characteristics'!$C:$C,0)))</f>
        <v>0.01</v>
      </c>
      <c r="O865" s="276" t="str">
        <f>IF(ISBLANK(INDEX('Policy Characteristics'!I:I,MATCH($C865,'Policy Characteristics'!$C:$C,0))),"",INDEX('Policy Characteristics'!I:I,MATCH($C865,'Policy Characteristics'!$C:$C,0)))</f>
        <v>% of fuel shifted</v>
      </c>
      <c r="P865" s="276" t="str">
        <f>IF(ISBLANK(INDEX('Policy Characteristics'!J:J,MATCH($C865,'Policy Characteristics'!$C:$C,0))),"",INDEX('Policy Characteristics'!J:J,MATCH($C865,'Policy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5" s="276" t="str">
        <f>IF(ISBLANK(INDEX('Policy Characteristics'!K:K,MATCH($C865,'Policy Characteristics'!$C:$C,0))),"",INDEX('Policy Characteristics'!K:K,MATCH($C865,'Policy Characteristics'!$C:$C,0)))</f>
        <v>industry-ag-main.html#fuel-switching</v>
      </c>
      <c r="R865" s="276" t="str">
        <f>IF(ISBLANK(INDEX('Policy Characteristics'!L:L,MATCH($C865,'Policy Characteristics'!$C:$C,0))),"",INDEX('Policy Characteristics'!L:L,MATCH($C865,'Policy Characteristics'!$C:$C,0)))</f>
        <v>industry-elec-and-hydrogen.html</v>
      </c>
    </row>
    <row r="866" spans="1:18" s="2" customFormat="1" ht="16">
      <c r="A866" s="276" t="str">
        <f>IF(ISBLANK(INDEX('Policy Characteristics'!A:A,MATCH($C866,'Policy Characteristics'!$C:$C,0))),"",INDEX('Policy Characteristics'!A:A,MATCH($C866,'Policy Characteristics'!$C:$C,0)))</f>
        <v>Industry</v>
      </c>
      <c r="B866" s="285" t="str">
        <f>IF(ISBLANK(INDEX('Policy Characteristics'!B:B,MATCH($C866,'Policy Characteristics'!$C:$C,0))),"",INDEX('Policy Characteristics'!B:B,MATCH($C866,'Policy Characteristics'!$C:$C,0)))</f>
        <v>Hydrogen Combustion</v>
      </c>
      <c r="C866" s="276" t="str">
        <f t="shared" si="37"/>
        <v>Fraction of Eligible Industrial Energy Use Shifted to Hydrogen</v>
      </c>
      <c r="D866" s="6" t="s">
        <v>3118</v>
      </c>
      <c r="E866" s="1" t="s">
        <v>3624</v>
      </c>
      <c r="F866" t="s">
        <v>3080</v>
      </c>
      <c r="G866" s="47" t="s">
        <v>3632</v>
      </c>
      <c r="H866" s="44">
        <v>2162</v>
      </c>
      <c r="I866" s="347" t="s">
        <v>44</v>
      </c>
      <c r="J866" s="277" t="str">
        <f>IF(ISBLANK(INDEX('Policy Characteristics'!D:D,MATCH($C866,'Policy Characteristics'!$C:$C,0))),"",INDEX('Policy Characteristics'!D:D,MATCH($C866,'Policy Characteristics'!$C:$C,0)))</f>
        <v>Hydrogen Combustion</v>
      </c>
      <c r="K866" s="276" t="str">
        <f>IF(ISBLANK(INDEX('Policy Characteristics'!E:E,MATCH($C866,'Policy Characteristics'!$C:$C,0))),"",INDEX('Policy Characteristics'!E:E,MATCH($C866,'Policy Characteristics'!$C:$C,0)))</f>
        <v>indst shift to hydrogen</v>
      </c>
      <c r="L866" s="284">
        <f>IF(ISBLANK(INDEX('Policy Characteristics'!F:F,MATCH($C866,'Policy Characteristics'!$C:$C,0))),"",INDEX('Policy Characteristics'!F:F,MATCH($C866,'Policy Characteristics'!$C:$C,0)))</f>
        <v>0</v>
      </c>
      <c r="M866" s="284">
        <f>IF(ISBLANK(INDEX('Policy Characteristics'!G:G,MATCH($C866,'Policy Characteristics'!$C:$C,0))),"",INDEX('Policy Characteristics'!G:G,MATCH($C866,'Policy Characteristics'!$C:$C,0)))</f>
        <v>1</v>
      </c>
      <c r="N866" s="284">
        <f>IF(ISBLANK(INDEX('Policy Characteristics'!H:H,MATCH($C866,'Policy Characteristics'!$C:$C,0))),"",INDEX('Policy Characteristics'!H:H,MATCH($C866,'Policy Characteristics'!$C:$C,0)))</f>
        <v>0.01</v>
      </c>
      <c r="O866" s="276" t="str">
        <f>IF(ISBLANK(INDEX('Policy Characteristics'!I:I,MATCH($C866,'Policy Characteristics'!$C:$C,0))),"",INDEX('Policy Characteristics'!I:I,MATCH($C866,'Policy Characteristics'!$C:$C,0)))</f>
        <v>% of fuel shifted</v>
      </c>
      <c r="P866" s="276" t="str">
        <f>IF(ISBLANK(INDEX('Policy Characteristics'!J:J,MATCH($C866,'Policy Characteristics'!$C:$C,0))),"",INDEX('Policy Characteristics'!J:J,MATCH($C866,'Policy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6" s="276" t="str">
        <f>IF(ISBLANK(INDEX('Policy Characteristics'!K:K,MATCH($C866,'Policy Characteristics'!$C:$C,0))),"",INDEX('Policy Characteristics'!K:K,MATCH($C866,'Policy Characteristics'!$C:$C,0)))</f>
        <v>industry-ag-main.html#fuel-switching</v>
      </c>
      <c r="R866" s="276" t="str">
        <f>IF(ISBLANK(INDEX('Policy Characteristics'!L:L,MATCH($C866,'Policy Characteristics'!$C:$C,0))),"",INDEX('Policy Characteristics'!L:L,MATCH($C866,'Policy Characteristics'!$C:$C,0)))</f>
        <v>industry-elec-and-hydrogen.html</v>
      </c>
    </row>
    <row r="867" spans="1:18" s="2" customFormat="1" ht="16">
      <c r="A867" s="276" t="str">
        <f>IF(ISBLANK(INDEX('Policy Characteristics'!A:A,MATCH($C867,'Policy Characteristics'!$C:$C,0))),"",INDEX('Policy Characteristics'!A:A,MATCH($C867,'Policy Characteristics'!$C:$C,0)))</f>
        <v>Industry</v>
      </c>
      <c r="B867" s="285" t="str">
        <f>IF(ISBLANK(INDEX('Policy Characteristics'!B:B,MATCH($C867,'Policy Characteristics'!$C:$C,0))),"",INDEX('Policy Characteristics'!B:B,MATCH($C867,'Policy Characteristics'!$C:$C,0)))</f>
        <v>Hydrogen Combustion</v>
      </c>
      <c r="C867" s="276" t="str">
        <f t="shared" si="37"/>
        <v>Fraction of Eligible Industrial Energy Use Shifted to Hydrogen</v>
      </c>
      <c r="D867" s="6" t="s">
        <v>3118</v>
      </c>
      <c r="E867" s="1" t="s">
        <v>3626</v>
      </c>
      <c r="F867" t="s">
        <v>3080</v>
      </c>
      <c r="G867" s="47" t="s">
        <v>3633</v>
      </c>
      <c r="H867" s="44">
        <v>2163</v>
      </c>
      <c r="I867" s="347" t="s">
        <v>44</v>
      </c>
      <c r="J867" s="277" t="str">
        <f>IF(ISBLANK(INDEX('Policy Characteristics'!D:D,MATCH($C867,'Policy Characteristics'!$C:$C,0))),"",INDEX('Policy Characteristics'!D:D,MATCH($C867,'Policy Characteristics'!$C:$C,0)))</f>
        <v>Hydrogen Combustion</v>
      </c>
      <c r="K867" s="276" t="str">
        <f>IF(ISBLANK(INDEX('Policy Characteristics'!E:E,MATCH($C867,'Policy Characteristics'!$C:$C,0))),"",INDEX('Policy Characteristics'!E:E,MATCH($C867,'Policy Characteristics'!$C:$C,0)))</f>
        <v>indst shift to hydrogen</v>
      </c>
      <c r="L867" s="284">
        <f>IF(ISBLANK(INDEX('Policy Characteristics'!F:F,MATCH($C867,'Policy Characteristics'!$C:$C,0))),"",INDEX('Policy Characteristics'!F:F,MATCH($C867,'Policy Characteristics'!$C:$C,0)))</f>
        <v>0</v>
      </c>
      <c r="M867" s="284">
        <f>IF(ISBLANK(INDEX('Policy Characteristics'!G:G,MATCH($C867,'Policy Characteristics'!$C:$C,0))),"",INDEX('Policy Characteristics'!G:G,MATCH($C867,'Policy Characteristics'!$C:$C,0)))</f>
        <v>1</v>
      </c>
      <c r="N867" s="284">
        <f>IF(ISBLANK(INDEX('Policy Characteristics'!H:H,MATCH($C867,'Policy Characteristics'!$C:$C,0))),"",INDEX('Policy Characteristics'!H:H,MATCH($C867,'Policy Characteristics'!$C:$C,0)))</f>
        <v>0.01</v>
      </c>
      <c r="O867" s="276" t="str">
        <f>IF(ISBLANK(INDEX('Policy Characteristics'!I:I,MATCH($C867,'Policy Characteristics'!$C:$C,0))),"",INDEX('Policy Characteristics'!I:I,MATCH($C867,'Policy Characteristics'!$C:$C,0)))</f>
        <v>% of fuel shifted</v>
      </c>
      <c r="P867" s="276" t="str">
        <f>IF(ISBLANK(INDEX('Policy Characteristics'!J:J,MATCH($C867,'Policy Characteristics'!$C:$C,0))),"",INDEX('Policy Characteristics'!J:J,MATCH($C867,'Policy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7" s="276" t="str">
        <f>IF(ISBLANK(INDEX('Policy Characteristics'!K:K,MATCH($C867,'Policy Characteristics'!$C:$C,0))),"",INDEX('Policy Characteristics'!K:K,MATCH($C867,'Policy Characteristics'!$C:$C,0)))</f>
        <v>industry-ag-main.html#fuel-switching</v>
      </c>
      <c r="R867" s="276" t="str">
        <f>IF(ISBLANK(INDEX('Policy Characteristics'!L:L,MATCH($C867,'Policy Characteristics'!$C:$C,0))),"",INDEX('Policy Characteristics'!L:L,MATCH($C867,'Policy Characteristics'!$C:$C,0)))</f>
        <v>industry-elec-and-hydrogen.html</v>
      </c>
    </row>
    <row r="868" spans="1:18" s="2" customFormat="1" ht="16">
      <c r="A868" s="276" t="str">
        <f>IF(ISBLANK(INDEX('Policy Characteristics'!A:A,MATCH($C868,'Policy Characteristics'!$C:$C,0))),"",INDEX('Policy Characteristics'!A:A,MATCH($C868,'Policy Characteristics'!$C:$C,0)))</f>
        <v>Industry</v>
      </c>
      <c r="B868" s="285" t="str">
        <f>IF(ISBLANK(INDEX('Policy Characteristics'!B:B,MATCH($C868,'Policy Characteristics'!$C:$C,0))),"",INDEX('Policy Characteristics'!B:B,MATCH($C868,'Policy Characteristics'!$C:$C,0)))</f>
        <v>Hydrogen Combustion</v>
      </c>
      <c r="C868" s="276" t="str">
        <f t="shared" ref="C868:C931" si="38">C$738</f>
        <v>Fraction of Eligible Industrial Energy Use Shifted to Hydrogen</v>
      </c>
      <c r="D868" s="6" t="s">
        <v>3118</v>
      </c>
      <c r="E868" s="1" t="s">
        <v>3627</v>
      </c>
      <c r="F868" t="s">
        <v>3080</v>
      </c>
      <c r="G868" s="47" t="s">
        <v>3634</v>
      </c>
      <c r="H868" s="44">
        <v>2164</v>
      </c>
      <c r="I868" s="347" t="s">
        <v>44</v>
      </c>
      <c r="J868" s="277" t="str">
        <f>IF(ISBLANK(INDEX('Policy Characteristics'!D:D,MATCH($C868,'Policy Characteristics'!$C:$C,0))),"",INDEX('Policy Characteristics'!D:D,MATCH($C868,'Policy Characteristics'!$C:$C,0)))</f>
        <v>Hydrogen Combustion</v>
      </c>
      <c r="K868" s="276" t="str">
        <f>IF(ISBLANK(INDEX('Policy Characteristics'!E:E,MATCH($C868,'Policy Characteristics'!$C:$C,0))),"",INDEX('Policy Characteristics'!E:E,MATCH($C868,'Policy Characteristics'!$C:$C,0)))</f>
        <v>indst shift to hydrogen</v>
      </c>
      <c r="L868" s="284">
        <f>IF(ISBLANK(INDEX('Policy Characteristics'!F:F,MATCH($C868,'Policy Characteristics'!$C:$C,0))),"",INDEX('Policy Characteristics'!F:F,MATCH($C868,'Policy Characteristics'!$C:$C,0)))</f>
        <v>0</v>
      </c>
      <c r="M868" s="284">
        <f>IF(ISBLANK(INDEX('Policy Characteristics'!G:G,MATCH($C868,'Policy Characteristics'!$C:$C,0))),"",INDEX('Policy Characteristics'!G:G,MATCH($C868,'Policy Characteristics'!$C:$C,0)))</f>
        <v>1</v>
      </c>
      <c r="N868" s="284">
        <f>IF(ISBLANK(INDEX('Policy Characteristics'!H:H,MATCH($C868,'Policy Characteristics'!$C:$C,0))),"",INDEX('Policy Characteristics'!H:H,MATCH($C868,'Policy Characteristics'!$C:$C,0)))</f>
        <v>0.01</v>
      </c>
      <c r="O868" s="276" t="str">
        <f>IF(ISBLANK(INDEX('Policy Characteristics'!I:I,MATCH($C868,'Policy Characteristics'!$C:$C,0))),"",INDEX('Policy Characteristics'!I:I,MATCH($C868,'Policy Characteristics'!$C:$C,0)))</f>
        <v>% of fuel shifted</v>
      </c>
      <c r="P868" s="276" t="str">
        <f>IF(ISBLANK(INDEX('Policy Characteristics'!J:J,MATCH($C868,'Policy Characteristics'!$C:$C,0))),"",INDEX('Policy Characteristics'!J:J,MATCH($C868,'Policy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8" s="276" t="str">
        <f>IF(ISBLANK(INDEX('Policy Characteristics'!K:K,MATCH($C868,'Policy Characteristics'!$C:$C,0))),"",INDEX('Policy Characteristics'!K:K,MATCH($C868,'Policy Characteristics'!$C:$C,0)))</f>
        <v>industry-ag-main.html#fuel-switching</v>
      </c>
      <c r="R868" s="276" t="str">
        <f>IF(ISBLANK(INDEX('Policy Characteristics'!L:L,MATCH($C868,'Policy Characteristics'!$C:$C,0))),"",INDEX('Policy Characteristics'!L:L,MATCH($C868,'Policy Characteristics'!$C:$C,0)))</f>
        <v>industry-elec-and-hydrogen.html</v>
      </c>
    </row>
    <row r="869" spans="1:18" s="2" customFormat="1" ht="16">
      <c r="A869" s="276" t="str">
        <f>IF(ISBLANK(INDEX('Policy Characteristics'!A:A,MATCH($C869,'Policy Characteristics'!$C:$C,0))),"",INDEX('Policy Characteristics'!A:A,MATCH($C869,'Policy Characteristics'!$C:$C,0)))</f>
        <v>Industry</v>
      </c>
      <c r="B869" s="285" t="str">
        <f>IF(ISBLANK(INDEX('Policy Characteristics'!B:B,MATCH($C869,'Policy Characteristics'!$C:$C,0))),"",INDEX('Policy Characteristics'!B:B,MATCH($C869,'Policy Characteristics'!$C:$C,0)))</f>
        <v>Hydrogen Combustion</v>
      </c>
      <c r="C869" s="276" t="str">
        <f t="shared" si="38"/>
        <v>Fraction of Eligible Industrial Energy Use Shifted to Hydrogen</v>
      </c>
      <c r="D869" s="6" t="s">
        <v>3118</v>
      </c>
      <c r="E869" s="1" t="s">
        <v>3628</v>
      </c>
      <c r="F869" t="s">
        <v>3080</v>
      </c>
      <c r="G869" s="47" t="s">
        <v>3635</v>
      </c>
      <c r="H869" s="44">
        <v>2165</v>
      </c>
      <c r="I869" s="347" t="s">
        <v>44</v>
      </c>
      <c r="J869" s="277" t="str">
        <f>IF(ISBLANK(INDEX('Policy Characteristics'!D:D,MATCH($C869,'Policy Characteristics'!$C:$C,0))),"",INDEX('Policy Characteristics'!D:D,MATCH($C869,'Policy Characteristics'!$C:$C,0)))</f>
        <v>Hydrogen Combustion</v>
      </c>
      <c r="K869" s="276" t="str">
        <f>IF(ISBLANK(INDEX('Policy Characteristics'!E:E,MATCH($C869,'Policy Characteristics'!$C:$C,0))),"",INDEX('Policy Characteristics'!E:E,MATCH($C869,'Policy Characteristics'!$C:$C,0)))</f>
        <v>indst shift to hydrogen</v>
      </c>
      <c r="L869" s="284">
        <f>IF(ISBLANK(INDEX('Policy Characteristics'!F:F,MATCH($C869,'Policy Characteristics'!$C:$C,0))),"",INDEX('Policy Characteristics'!F:F,MATCH($C869,'Policy Characteristics'!$C:$C,0)))</f>
        <v>0</v>
      </c>
      <c r="M869" s="284">
        <f>IF(ISBLANK(INDEX('Policy Characteristics'!G:G,MATCH($C869,'Policy Characteristics'!$C:$C,0))),"",INDEX('Policy Characteristics'!G:G,MATCH($C869,'Policy Characteristics'!$C:$C,0)))</f>
        <v>1</v>
      </c>
      <c r="N869" s="284">
        <f>IF(ISBLANK(INDEX('Policy Characteristics'!H:H,MATCH($C869,'Policy Characteristics'!$C:$C,0))),"",INDEX('Policy Characteristics'!H:H,MATCH($C869,'Policy Characteristics'!$C:$C,0)))</f>
        <v>0.01</v>
      </c>
      <c r="O869" s="276" t="str">
        <f>IF(ISBLANK(INDEX('Policy Characteristics'!I:I,MATCH($C869,'Policy Characteristics'!$C:$C,0))),"",INDEX('Policy Characteristics'!I:I,MATCH($C869,'Policy Characteristics'!$C:$C,0)))</f>
        <v>% of fuel shifted</v>
      </c>
      <c r="P869" s="276" t="str">
        <f>IF(ISBLANK(INDEX('Policy Characteristics'!J:J,MATCH($C869,'Policy Characteristics'!$C:$C,0))),"",INDEX('Policy Characteristics'!J:J,MATCH($C869,'Policy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9" s="276" t="str">
        <f>IF(ISBLANK(INDEX('Policy Characteristics'!K:K,MATCH($C869,'Policy Characteristics'!$C:$C,0))),"",INDEX('Policy Characteristics'!K:K,MATCH($C869,'Policy Characteristics'!$C:$C,0)))</f>
        <v>industry-ag-main.html#fuel-switching</v>
      </c>
      <c r="R869" s="276" t="str">
        <f>IF(ISBLANK(INDEX('Policy Characteristics'!L:L,MATCH($C869,'Policy Characteristics'!$C:$C,0))),"",INDEX('Policy Characteristics'!L:L,MATCH($C869,'Policy Characteristics'!$C:$C,0)))</f>
        <v>industry-elec-and-hydrogen.html</v>
      </c>
    </row>
    <row r="870" spans="1:18" s="2" customFormat="1" ht="16">
      <c r="A870" s="276" t="str">
        <f>IF(ISBLANK(INDEX('Policy Characteristics'!A:A,MATCH($C870,'Policy Characteristics'!$C:$C,0))),"",INDEX('Policy Characteristics'!A:A,MATCH($C870,'Policy Characteristics'!$C:$C,0)))</f>
        <v>Industry</v>
      </c>
      <c r="B870" s="285" t="str">
        <f>IF(ISBLANK(INDEX('Policy Characteristics'!B:B,MATCH($C870,'Policy Characteristics'!$C:$C,0))),"",INDEX('Policy Characteristics'!B:B,MATCH($C870,'Policy Characteristics'!$C:$C,0)))</f>
        <v>Hydrogen Combustion</v>
      </c>
      <c r="C870" s="276" t="str">
        <f t="shared" si="38"/>
        <v>Fraction of Eligible Industrial Energy Use Shifted to Hydrogen</v>
      </c>
      <c r="D870" s="6" t="s">
        <v>3118</v>
      </c>
      <c r="E870" s="1" t="s">
        <v>3629</v>
      </c>
      <c r="F870" t="s">
        <v>3080</v>
      </c>
      <c r="G870" s="47" t="s">
        <v>3636</v>
      </c>
      <c r="H870" s="44">
        <v>2166</v>
      </c>
      <c r="I870" s="347" t="s">
        <v>45</v>
      </c>
      <c r="J870" s="277" t="str">
        <f>IF(ISBLANK(INDEX('Policy Characteristics'!D:D,MATCH($C870,'Policy Characteristics'!$C:$C,0))),"",INDEX('Policy Characteristics'!D:D,MATCH($C870,'Policy Characteristics'!$C:$C,0)))</f>
        <v>Hydrogen Combustion</v>
      </c>
      <c r="K870" s="276" t="str">
        <f>IF(ISBLANK(INDEX('Policy Characteristics'!E:E,MATCH($C870,'Policy Characteristics'!$C:$C,0))),"",INDEX('Policy Characteristics'!E:E,MATCH($C870,'Policy Characteristics'!$C:$C,0)))</f>
        <v>indst shift to hydrogen</v>
      </c>
      <c r="L870" s="284">
        <f>IF(ISBLANK(INDEX('Policy Characteristics'!F:F,MATCH($C870,'Policy Characteristics'!$C:$C,0))),"",INDEX('Policy Characteristics'!F:F,MATCH($C870,'Policy Characteristics'!$C:$C,0)))</f>
        <v>0</v>
      </c>
      <c r="M870" s="284">
        <f>IF(ISBLANK(INDEX('Policy Characteristics'!G:G,MATCH($C870,'Policy Characteristics'!$C:$C,0))),"",INDEX('Policy Characteristics'!G:G,MATCH($C870,'Policy Characteristics'!$C:$C,0)))</f>
        <v>1</v>
      </c>
      <c r="N870" s="284">
        <f>IF(ISBLANK(INDEX('Policy Characteristics'!H:H,MATCH($C870,'Policy Characteristics'!$C:$C,0))),"",INDEX('Policy Characteristics'!H:H,MATCH($C870,'Policy Characteristics'!$C:$C,0)))</f>
        <v>0.01</v>
      </c>
      <c r="O870" s="276" t="str">
        <f>IF(ISBLANK(INDEX('Policy Characteristics'!I:I,MATCH($C870,'Policy Characteristics'!$C:$C,0))),"",INDEX('Policy Characteristics'!I:I,MATCH($C870,'Policy Characteristics'!$C:$C,0)))</f>
        <v>% of fuel shifted</v>
      </c>
      <c r="P870" s="276" t="str">
        <f>IF(ISBLANK(INDEX('Policy Characteristics'!J:J,MATCH($C870,'Policy Characteristics'!$C:$C,0))),"",INDEX('Policy Characteristics'!J:J,MATCH($C870,'Policy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0" s="276" t="str">
        <f>IF(ISBLANK(INDEX('Policy Characteristics'!K:K,MATCH($C870,'Policy Characteristics'!$C:$C,0))),"",INDEX('Policy Characteristics'!K:K,MATCH($C870,'Policy Characteristics'!$C:$C,0)))</f>
        <v>industry-ag-main.html#fuel-switching</v>
      </c>
      <c r="R870" s="276" t="str">
        <f>IF(ISBLANK(INDEX('Policy Characteristics'!L:L,MATCH($C870,'Policy Characteristics'!$C:$C,0))),"",INDEX('Policy Characteristics'!L:L,MATCH($C870,'Policy Characteristics'!$C:$C,0)))</f>
        <v>industry-elec-and-hydrogen.html</v>
      </c>
    </row>
    <row r="871" spans="1:18" s="2" customFormat="1" ht="16">
      <c r="A871" s="276" t="str">
        <f>IF(ISBLANK(INDEX('Policy Characteristics'!A:A,MATCH($C871,'Policy Characteristics'!$C:$C,0))),"",INDEX('Policy Characteristics'!A:A,MATCH($C871,'Policy Characteristics'!$C:$C,0)))</f>
        <v>Industry</v>
      </c>
      <c r="B871" s="285" t="str">
        <f>IF(ISBLANK(INDEX('Policy Characteristics'!B:B,MATCH($C871,'Policy Characteristics'!$C:$C,0))),"",INDEX('Policy Characteristics'!B:B,MATCH($C871,'Policy Characteristics'!$C:$C,0)))</f>
        <v>Hydrogen Combustion</v>
      </c>
      <c r="C871" s="276" t="str">
        <f t="shared" si="38"/>
        <v>Fraction of Eligible Industrial Energy Use Shifted to Hydrogen</v>
      </c>
      <c r="D871" s="6" t="s">
        <v>3118</v>
      </c>
      <c r="E871" s="1" t="s">
        <v>3630</v>
      </c>
      <c r="F871" t="s">
        <v>3080</v>
      </c>
      <c r="G871" s="47" t="s">
        <v>3637</v>
      </c>
      <c r="H871" s="44">
        <v>2167</v>
      </c>
      <c r="I871" s="347" t="s">
        <v>45</v>
      </c>
      <c r="J871" s="277" t="str">
        <f>IF(ISBLANK(INDEX('Policy Characteristics'!D:D,MATCH($C871,'Policy Characteristics'!$C:$C,0))),"",INDEX('Policy Characteristics'!D:D,MATCH($C871,'Policy Characteristics'!$C:$C,0)))</f>
        <v>Hydrogen Combustion</v>
      </c>
      <c r="K871" s="276" t="str">
        <f>IF(ISBLANK(INDEX('Policy Characteristics'!E:E,MATCH($C871,'Policy Characteristics'!$C:$C,0))),"",INDEX('Policy Characteristics'!E:E,MATCH($C871,'Policy Characteristics'!$C:$C,0)))</f>
        <v>indst shift to hydrogen</v>
      </c>
      <c r="L871" s="284">
        <f>IF(ISBLANK(INDEX('Policy Characteristics'!F:F,MATCH($C871,'Policy Characteristics'!$C:$C,0))),"",INDEX('Policy Characteristics'!F:F,MATCH($C871,'Policy Characteristics'!$C:$C,0)))</f>
        <v>0</v>
      </c>
      <c r="M871" s="284">
        <f>IF(ISBLANK(INDEX('Policy Characteristics'!G:G,MATCH($C871,'Policy Characteristics'!$C:$C,0))),"",INDEX('Policy Characteristics'!G:G,MATCH($C871,'Policy Characteristics'!$C:$C,0)))</f>
        <v>1</v>
      </c>
      <c r="N871" s="284">
        <f>IF(ISBLANK(INDEX('Policy Characteristics'!H:H,MATCH($C871,'Policy Characteristics'!$C:$C,0))),"",INDEX('Policy Characteristics'!H:H,MATCH($C871,'Policy Characteristics'!$C:$C,0)))</f>
        <v>0.01</v>
      </c>
      <c r="O871" s="276" t="str">
        <f>IF(ISBLANK(INDEX('Policy Characteristics'!I:I,MATCH($C871,'Policy Characteristics'!$C:$C,0))),"",INDEX('Policy Characteristics'!I:I,MATCH($C871,'Policy Characteristics'!$C:$C,0)))</f>
        <v>% of fuel shifted</v>
      </c>
      <c r="P871" s="276" t="str">
        <f>IF(ISBLANK(INDEX('Policy Characteristics'!J:J,MATCH($C871,'Policy Characteristics'!$C:$C,0))),"",INDEX('Policy Characteristics'!J:J,MATCH($C871,'Policy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1" s="276" t="str">
        <f>IF(ISBLANK(INDEX('Policy Characteristics'!K:K,MATCH($C871,'Policy Characteristics'!$C:$C,0))),"",INDEX('Policy Characteristics'!K:K,MATCH($C871,'Policy Characteristics'!$C:$C,0)))</f>
        <v>industry-ag-main.html#fuel-switching</v>
      </c>
      <c r="R871" s="276" t="str">
        <f>IF(ISBLANK(INDEX('Policy Characteristics'!L:L,MATCH($C871,'Policy Characteristics'!$C:$C,0))),"",INDEX('Policy Characteristics'!L:L,MATCH($C871,'Policy Characteristics'!$C:$C,0)))</f>
        <v>industry-elec-and-hydrogen.html</v>
      </c>
    </row>
    <row r="872" spans="1:18" s="2" customFormat="1" ht="16">
      <c r="A872" s="276" t="str">
        <f>IF(ISBLANK(INDEX('Policy Characteristics'!A:A,MATCH($C872,'Policy Characteristics'!$C:$C,0))),"",INDEX('Policy Characteristics'!A:A,MATCH($C872,'Policy Characteristics'!$C:$C,0)))</f>
        <v>Industry</v>
      </c>
      <c r="B872" s="285" t="str">
        <f>IF(ISBLANK(INDEX('Policy Characteristics'!B:B,MATCH($C872,'Policy Characteristics'!$C:$C,0))),"",INDEX('Policy Characteristics'!B:B,MATCH($C872,'Policy Characteristics'!$C:$C,0)))</f>
        <v>Hydrogen Combustion</v>
      </c>
      <c r="C872" s="276" t="str">
        <f t="shared" si="38"/>
        <v>Fraction of Eligible Industrial Energy Use Shifted to Hydrogen</v>
      </c>
      <c r="D872" s="6" t="s">
        <v>3118</v>
      </c>
      <c r="E872" s="1" t="s">
        <v>3631</v>
      </c>
      <c r="F872" t="s">
        <v>3080</v>
      </c>
      <c r="G872" s="47" t="s">
        <v>3638</v>
      </c>
      <c r="H872" s="44">
        <v>2168</v>
      </c>
      <c r="I872" s="347" t="s">
        <v>45</v>
      </c>
      <c r="J872" s="277" t="str">
        <f>IF(ISBLANK(INDEX('Policy Characteristics'!D:D,MATCH($C872,'Policy Characteristics'!$C:$C,0))),"",INDEX('Policy Characteristics'!D:D,MATCH($C872,'Policy Characteristics'!$C:$C,0)))</f>
        <v>Hydrogen Combustion</v>
      </c>
      <c r="K872" s="276" t="str">
        <f>IF(ISBLANK(INDEX('Policy Characteristics'!E:E,MATCH($C872,'Policy Characteristics'!$C:$C,0))),"",INDEX('Policy Characteristics'!E:E,MATCH($C872,'Policy Characteristics'!$C:$C,0)))</f>
        <v>indst shift to hydrogen</v>
      </c>
      <c r="L872" s="284">
        <f>IF(ISBLANK(INDEX('Policy Characteristics'!F:F,MATCH($C872,'Policy Characteristics'!$C:$C,0))),"",INDEX('Policy Characteristics'!F:F,MATCH($C872,'Policy Characteristics'!$C:$C,0)))</f>
        <v>0</v>
      </c>
      <c r="M872" s="284">
        <f>IF(ISBLANK(INDEX('Policy Characteristics'!G:G,MATCH($C872,'Policy Characteristics'!$C:$C,0))),"",INDEX('Policy Characteristics'!G:G,MATCH($C872,'Policy Characteristics'!$C:$C,0)))</f>
        <v>1</v>
      </c>
      <c r="N872" s="284">
        <f>IF(ISBLANK(INDEX('Policy Characteristics'!H:H,MATCH($C872,'Policy Characteristics'!$C:$C,0))),"",INDEX('Policy Characteristics'!H:H,MATCH($C872,'Policy Characteristics'!$C:$C,0)))</f>
        <v>0.01</v>
      </c>
      <c r="O872" s="276" t="str">
        <f>IF(ISBLANK(INDEX('Policy Characteristics'!I:I,MATCH($C872,'Policy Characteristics'!$C:$C,0))),"",INDEX('Policy Characteristics'!I:I,MATCH($C872,'Policy Characteristics'!$C:$C,0)))</f>
        <v>% of fuel shifted</v>
      </c>
      <c r="P872" s="276" t="str">
        <f>IF(ISBLANK(INDEX('Policy Characteristics'!J:J,MATCH($C872,'Policy Characteristics'!$C:$C,0))),"",INDEX('Policy Characteristics'!J:J,MATCH($C872,'Policy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2" s="276" t="str">
        <f>IF(ISBLANK(INDEX('Policy Characteristics'!K:K,MATCH($C872,'Policy Characteristics'!$C:$C,0))),"",INDEX('Policy Characteristics'!K:K,MATCH($C872,'Policy Characteristics'!$C:$C,0)))</f>
        <v>industry-ag-main.html#fuel-switching</v>
      </c>
      <c r="R872" s="276" t="str">
        <f>IF(ISBLANK(INDEX('Policy Characteristics'!L:L,MATCH($C872,'Policy Characteristics'!$C:$C,0))),"",INDEX('Policy Characteristics'!L:L,MATCH($C872,'Policy Characteristics'!$C:$C,0)))</f>
        <v>industry-elec-and-hydrogen.html</v>
      </c>
    </row>
    <row r="873" spans="1:18" s="2" customFormat="1" ht="16">
      <c r="A873" s="276" t="str">
        <f>IF(ISBLANK(INDEX('Policy Characteristics'!A:A,MATCH($C873,'Policy Characteristics'!$C:$C,0))),"",INDEX('Policy Characteristics'!A:A,MATCH($C873,'Policy Characteristics'!$C:$C,0)))</f>
        <v>Industry</v>
      </c>
      <c r="B873" s="285" t="str">
        <f>IF(ISBLANK(INDEX('Policy Characteristics'!B:B,MATCH($C873,'Policy Characteristics'!$C:$C,0))),"",INDEX('Policy Characteristics'!B:B,MATCH($C873,'Policy Characteristics'!$C:$C,0)))</f>
        <v>Hydrogen Combustion</v>
      </c>
      <c r="C873" s="276" t="str">
        <f t="shared" si="38"/>
        <v>Fraction of Eligible Industrial Energy Use Shifted to Hydrogen</v>
      </c>
      <c r="D873" s="6" t="s">
        <v>3118</v>
      </c>
      <c r="E873" s="1" t="s">
        <v>3625</v>
      </c>
      <c r="F873" t="s">
        <v>3080</v>
      </c>
      <c r="G873" s="47" t="s">
        <v>3639</v>
      </c>
      <c r="H873" s="44">
        <v>2169</v>
      </c>
      <c r="I873" s="347" t="s">
        <v>44</v>
      </c>
      <c r="J873" s="277" t="str">
        <f>IF(ISBLANK(INDEX('Policy Characteristics'!D:D,MATCH($C873,'Policy Characteristics'!$C:$C,0))),"",INDEX('Policy Characteristics'!D:D,MATCH($C873,'Policy Characteristics'!$C:$C,0)))</f>
        <v>Hydrogen Combustion</v>
      </c>
      <c r="K873" s="276" t="str">
        <f>IF(ISBLANK(INDEX('Policy Characteristics'!E:E,MATCH($C873,'Policy Characteristics'!$C:$C,0))),"",INDEX('Policy Characteristics'!E:E,MATCH($C873,'Policy Characteristics'!$C:$C,0)))</f>
        <v>indst shift to hydrogen</v>
      </c>
      <c r="L873" s="284">
        <f>IF(ISBLANK(INDEX('Policy Characteristics'!F:F,MATCH($C873,'Policy Characteristics'!$C:$C,0))),"",INDEX('Policy Characteristics'!F:F,MATCH($C873,'Policy Characteristics'!$C:$C,0)))</f>
        <v>0</v>
      </c>
      <c r="M873" s="284">
        <f>IF(ISBLANK(INDEX('Policy Characteristics'!G:G,MATCH($C873,'Policy Characteristics'!$C:$C,0))),"",INDEX('Policy Characteristics'!G:G,MATCH($C873,'Policy Characteristics'!$C:$C,0)))</f>
        <v>1</v>
      </c>
      <c r="N873" s="284">
        <f>IF(ISBLANK(INDEX('Policy Characteristics'!H:H,MATCH($C873,'Policy Characteristics'!$C:$C,0))),"",INDEX('Policy Characteristics'!H:H,MATCH($C873,'Policy Characteristics'!$C:$C,0)))</f>
        <v>0.01</v>
      </c>
      <c r="O873" s="276" t="str">
        <f>IF(ISBLANK(INDEX('Policy Characteristics'!I:I,MATCH($C873,'Policy Characteristics'!$C:$C,0))),"",INDEX('Policy Characteristics'!I:I,MATCH($C873,'Policy Characteristics'!$C:$C,0)))</f>
        <v>% of fuel shifted</v>
      </c>
      <c r="P873" s="276" t="str">
        <f>IF(ISBLANK(INDEX('Policy Characteristics'!J:J,MATCH($C873,'Policy Characteristics'!$C:$C,0))),"",INDEX('Policy Characteristics'!J:J,MATCH($C873,'Policy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3" s="276" t="str">
        <f>IF(ISBLANK(INDEX('Policy Characteristics'!K:K,MATCH($C873,'Policy Characteristics'!$C:$C,0))),"",INDEX('Policy Characteristics'!K:K,MATCH($C873,'Policy Characteristics'!$C:$C,0)))</f>
        <v>industry-ag-main.html#fuel-switching</v>
      </c>
      <c r="R873" s="276" t="str">
        <f>IF(ISBLANK(INDEX('Policy Characteristics'!L:L,MATCH($C873,'Policy Characteristics'!$C:$C,0))),"",INDEX('Policy Characteristics'!L:L,MATCH($C873,'Policy Characteristics'!$C:$C,0)))</f>
        <v>industry-elec-and-hydrogen.html</v>
      </c>
    </row>
    <row r="874" spans="1:18" s="2" customFormat="1" ht="16">
      <c r="A874" s="276" t="str">
        <f>IF(ISBLANK(INDEX('Policy Characteristics'!A:A,MATCH($C874,'Policy Characteristics'!$C:$C,0))),"",INDEX('Policy Characteristics'!A:A,MATCH($C874,'Policy Characteristics'!$C:$C,0)))</f>
        <v>Industry</v>
      </c>
      <c r="B874" s="285" t="str">
        <f>IF(ISBLANK(INDEX('Policy Characteristics'!B:B,MATCH($C874,'Policy Characteristics'!$C:$C,0))),"",INDEX('Policy Characteristics'!B:B,MATCH($C874,'Policy Characteristics'!$C:$C,0)))</f>
        <v>Hydrogen Combustion</v>
      </c>
      <c r="C874" s="276" t="str">
        <f t="shared" si="38"/>
        <v>Fraction of Eligible Industrial Energy Use Shifted to Hydrogen</v>
      </c>
      <c r="D874" s="6" t="s">
        <v>3119</v>
      </c>
      <c r="E874" s="1" t="s">
        <v>3624</v>
      </c>
      <c r="F874" t="s">
        <v>3081</v>
      </c>
      <c r="G874" s="47" t="s">
        <v>3632</v>
      </c>
      <c r="H874" s="44">
        <v>2170</v>
      </c>
      <c r="I874" s="347" t="s">
        <v>44</v>
      </c>
      <c r="J874" s="277" t="str">
        <f>IF(ISBLANK(INDEX('Policy Characteristics'!D:D,MATCH($C874,'Policy Characteristics'!$C:$C,0))),"",INDEX('Policy Characteristics'!D:D,MATCH($C874,'Policy Characteristics'!$C:$C,0)))</f>
        <v>Hydrogen Combustion</v>
      </c>
      <c r="K874" s="276" t="str">
        <f>IF(ISBLANK(INDEX('Policy Characteristics'!E:E,MATCH($C874,'Policy Characteristics'!$C:$C,0))),"",INDEX('Policy Characteristics'!E:E,MATCH($C874,'Policy Characteristics'!$C:$C,0)))</f>
        <v>indst shift to hydrogen</v>
      </c>
      <c r="L874" s="284">
        <f>IF(ISBLANK(INDEX('Policy Characteristics'!F:F,MATCH($C874,'Policy Characteristics'!$C:$C,0))),"",INDEX('Policy Characteristics'!F:F,MATCH($C874,'Policy Characteristics'!$C:$C,0)))</f>
        <v>0</v>
      </c>
      <c r="M874" s="284">
        <f>IF(ISBLANK(INDEX('Policy Characteristics'!G:G,MATCH($C874,'Policy Characteristics'!$C:$C,0))),"",INDEX('Policy Characteristics'!G:G,MATCH($C874,'Policy Characteristics'!$C:$C,0)))</f>
        <v>1</v>
      </c>
      <c r="N874" s="284">
        <f>IF(ISBLANK(INDEX('Policy Characteristics'!H:H,MATCH($C874,'Policy Characteristics'!$C:$C,0))),"",INDEX('Policy Characteristics'!H:H,MATCH($C874,'Policy Characteristics'!$C:$C,0)))</f>
        <v>0.01</v>
      </c>
      <c r="O874" s="276" t="str">
        <f>IF(ISBLANK(INDEX('Policy Characteristics'!I:I,MATCH($C874,'Policy Characteristics'!$C:$C,0))),"",INDEX('Policy Characteristics'!I:I,MATCH($C874,'Policy Characteristics'!$C:$C,0)))</f>
        <v>% of fuel shifted</v>
      </c>
      <c r="P874" s="276" t="str">
        <f>IF(ISBLANK(INDEX('Policy Characteristics'!J:J,MATCH($C874,'Policy Characteristics'!$C:$C,0))),"",INDEX('Policy Characteristics'!J:J,MATCH($C874,'Policy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4" s="276" t="str">
        <f>IF(ISBLANK(INDEX('Policy Characteristics'!K:K,MATCH($C874,'Policy Characteristics'!$C:$C,0))),"",INDEX('Policy Characteristics'!K:K,MATCH($C874,'Policy Characteristics'!$C:$C,0)))</f>
        <v>industry-ag-main.html#fuel-switching</v>
      </c>
      <c r="R874" s="276" t="str">
        <f>IF(ISBLANK(INDEX('Policy Characteristics'!L:L,MATCH($C874,'Policy Characteristics'!$C:$C,0))),"",INDEX('Policy Characteristics'!L:L,MATCH($C874,'Policy Characteristics'!$C:$C,0)))</f>
        <v>industry-elec-and-hydrogen.html</v>
      </c>
    </row>
    <row r="875" spans="1:18" s="2" customFormat="1" ht="16">
      <c r="A875" s="276" t="str">
        <f>IF(ISBLANK(INDEX('Policy Characteristics'!A:A,MATCH($C875,'Policy Characteristics'!$C:$C,0))),"",INDEX('Policy Characteristics'!A:A,MATCH($C875,'Policy Characteristics'!$C:$C,0)))</f>
        <v>Industry</v>
      </c>
      <c r="B875" s="285" t="str">
        <f>IF(ISBLANK(INDEX('Policy Characteristics'!B:B,MATCH($C875,'Policy Characteristics'!$C:$C,0))),"",INDEX('Policy Characteristics'!B:B,MATCH($C875,'Policy Characteristics'!$C:$C,0)))</f>
        <v>Hydrogen Combustion</v>
      </c>
      <c r="C875" s="276" t="str">
        <f t="shared" si="38"/>
        <v>Fraction of Eligible Industrial Energy Use Shifted to Hydrogen</v>
      </c>
      <c r="D875" s="6" t="s">
        <v>3119</v>
      </c>
      <c r="E875" s="1" t="s">
        <v>3626</v>
      </c>
      <c r="F875" t="s">
        <v>3081</v>
      </c>
      <c r="G875" s="47" t="s">
        <v>3633</v>
      </c>
      <c r="H875" s="44">
        <v>2171</v>
      </c>
      <c r="I875" s="347" t="s">
        <v>44</v>
      </c>
      <c r="J875" s="277" t="str">
        <f>IF(ISBLANK(INDEX('Policy Characteristics'!D:D,MATCH($C875,'Policy Characteristics'!$C:$C,0))),"",INDEX('Policy Characteristics'!D:D,MATCH($C875,'Policy Characteristics'!$C:$C,0)))</f>
        <v>Hydrogen Combustion</v>
      </c>
      <c r="K875" s="276" t="str">
        <f>IF(ISBLANK(INDEX('Policy Characteristics'!E:E,MATCH($C875,'Policy Characteristics'!$C:$C,0))),"",INDEX('Policy Characteristics'!E:E,MATCH($C875,'Policy Characteristics'!$C:$C,0)))</f>
        <v>indst shift to hydrogen</v>
      </c>
      <c r="L875" s="284">
        <f>IF(ISBLANK(INDEX('Policy Characteristics'!F:F,MATCH($C875,'Policy Characteristics'!$C:$C,0))),"",INDEX('Policy Characteristics'!F:F,MATCH($C875,'Policy Characteristics'!$C:$C,0)))</f>
        <v>0</v>
      </c>
      <c r="M875" s="284">
        <f>IF(ISBLANK(INDEX('Policy Characteristics'!G:G,MATCH($C875,'Policy Characteristics'!$C:$C,0))),"",INDEX('Policy Characteristics'!G:G,MATCH($C875,'Policy Characteristics'!$C:$C,0)))</f>
        <v>1</v>
      </c>
      <c r="N875" s="284">
        <f>IF(ISBLANK(INDEX('Policy Characteristics'!H:H,MATCH($C875,'Policy Characteristics'!$C:$C,0))),"",INDEX('Policy Characteristics'!H:H,MATCH($C875,'Policy Characteristics'!$C:$C,0)))</f>
        <v>0.01</v>
      </c>
      <c r="O875" s="276" t="str">
        <f>IF(ISBLANK(INDEX('Policy Characteristics'!I:I,MATCH($C875,'Policy Characteristics'!$C:$C,0))),"",INDEX('Policy Characteristics'!I:I,MATCH($C875,'Policy Characteristics'!$C:$C,0)))</f>
        <v>% of fuel shifted</v>
      </c>
      <c r="P875" s="276" t="str">
        <f>IF(ISBLANK(INDEX('Policy Characteristics'!J:J,MATCH($C875,'Policy Characteristics'!$C:$C,0))),"",INDEX('Policy Characteristics'!J:J,MATCH($C875,'Policy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5" s="276" t="str">
        <f>IF(ISBLANK(INDEX('Policy Characteristics'!K:K,MATCH($C875,'Policy Characteristics'!$C:$C,0))),"",INDEX('Policy Characteristics'!K:K,MATCH($C875,'Policy Characteristics'!$C:$C,0)))</f>
        <v>industry-ag-main.html#fuel-switching</v>
      </c>
      <c r="R875" s="276" t="str">
        <f>IF(ISBLANK(INDEX('Policy Characteristics'!L:L,MATCH($C875,'Policy Characteristics'!$C:$C,0))),"",INDEX('Policy Characteristics'!L:L,MATCH($C875,'Policy Characteristics'!$C:$C,0)))</f>
        <v>industry-elec-and-hydrogen.html</v>
      </c>
    </row>
    <row r="876" spans="1:18" s="2" customFormat="1" ht="16">
      <c r="A876" s="276" t="str">
        <f>IF(ISBLANK(INDEX('Policy Characteristics'!A:A,MATCH($C876,'Policy Characteristics'!$C:$C,0))),"",INDEX('Policy Characteristics'!A:A,MATCH($C876,'Policy Characteristics'!$C:$C,0)))</f>
        <v>Industry</v>
      </c>
      <c r="B876" s="285" t="str">
        <f>IF(ISBLANK(INDEX('Policy Characteristics'!B:B,MATCH($C876,'Policy Characteristics'!$C:$C,0))),"",INDEX('Policy Characteristics'!B:B,MATCH($C876,'Policy Characteristics'!$C:$C,0)))</f>
        <v>Hydrogen Combustion</v>
      </c>
      <c r="C876" s="276" t="str">
        <f t="shared" si="38"/>
        <v>Fraction of Eligible Industrial Energy Use Shifted to Hydrogen</v>
      </c>
      <c r="D876" s="6" t="s">
        <v>3119</v>
      </c>
      <c r="E876" s="1" t="s">
        <v>3627</v>
      </c>
      <c r="F876" t="s">
        <v>3081</v>
      </c>
      <c r="G876" s="47" t="s">
        <v>3634</v>
      </c>
      <c r="H876" s="44">
        <v>2172</v>
      </c>
      <c r="I876" s="347" t="s">
        <v>44</v>
      </c>
      <c r="J876" s="277" t="str">
        <f>IF(ISBLANK(INDEX('Policy Characteristics'!D:D,MATCH($C876,'Policy Characteristics'!$C:$C,0))),"",INDEX('Policy Characteristics'!D:D,MATCH($C876,'Policy Characteristics'!$C:$C,0)))</f>
        <v>Hydrogen Combustion</v>
      </c>
      <c r="K876" s="276" t="str">
        <f>IF(ISBLANK(INDEX('Policy Characteristics'!E:E,MATCH($C876,'Policy Characteristics'!$C:$C,0))),"",INDEX('Policy Characteristics'!E:E,MATCH($C876,'Policy Characteristics'!$C:$C,0)))</f>
        <v>indst shift to hydrogen</v>
      </c>
      <c r="L876" s="284">
        <f>IF(ISBLANK(INDEX('Policy Characteristics'!F:F,MATCH($C876,'Policy Characteristics'!$C:$C,0))),"",INDEX('Policy Characteristics'!F:F,MATCH($C876,'Policy Characteristics'!$C:$C,0)))</f>
        <v>0</v>
      </c>
      <c r="M876" s="284">
        <f>IF(ISBLANK(INDEX('Policy Characteristics'!G:G,MATCH($C876,'Policy Characteristics'!$C:$C,0))),"",INDEX('Policy Characteristics'!G:G,MATCH($C876,'Policy Characteristics'!$C:$C,0)))</f>
        <v>1</v>
      </c>
      <c r="N876" s="284">
        <f>IF(ISBLANK(INDEX('Policy Characteristics'!H:H,MATCH($C876,'Policy Characteristics'!$C:$C,0))),"",INDEX('Policy Characteristics'!H:H,MATCH($C876,'Policy Characteristics'!$C:$C,0)))</f>
        <v>0.01</v>
      </c>
      <c r="O876" s="276" t="str">
        <f>IF(ISBLANK(INDEX('Policy Characteristics'!I:I,MATCH($C876,'Policy Characteristics'!$C:$C,0))),"",INDEX('Policy Characteristics'!I:I,MATCH($C876,'Policy Characteristics'!$C:$C,0)))</f>
        <v>% of fuel shifted</v>
      </c>
      <c r="P876" s="276" t="str">
        <f>IF(ISBLANK(INDEX('Policy Characteristics'!J:J,MATCH($C876,'Policy Characteristics'!$C:$C,0))),"",INDEX('Policy Characteristics'!J:J,MATCH($C876,'Policy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6" s="276" t="str">
        <f>IF(ISBLANK(INDEX('Policy Characteristics'!K:K,MATCH($C876,'Policy Characteristics'!$C:$C,0))),"",INDEX('Policy Characteristics'!K:K,MATCH($C876,'Policy Characteristics'!$C:$C,0)))</f>
        <v>industry-ag-main.html#fuel-switching</v>
      </c>
      <c r="R876" s="276" t="str">
        <f>IF(ISBLANK(INDEX('Policy Characteristics'!L:L,MATCH($C876,'Policy Characteristics'!$C:$C,0))),"",INDEX('Policy Characteristics'!L:L,MATCH($C876,'Policy Characteristics'!$C:$C,0)))</f>
        <v>industry-elec-and-hydrogen.html</v>
      </c>
    </row>
    <row r="877" spans="1:18" s="2" customFormat="1" ht="16">
      <c r="A877" s="276" t="str">
        <f>IF(ISBLANK(INDEX('Policy Characteristics'!A:A,MATCH($C877,'Policy Characteristics'!$C:$C,0))),"",INDEX('Policy Characteristics'!A:A,MATCH($C877,'Policy Characteristics'!$C:$C,0)))</f>
        <v>Industry</v>
      </c>
      <c r="B877" s="285" t="str">
        <f>IF(ISBLANK(INDEX('Policy Characteristics'!B:B,MATCH($C877,'Policy Characteristics'!$C:$C,0))),"",INDEX('Policy Characteristics'!B:B,MATCH($C877,'Policy Characteristics'!$C:$C,0)))</f>
        <v>Hydrogen Combustion</v>
      </c>
      <c r="C877" s="276" t="str">
        <f t="shared" si="38"/>
        <v>Fraction of Eligible Industrial Energy Use Shifted to Hydrogen</v>
      </c>
      <c r="D877" s="6" t="s">
        <v>3119</v>
      </c>
      <c r="E877" s="1" t="s">
        <v>3628</v>
      </c>
      <c r="F877" t="s">
        <v>3081</v>
      </c>
      <c r="G877" s="47" t="s">
        <v>3635</v>
      </c>
      <c r="H877" s="44">
        <v>2173</v>
      </c>
      <c r="I877" s="347" t="s">
        <v>44</v>
      </c>
      <c r="J877" s="277" t="str">
        <f>IF(ISBLANK(INDEX('Policy Characteristics'!D:D,MATCH($C877,'Policy Characteristics'!$C:$C,0))),"",INDEX('Policy Characteristics'!D:D,MATCH($C877,'Policy Characteristics'!$C:$C,0)))</f>
        <v>Hydrogen Combustion</v>
      </c>
      <c r="K877" s="276" t="str">
        <f>IF(ISBLANK(INDEX('Policy Characteristics'!E:E,MATCH($C877,'Policy Characteristics'!$C:$C,0))),"",INDEX('Policy Characteristics'!E:E,MATCH($C877,'Policy Characteristics'!$C:$C,0)))</f>
        <v>indst shift to hydrogen</v>
      </c>
      <c r="L877" s="284">
        <f>IF(ISBLANK(INDEX('Policy Characteristics'!F:F,MATCH($C877,'Policy Characteristics'!$C:$C,0))),"",INDEX('Policy Characteristics'!F:F,MATCH($C877,'Policy Characteristics'!$C:$C,0)))</f>
        <v>0</v>
      </c>
      <c r="M877" s="284">
        <f>IF(ISBLANK(INDEX('Policy Characteristics'!G:G,MATCH($C877,'Policy Characteristics'!$C:$C,0))),"",INDEX('Policy Characteristics'!G:G,MATCH($C877,'Policy Characteristics'!$C:$C,0)))</f>
        <v>1</v>
      </c>
      <c r="N877" s="284">
        <f>IF(ISBLANK(INDEX('Policy Characteristics'!H:H,MATCH($C877,'Policy Characteristics'!$C:$C,0))),"",INDEX('Policy Characteristics'!H:H,MATCH($C877,'Policy Characteristics'!$C:$C,0)))</f>
        <v>0.01</v>
      </c>
      <c r="O877" s="276" t="str">
        <f>IF(ISBLANK(INDEX('Policy Characteristics'!I:I,MATCH($C877,'Policy Characteristics'!$C:$C,0))),"",INDEX('Policy Characteristics'!I:I,MATCH($C877,'Policy Characteristics'!$C:$C,0)))</f>
        <v>% of fuel shifted</v>
      </c>
      <c r="P877" s="276" t="str">
        <f>IF(ISBLANK(INDEX('Policy Characteristics'!J:J,MATCH($C877,'Policy Characteristics'!$C:$C,0))),"",INDEX('Policy Characteristics'!J:J,MATCH($C877,'Policy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7" s="276" t="str">
        <f>IF(ISBLANK(INDEX('Policy Characteristics'!K:K,MATCH($C877,'Policy Characteristics'!$C:$C,0))),"",INDEX('Policy Characteristics'!K:K,MATCH($C877,'Policy Characteristics'!$C:$C,0)))</f>
        <v>industry-ag-main.html#fuel-switching</v>
      </c>
      <c r="R877" s="276" t="str">
        <f>IF(ISBLANK(INDEX('Policy Characteristics'!L:L,MATCH($C877,'Policy Characteristics'!$C:$C,0))),"",INDEX('Policy Characteristics'!L:L,MATCH($C877,'Policy Characteristics'!$C:$C,0)))</f>
        <v>industry-elec-and-hydrogen.html</v>
      </c>
    </row>
    <row r="878" spans="1:18" s="2" customFormat="1" ht="16">
      <c r="A878" s="276" t="str">
        <f>IF(ISBLANK(INDEX('Policy Characteristics'!A:A,MATCH($C878,'Policy Characteristics'!$C:$C,0))),"",INDEX('Policy Characteristics'!A:A,MATCH($C878,'Policy Characteristics'!$C:$C,0)))</f>
        <v>Industry</v>
      </c>
      <c r="B878" s="285" t="str">
        <f>IF(ISBLANK(INDEX('Policy Characteristics'!B:B,MATCH($C878,'Policy Characteristics'!$C:$C,0))),"",INDEX('Policy Characteristics'!B:B,MATCH($C878,'Policy Characteristics'!$C:$C,0)))</f>
        <v>Hydrogen Combustion</v>
      </c>
      <c r="C878" s="276" t="str">
        <f t="shared" si="38"/>
        <v>Fraction of Eligible Industrial Energy Use Shifted to Hydrogen</v>
      </c>
      <c r="D878" s="6" t="s">
        <v>3119</v>
      </c>
      <c r="E878" s="1" t="s">
        <v>3629</v>
      </c>
      <c r="F878" t="s">
        <v>3081</v>
      </c>
      <c r="G878" s="47" t="s">
        <v>3636</v>
      </c>
      <c r="H878" s="44">
        <v>2174</v>
      </c>
      <c r="I878" s="347" t="s">
        <v>45</v>
      </c>
      <c r="J878" s="277" t="str">
        <f>IF(ISBLANK(INDEX('Policy Characteristics'!D:D,MATCH($C878,'Policy Characteristics'!$C:$C,0))),"",INDEX('Policy Characteristics'!D:D,MATCH($C878,'Policy Characteristics'!$C:$C,0)))</f>
        <v>Hydrogen Combustion</v>
      </c>
      <c r="K878" s="276" t="str">
        <f>IF(ISBLANK(INDEX('Policy Characteristics'!E:E,MATCH($C878,'Policy Characteristics'!$C:$C,0))),"",INDEX('Policy Characteristics'!E:E,MATCH($C878,'Policy Characteristics'!$C:$C,0)))</f>
        <v>indst shift to hydrogen</v>
      </c>
      <c r="L878" s="284">
        <f>IF(ISBLANK(INDEX('Policy Characteristics'!F:F,MATCH($C878,'Policy Characteristics'!$C:$C,0))),"",INDEX('Policy Characteristics'!F:F,MATCH($C878,'Policy Characteristics'!$C:$C,0)))</f>
        <v>0</v>
      </c>
      <c r="M878" s="284">
        <f>IF(ISBLANK(INDEX('Policy Characteristics'!G:G,MATCH($C878,'Policy Characteristics'!$C:$C,0))),"",INDEX('Policy Characteristics'!G:G,MATCH($C878,'Policy Characteristics'!$C:$C,0)))</f>
        <v>1</v>
      </c>
      <c r="N878" s="284">
        <f>IF(ISBLANK(INDEX('Policy Characteristics'!H:H,MATCH($C878,'Policy Characteristics'!$C:$C,0))),"",INDEX('Policy Characteristics'!H:H,MATCH($C878,'Policy Characteristics'!$C:$C,0)))</f>
        <v>0.01</v>
      </c>
      <c r="O878" s="276" t="str">
        <f>IF(ISBLANK(INDEX('Policy Characteristics'!I:I,MATCH($C878,'Policy Characteristics'!$C:$C,0))),"",INDEX('Policy Characteristics'!I:I,MATCH($C878,'Policy Characteristics'!$C:$C,0)))</f>
        <v>% of fuel shifted</v>
      </c>
      <c r="P878" s="276" t="str">
        <f>IF(ISBLANK(INDEX('Policy Characteristics'!J:J,MATCH($C878,'Policy Characteristics'!$C:$C,0))),"",INDEX('Policy Characteristics'!J:J,MATCH($C878,'Policy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8" s="276" t="str">
        <f>IF(ISBLANK(INDEX('Policy Characteristics'!K:K,MATCH($C878,'Policy Characteristics'!$C:$C,0))),"",INDEX('Policy Characteristics'!K:K,MATCH($C878,'Policy Characteristics'!$C:$C,0)))</f>
        <v>industry-ag-main.html#fuel-switching</v>
      </c>
      <c r="R878" s="276" t="str">
        <f>IF(ISBLANK(INDEX('Policy Characteristics'!L:L,MATCH($C878,'Policy Characteristics'!$C:$C,0))),"",INDEX('Policy Characteristics'!L:L,MATCH($C878,'Policy Characteristics'!$C:$C,0)))</f>
        <v>industry-elec-and-hydrogen.html</v>
      </c>
    </row>
    <row r="879" spans="1:18" s="2" customFormat="1" ht="16">
      <c r="A879" s="276" t="str">
        <f>IF(ISBLANK(INDEX('Policy Characteristics'!A:A,MATCH($C879,'Policy Characteristics'!$C:$C,0))),"",INDEX('Policy Characteristics'!A:A,MATCH($C879,'Policy Characteristics'!$C:$C,0)))</f>
        <v>Industry</v>
      </c>
      <c r="B879" s="285" t="str">
        <f>IF(ISBLANK(INDEX('Policy Characteristics'!B:B,MATCH($C879,'Policy Characteristics'!$C:$C,0))),"",INDEX('Policy Characteristics'!B:B,MATCH($C879,'Policy Characteristics'!$C:$C,0)))</f>
        <v>Hydrogen Combustion</v>
      </c>
      <c r="C879" s="276" t="str">
        <f t="shared" si="38"/>
        <v>Fraction of Eligible Industrial Energy Use Shifted to Hydrogen</v>
      </c>
      <c r="D879" s="6" t="s">
        <v>3119</v>
      </c>
      <c r="E879" s="1" t="s">
        <v>3630</v>
      </c>
      <c r="F879" t="s">
        <v>3081</v>
      </c>
      <c r="G879" s="47" t="s">
        <v>3637</v>
      </c>
      <c r="H879" s="44">
        <v>2175</v>
      </c>
      <c r="I879" s="347" t="s">
        <v>45</v>
      </c>
      <c r="J879" s="277" t="str">
        <f>IF(ISBLANK(INDEX('Policy Characteristics'!D:D,MATCH($C879,'Policy Characteristics'!$C:$C,0))),"",INDEX('Policy Characteristics'!D:D,MATCH($C879,'Policy Characteristics'!$C:$C,0)))</f>
        <v>Hydrogen Combustion</v>
      </c>
      <c r="K879" s="276" t="str">
        <f>IF(ISBLANK(INDEX('Policy Characteristics'!E:E,MATCH($C879,'Policy Characteristics'!$C:$C,0))),"",INDEX('Policy Characteristics'!E:E,MATCH($C879,'Policy Characteristics'!$C:$C,0)))</f>
        <v>indst shift to hydrogen</v>
      </c>
      <c r="L879" s="284">
        <f>IF(ISBLANK(INDEX('Policy Characteristics'!F:F,MATCH($C879,'Policy Characteristics'!$C:$C,0))),"",INDEX('Policy Characteristics'!F:F,MATCH($C879,'Policy Characteristics'!$C:$C,0)))</f>
        <v>0</v>
      </c>
      <c r="M879" s="284">
        <f>IF(ISBLANK(INDEX('Policy Characteristics'!G:G,MATCH($C879,'Policy Characteristics'!$C:$C,0))),"",INDEX('Policy Characteristics'!G:G,MATCH($C879,'Policy Characteristics'!$C:$C,0)))</f>
        <v>1</v>
      </c>
      <c r="N879" s="284">
        <f>IF(ISBLANK(INDEX('Policy Characteristics'!H:H,MATCH($C879,'Policy Characteristics'!$C:$C,0))),"",INDEX('Policy Characteristics'!H:H,MATCH($C879,'Policy Characteristics'!$C:$C,0)))</f>
        <v>0.01</v>
      </c>
      <c r="O879" s="276" t="str">
        <f>IF(ISBLANK(INDEX('Policy Characteristics'!I:I,MATCH($C879,'Policy Characteristics'!$C:$C,0))),"",INDEX('Policy Characteristics'!I:I,MATCH($C879,'Policy Characteristics'!$C:$C,0)))</f>
        <v>% of fuel shifted</v>
      </c>
      <c r="P879" s="276" t="str">
        <f>IF(ISBLANK(INDEX('Policy Characteristics'!J:J,MATCH($C879,'Policy Characteristics'!$C:$C,0))),"",INDEX('Policy Characteristics'!J:J,MATCH($C879,'Policy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9" s="276" t="str">
        <f>IF(ISBLANK(INDEX('Policy Characteristics'!K:K,MATCH($C879,'Policy Characteristics'!$C:$C,0))),"",INDEX('Policy Characteristics'!K:K,MATCH($C879,'Policy Characteristics'!$C:$C,0)))</f>
        <v>industry-ag-main.html#fuel-switching</v>
      </c>
      <c r="R879" s="276" t="str">
        <f>IF(ISBLANK(INDEX('Policy Characteristics'!L:L,MATCH($C879,'Policy Characteristics'!$C:$C,0))),"",INDEX('Policy Characteristics'!L:L,MATCH($C879,'Policy Characteristics'!$C:$C,0)))</f>
        <v>industry-elec-and-hydrogen.html</v>
      </c>
    </row>
    <row r="880" spans="1:18" s="2" customFormat="1" ht="16">
      <c r="A880" s="276" t="str">
        <f>IF(ISBLANK(INDEX('Policy Characteristics'!A:A,MATCH($C880,'Policy Characteristics'!$C:$C,0))),"",INDEX('Policy Characteristics'!A:A,MATCH($C880,'Policy Characteristics'!$C:$C,0)))</f>
        <v>Industry</v>
      </c>
      <c r="B880" s="285" t="str">
        <f>IF(ISBLANK(INDEX('Policy Characteristics'!B:B,MATCH($C880,'Policy Characteristics'!$C:$C,0))),"",INDEX('Policy Characteristics'!B:B,MATCH($C880,'Policy Characteristics'!$C:$C,0)))</f>
        <v>Hydrogen Combustion</v>
      </c>
      <c r="C880" s="276" t="str">
        <f t="shared" si="38"/>
        <v>Fraction of Eligible Industrial Energy Use Shifted to Hydrogen</v>
      </c>
      <c r="D880" s="6" t="s">
        <v>3119</v>
      </c>
      <c r="E880" s="1" t="s">
        <v>3631</v>
      </c>
      <c r="F880" t="s">
        <v>3081</v>
      </c>
      <c r="G880" s="47" t="s">
        <v>3638</v>
      </c>
      <c r="H880" s="44">
        <v>2176</v>
      </c>
      <c r="I880" s="347" t="s">
        <v>45</v>
      </c>
      <c r="J880" s="277" t="str">
        <f>IF(ISBLANK(INDEX('Policy Characteristics'!D:D,MATCH($C880,'Policy Characteristics'!$C:$C,0))),"",INDEX('Policy Characteristics'!D:D,MATCH($C880,'Policy Characteristics'!$C:$C,0)))</f>
        <v>Hydrogen Combustion</v>
      </c>
      <c r="K880" s="276" t="str">
        <f>IF(ISBLANK(INDEX('Policy Characteristics'!E:E,MATCH($C880,'Policy Characteristics'!$C:$C,0))),"",INDEX('Policy Characteristics'!E:E,MATCH($C880,'Policy Characteristics'!$C:$C,0)))</f>
        <v>indst shift to hydrogen</v>
      </c>
      <c r="L880" s="284">
        <f>IF(ISBLANK(INDEX('Policy Characteristics'!F:F,MATCH($C880,'Policy Characteristics'!$C:$C,0))),"",INDEX('Policy Characteristics'!F:F,MATCH($C880,'Policy Characteristics'!$C:$C,0)))</f>
        <v>0</v>
      </c>
      <c r="M880" s="284">
        <f>IF(ISBLANK(INDEX('Policy Characteristics'!G:G,MATCH($C880,'Policy Characteristics'!$C:$C,0))),"",INDEX('Policy Characteristics'!G:G,MATCH($C880,'Policy Characteristics'!$C:$C,0)))</f>
        <v>1</v>
      </c>
      <c r="N880" s="284">
        <f>IF(ISBLANK(INDEX('Policy Characteristics'!H:H,MATCH($C880,'Policy Characteristics'!$C:$C,0))),"",INDEX('Policy Characteristics'!H:H,MATCH($C880,'Policy Characteristics'!$C:$C,0)))</f>
        <v>0.01</v>
      </c>
      <c r="O880" s="276" t="str">
        <f>IF(ISBLANK(INDEX('Policy Characteristics'!I:I,MATCH($C880,'Policy Characteristics'!$C:$C,0))),"",INDEX('Policy Characteristics'!I:I,MATCH($C880,'Policy Characteristics'!$C:$C,0)))</f>
        <v>% of fuel shifted</v>
      </c>
      <c r="P880" s="276" t="str">
        <f>IF(ISBLANK(INDEX('Policy Characteristics'!J:J,MATCH($C880,'Policy Characteristics'!$C:$C,0))),"",INDEX('Policy Characteristics'!J:J,MATCH($C880,'Policy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0" s="276" t="str">
        <f>IF(ISBLANK(INDEX('Policy Characteristics'!K:K,MATCH($C880,'Policy Characteristics'!$C:$C,0))),"",INDEX('Policy Characteristics'!K:K,MATCH($C880,'Policy Characteristics'!$C:$C,0)))</f>
        <v>industry-ag-main.html#fuel-switching</v>
      </c>
      <c r="R880" s="276" t="str">
        <f>IF(ISBLANK(INDEX('Policy Characteristics'!L:L,MATCH($C880,'Policy Characteristics'!$C:$C,0))),"",INDEX('Policy Characteristics'!L:L,MATCH($C880,'Policy Characteristics'!$C:$C,0)))</f>
        <v>industry-elec-and-hydrogen.html</v>
      </c>
    </row>
    <row r="881" spans="1:18" s="2" customFormat="1" ht="16">
      <c r="A881" s="276" t="str">
        <f>IF(ISBLANK(INDEX('Policy Characteristics'!A:A,MATCH($C881,'Policy Characteristics'!$C:$C,0))),"",INDEX('Policy Characteristics'!A:A,MATCH($C881,'Policy Characteristics'!$C:$C,0)))</f>
        <v>Industry</v>
      </c>
      <c r="B881" s="285" t="str">
        <f>IF(ISBLANK(INDEX('Policy Characteristics'!B:B,MATCH($C881,'Policy Characteristics'!$C:$C,0))),"",INDEX('Policy Characteristics'!B:B,MATCH($C881,'Policy Characteristics'!$C:$C,0)))</f>
        <v>Hydrogen Combustion</v>
      </c>
      <c r="C881" s="276" t="str">
        <f t="shared" si="38"/>
        <v>Fraction of Eligible Industrial Energy Use Shifted to Hydrogen</v>
      </c>
      <c r="D881" s="6" t="s">
        <v>3119</v>
      </c>
      <c r="E881" s="1" t="s">
        <v>3625</v>
      </c>
      <c r="F881" t="s">
        <v>3081</v>
      </c>
      <c r="G881" s="47" t="s">
        <v>3639</v>
      </c>
      <c r="H881" s="44">
        <v>2177</v>
      </c>
      <c r="I881" s="347" t="s">
        <v>45</v>
      </c>
      <c r="J881" s="277" t="str">
        <f>IF(ISBLANK(INDEX('Policy Characteristics'!D:D,MATCH($C881,'Policy Characteristics'!$C:$C,0))),"",INDEX('Policy Characteristics'!D:D,MATCH($C881,'Policy Characteristics'!$C:$C,0)))</f>
        <v>Hydrogen Combustion</v>
      </c>
      <c r="K881" s="276" t="str">
        <f>IF(ISBLANK(INDEX('Policy Characteristics'!E:E,MATCH($C881,'Policy Characteristics'!$C:$C,0))),"",INDEX('Policy Characteristics'!E:E,MATCH($C881,'Policy Characteristics'!$C:$C,0)))</f>
        <v>indst shift to hydrogen</v>
      </c>
      <c r="L881" s="284">
        <f>IF(ISBLANK(INDEX('Policy Characteristics'!F:F,MATCH($C881,'Policy Characteristics'!$C:$C,0))),"",INDEX('Policy Characteristics'!F:F,MATCH($C881,'Policy Characteristics'!$C:$C,0)))</f>
        <v>0</v>
      </c>
      <c r="M881" s="284">
        <f>IF(ISBLANK(INDEX('Policy Characteristics'!G:G,MATCH($C881,'Policy Characteristics'!$C:$C,0))),"",INDEX('Policy Characteristics'!G:G,MATCH($C881,'Policy Characteristics'!$C:$C,0)))</f>
        <v>1</v>
      </c>
      <c r="N881" s="284">
        <f>IF(ISBLANK(INDEX('Policy Characteristics'!H:H,MATCH($C881,'Policy Characteristics'!$C:$C,0))),"",INDEX('Policy Characteristics'!H:H,MATCH($C881,'Policy Characteristics'!$C:$C,0)))</f>
        <v>0.01</v>
      </c>
      <c r="O881" s="276" t="str">
        <f>IF(ISBLANK(INDEX('Policy Characteristics'!I:I,MATCH($C881,'Policy Characteristics'!$C:$C,0))),"",INDEX('Policy Characteristics'!I:I,MATCH($C881,'Policy Characteristics'!$C:$C,0)))</f>
        <v>% of fuel shifted</v>
      </c>
      <c r="P881" s="276" t="str">
        <f>IF(ISBLANK(INDEX('Policy Characteristics'!J:J,MATCH($C881,'Policy Characteristics'!$C:$C,0))),"",INDEX('Policy Characteristics'!J:J,MATCH($C881,'Policy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1" s="276" t="str">
        <f>IF(ISBLANK(INDEX('Policy Characteristics'!K:K,MATCH($C881,'Policy Characteristics'!$C:$C,0))),"",INDEX('Policy Characteristics'!K:K,MATCH($C881,'Policy Characteristics'!$C:$C,0)))</f>
        <v>industry-ag-main.html#fuel-switching</v>
      </c>
      <c r="R881" s="276" t="str">
        <f>IF(ISBLANK(INDEX('Policy Characteristics'!L:L,MATCH($C881,'Policy Characteristics'!$C:$C,0))),"",INDEX('Policy Characteristics'!L:L,MATCH($C881,'Policy Characteristics'!$C:$C,0)))</f>
        <v>industry-elec-and-hydrogen.html</v>
      </c>
    </row>
    <row r="882" spans="1:18" s="2" customFormat="1" ht="16">
      <c r="A882" s="276" t="str">
        <f>IF(ISBLANK(INDEX('Policy Characteristics'!A:A,MATCH($C882,'Policy Characteristics'!$C:$C,0))),"",INDEX('Policy Characteristics'!A:A,MATCH($C882,'Policy Characteristics'!$C:$C,0)))</f>
        <v>Industry</v>
      </c>
      <c r="B882" s="285" t="str">
        <f>IF(ISBLANK(INDEX('Policy Characteristics'!B:B,MATCH($C882,'Policy Characteristics'!$C:$C,0))),"",INDEX('Policy Characteristics'!B:B,MATCH($C882,'Policy Characteristics'!$C:$C,0)))</f>
        <v>Hydrogen Combustion</v>
      </c>
      <c r="C882" s="276" t="str">
        <f t="shared" si="38"/>
        <v>Fraction of Eligible Industrial Energy Use Shifted to Hydrogen</v>
      </c>
      <c r="D882" s="6" t="s">
        <v>3120</v>
      </c>
      <c r="E882" s="1" t="s">
        <v>3624</v>
      </c>
      <c r="F882" t="s">
        <v>3082</v>
      </c>
      <c r="G882" s="47" t="s">
        <v>3632</v>
      </c>
      <c r="H882" s="44">
        <v>2178</v>
      </c>
      <c r="I882" s="347" t="s">
        <v>44</v>
      </c>
      <c r="J882" s="277" t="str">
        <f>IF(ISBLANK(INDEX('Policy Characteristics'!D:D,MATCH($C882,'Policy Characteristics'!$C:$C,0))),"",INDEX('Policy Characteristics'!D:D,MATCH($C882,'Policy Characteristics'!$C:$C,0)))</f>
        <v>Hydrogen Combustion</v>
      </c>
      <c r="K882" s="276" t="str">
        <f>IF(ISBLANK(INDEX('Policy Characteristics'!E:E,MATCH($C882,'Policy Characteristics'!$C:$C,0))),"",INDEX('Policy Characteristics'!E:E,MATCH($C882,'Policy Characteristics'!$C:$C,0)))</f>
        <v>indst shift to hydrogen</v>
      </c>
      <c r="L882" s="284">
        <f>IF(ISBLANK(INDEX('Policy Characteristics'!F:F,MATCH($C882,'Policy Characteristics'!$C:$C,0))),"",INDEX('Policy Characteristics'!F:F,MATCH($C882,'Policy Characteristics'!$C:$C,0)))</f>
        <v>0</v>
      </c>
      <c r="M882" s="284">
        <f>IF(ISBLANK(INDEX('Policy Characteristics'!G:G,MATCH($C882,'Policy Characteristics'!$C:$C,0))),"",INDEX('Policy Characteristics'!G:G,MATCH($C882,'Policy Characteristics'!$C:$C,0)))</f>
        <v>1</v>
      </c>
      <c r="N882" s="284">
        <f>IF(ISBLANK(INDEX('Policy Characteristics'!H:H,MATCH($C882,'Policy Characteristics'!$C:$C,0))),"",INDEX('Policy Characteristics'!H:H,MATCH($C882,'Policy Characteristics'!$C:$C,0)))</f>
        <v>0.01</v>
      </c>
      <c r="O882" s="276" t="str">
        <f>IF(ISBLANK(INDEX('Policy Characteristics'!I:I,MATCH($C882,'Policy Characteristics'!$C:$C,0))),"",INDEX('Policy Characteristics'!I:I,MATCH($C882,'Policy Characteristics'!$C:$C,0)))</f>
        <v>% of fuel shifted</v>
      </c>
      <c r="P882" s="276" t="str">
        <f>IF(ISBLANK(INDEX('Policy Characteristics'!J:J,MATCH($C882,'Policy Characteristics'!$C:$C,0))),"",INDEX('Policy Characteristics'!J:J,MATCH($C882,'Policy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2" s="276" t="str">
        <f>IF(ISBLANK(INDEX('Policy Characteristics'!K:K,MATCH($C882,'Policy Characteristics'!$C:$C,0))),"",INDEX('Policy Characteristics'!K:K,MATCH($C882,'Policy Characteristics'!$C:$C,0)))</f>
        <v>industry-ag-main.html#fuel-switching</v>
      </c>
      <c r="R882" s="276" t="str">
        <f>IF(ISBLANK(INDEX('Policy Characteristics'!L:L,MATCH($C882,'Policy Characteristics'!$C:$C,0))),"",INDEX('Policy Characteristics'!L:L,MATCH($C882,'Policy Characteristics'!$C:$C,0)))</f>
        <v>industry-elec-and-hydrogen.html</v>
      </c>
    </row>
    <row r="883" spans="1:18" s="2" customFormat="1" ht="16">
      <c r="A883" s="276" t="str">
        <f>IF(ISBLANK(INDEX('Policy Characteristics'!A:A,MATCH($C883,'Policy Characteristics'!$C:$C,0))),"",INDEX('Policy Characteristics'!A:A,MATCH($C883,'Policy Characteristics'!$C:$C,0)))</f>
        <v>Industry</v>
      </c>
      <c r="B883" s="285" t="str">
        <f>IF(ISBLANK(INDEX('Policy Characteristics'!B:B,MATCH($C883,'Policy Characteristics'!$C:$C,0))),"",INDEX('Policy Characteristics'!B:B,MATCH($C883,'Policy Characteristics'!$C:$C,0)))</f>
        <v>Hydrogen Combustion</v>
      </c>
      <c r="C883" s="276" t="str">
        <f t="shared" si="38"/>
        <v>Fraction of Eligible Industrial Energy Use Shifted to Hydrogen</v>
      </c>
      <c r="D883" s="6" t="s">
        <v>3120</v>
      </c>
      <c r="E883" s="1" t="s">
        <v>3626</v>
      </c>
      <c r="F883" t="s">
        <v>3082</v>
      </c>
      <c r="G883" s="47" t="s">
        <v>3633</v>
      </c>
      <c r="H883" s="44">
        <v>2179</v>
      </c>
      <c r="I883" s="347" t="s">
        <v>44</v>
      </c>
      <c r="J883" s="277" t="str">
        <f>IF(ISBLANK(INDEX('Policy Characteristics'!D:D,MATCH($C883,'Policy Characteristics'!$C:$C,0))),"",INDEX('Policy Characteristics'!D:D,MATCH($C883,'Policy Characteristics'!$C:$C,0)))</f>
        <v>Hydrogen Combustion</v>
      </c>
      <c r="K883" s="276" t="str">
        <f>IF(ISBLANK(INDEX('Policy Characteristics'!E:E,MATCH($C883,'Policy Characteristics'!$C:$C,0))),"",INDEX('Policy Characteristics'!E:E,MATCH($C883,'Policy Characteristics'!$C:$C,0)))</f>
        <v>indst shift to hydrogen</v>
      </c>
      <c r="L883" s="284">
        <f>IF(ISBLANK(INDEX('Policy Characteristics'!F:F,MATCH($C883,'Policy Characteristics'!$C:$C,0))),"",INDEX('Policy Characteristics'!F:F,MATCH($C883,'Policy Characteristics'!$C:$C,0)))</f>
        <v>0</v>
      </c>
      <c r="M883" s="284">
        <f>IF(ISBLANK(INDEX('Policy Characteristics'!G:G,MATCH($C883,'Policy Characteristics'!$C:$C,0))),"",INDEX('Policy Characteristics'!G:G,MATCH($C883,'Policy Characteristics'!$C:$C,0)))</f>
        <v>1</v>
      </c>
      <c r="N883" s="284">
        <f>IF(ISBLANK(INDEX('Policy Characteristics'!H:H,MATCH($C883,'Policy Characteristics'!$C:$C,0))),"",INDEX('Policy Characteristics'!H:H,MATCH($C883,'Policy Characteristics'!$C:$C,0)))</f>
        <v>0.01</v>
      </c>
      <c r="O883" s="276" t="str">
        <f>IF(ISBLANK(INDEX('Policy Characteristics'!I:I,MATCH($C883,'Policy Characteristics'!$C:$C,0))),"",INDEX('Policy Characteristics'!I:I,MATCH($C883,'Policy Characteristics'!$C:$C,0)))</f>
        <v>% of fuel shifted</v>
      </c>
      <c r="P883" s="276" t="str">
        <f>IF(ISBLANK(INDEX('Policy Characteristics'!J:J,MATCH($C883,'Policy Characteristics'!$C:$C,0))),"",INDEX('Policy Characteristics'!J:J,MATCH($C883,'Policy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3" s="276" t="str">
        <f>IF(ISBLANK(INDEX('Policy Characteristics'!K:K,MATCH($C883,'Policy Characteristics'!$C:$C,0))),"",INDEX('Policy Characteristics'!K:K,MATCH($C883,'Policy Characteristics'!$C:$C,0)))</f>
        <v>industry-ag-main.html#fuel-switching</v>
      </c>
      <c r="R883" s="276" t="str">
        <f>IF(ISBLANK(INDEX('Policy Characteristics'!L:L,MATCH($C883,'Policy Characteristics'!$C:$C,0))),"",INDEX('Policy Characteristics'!L:L,MATCH($C883,'Policy Characteristics'!$C:$C,0)))</f>
        <v>industry-elec-and-hydrogen.html</v>
      </c>
    </row>
    <row r="884" spans="1:18" s="2" customFormat="1" ht="16">
      <c r="A884" s="276" t="str">
        <f>IF(ISBLANK(INDEX('Policy Characteristics'!A:A,MATCH($C884,'Policy Characteristics'!$C:$C,0))),"",INDEX('Policy Characteristics'!A:A,MATCH($C884,'Policy Characteristics'!$C:$C,0)))</f>
        <v>Industry</v>
      </c>
      <c r="B884" s="285" t="str">
        <f>IF(ISBLANK(INDEX('Policy Characteristics'!B:B,MATCH($C884,'Policy Characteristics'!$C:$C,0))),"",INDEX('Policy Characteristics'!B:B,MATCH($C884,'Policy Characteristics'!$C:$C,0)))</f>
        <v>Hydrogen Combustion</v>
      </c>
      <c r="C884" s="276" t="str">
        <f t="shared" si="38"/>
        <v>Fraction of Eligible Industrial Energy Use Shifted to Hydrogen</v>
      </c>
      <c r="D884" s="6" t="s">
        <v>3120</v>
      </c>
      <c r="E884" s="1" t="s">
        <v>3627</v>
      </c>
      <c r="F884" t="s">
        <v>3082</v>
      </c>
      <c r="G884" s="47" t="s">
        <v>3634</v>
      </c>
      <c r="H884" s="44">
        <v>2180</v>
      </c>
      <c r="I884" s="347" t="s">
        <v>44</v>
      </c>
      <c r="J884" s="277" t="str">
        <f>IF(ISBLANK(INDEX('Policy Characteristics'!D:D,MATCH($C884,'Policy Characteristics'!$C:$C,0))),"",INDEX('Policy Characteristics'!D:D,MATCH($C884,'Policy Characteristics'!$C:$C,0)))</f>
        <v>Hydrogen Combustion</v>
      </c>
      <c r="K884" s="276" t="str">
        <f>IF(ISBLANK(INDEX('Policy Characteristics'!E:E,MATCH($C884,'Policy Characteristics'!$C:$C,0))),"",INDEX('Policy Characteristics'!E:E,MATCH($C884,'Policy Characteristics'!$C:$C,0)))</f>
        <v>indst shift to hydrogen</v>
      </c>
      <c r="L884" s="284">
        <f>IF(ISBLANK(INDEX('Policy Characteristics'!F:F,MATCH($C884,'Policy Characteristics'!$C:$C,0))),"",INDEX('Policy Characteristics'!F:F,MATCH($C884,'Policy Characteristics'!$C:$C,0)))</f>
        <v>0</v>
      </c>
      <c r="M884" s="284">
        <f>IF(ISBLANK(INDEX('Policy Characteristics'!G:G,MATCH($C884,'Policy Characteristics'!$C:$C,0))),"",INDEX('Policy Characteristics'!G:G,MATCH($C884,'Policy Characteristics'!$C:$C,0)))</f>
        <v>1</v>
      </c>
      <c r="N884" s="284">
        <f>IF(ISBLANK(INDEX('Policy Characteristics'!H:H,MATCH($C884,'Policy Characteristics'!$C:$C,0))),"",INDEX('Policy Characteristics'!H:H,MATCH($C884,'Policy Characteristics'!$C:$C,0)))</f>
        <v>0.01</v>
      </c>
      <c r="O884" s="276" t="str">
        <f>IF(ISBLANK(INDEX('Policy Characteristics'!I:I,MATCH($C884,'Policy Characteristics'!$C:$C,0))),"",INDEX('Policy Characteristics'!I:I,MATCH($C884,'Policy Characteristics'!$C:$C,0)))</f>
        <v>% of fuel shifted</v>
      </c>
      <c r="P884" s="276" t="str">
        <f>IF(ISBLANK(INDEX('Policy Characteristics'!J:J,MATCH($C884,'Policy Characteristics'!$C:$C,0))),"",INDEX('Policy Characteristics'!J:J,MATCH($C884,'Policy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4" s="276" t="str">
        <f>IF(ISBLANK(INDEX('Policy Characteristics'!K:K,MATCH($C884,'Policy Characteristics'!$C:$C,0))),"",INDEX('Policy Characteristics'!K:K,MATCH($C884,'Policy Characteristics'!$C:$C,0)))</f>
        <v>industry-ag-main.html#fuel-switching</v>
      </c>
      <c r="R884" s="276" t="str">
        <f>IF(ISBLANK(INDEX('Policy Characteristics'!L:L,MATCH($C884,'Policy Characteristics'!$C:$C,0))),"",INDEX('Policy Characteristics'!L:L,MATCH($C884,'Policy Characteristics'!$C:$C,0)))</f>
        <v>industry-elec-and-hydrogen.html</v>
      </c>
    </row>
    <row r="885" spans="1:18" s="2" customFormat="1" ht="16">
      <c r="A885" s="276" t="str">
        <f>IF(ISBLANK(INDEX('Policy Characteristics'!A:A,MATCH($C885,'Policy Characteristics'!$C:$C,0))),"",INDEX('Policy Characteristics'!A:A,MATCH($C885,'Policy Characteristics'!$C:$C,0)))</f>
        <v>Industry</v>
      </c>
      <c r="B885" s="285" t="str">
        <f>IF(ISBLANK(INDEX('Policy Characteristics'!B:B,MATCH($C885,'Policy Characteristics'!$C:$C,0))),"",INDEX('Policy Characteristics'!B:B,MATCH($C885,'Policy Characteristics'!$C:$C,0)))</f>
        <v>Hydrogen Combustion</v>
      </c>
      <c r="C885" s="276" t="str">
        <f t="shared" si="38"/>
        <v>Fraction of Eligible Industrial Energy Use Shifted to Hydrogen</v>
      </c>
      <c r="D885" s="6" t="s">
        <v>3120</v>
      </c>
      <c r="E885" s="1" t="s">
        <v>3628</v>
      </c>
      <c r="F885" t="s">
        <v>3082</v>
      </c>
      <c r="G885" s="47" t="s">
        <v>3635</v>
      </c>
      <c r="H885" s="44">
        <v>2181</v>
      </c>
      <c r="I885" s="347" t="s">
        <v>44</v>
      </c>
      <c r="J885" s="277" t="str">
        <f>IF(ISBLANK(INDEX('Policy Characteristics'!D:D,MATCH($C885,'Policy Characteristics'!$C:$C,0))),"",INDEX('Policy Characteristics'!D:D,MATCH($C885,'Policy Characteristics'!$C:$C,0)))</f>
        <v>Hydrogen Combustion</v>
      </c>
      <c r="K885" s="276" t="str">
        <f>IF(ISBLANK(INDEX('Policy Characteristics'!E:E,MATCH($C885,'Policy Characteristics'!$C:$C,0))),"",INDEX('Policy Characteristics'!E:E,MATCH($C885,'Policy Characteristics'!$C:$C,0)))</f>
        <v>indst shift to hydrogen</v>
      </c>
      <c r="L885" s="284">
        <f>IF(ISBLANK(INDEX('Policy Characteristics'!F:F,MATCH($C885,'Policy Characteristics'!$C:$C,0))),"",INDEX('Policy Characteristics'!F:F,MATCH($C885,'Policy Characteristics'!$C:$C,0)))</f>
        <v>0</v>
      </c>
      <c r="M885" s="284">
        <f>IF(ISBLANK(INDEX('Policy Characteristics'!G:G,MATCH($C885,'Policy Characteristics'!$C:$C,0))),"",INDEX('Policy Characteristics'!G:G,MATCH($C885,'Policy Characteristics'!$C:$C,0)))</f>
        <v>1</v>
      </c>
      <c r="N885" s="284">
        <f>IF(ISBLANK(INDEX('Policy Characteristics'!H:H,MATCH($C885,'Policy Characteristics'!$C:$C,0))),"",INDEX('Policy Characteristics'!H:H,MATCH($C885,'Policy Characteristics'!$C:$C,0)))</f>
        <v>0.01</v>
      </c>
      <c r="O885" s="276" t="str">
        <f>IF(ISBLANK(INDEX('Policy Characteristics'!I:I,MATCH($C885,'Policy Characteristics'!$C:$C,0))),"",INDEX('Policy Characteristics'!I:I,MATCH($C885,'Policy Characteristics'!$C:$C,0)))</f>
        <v>% of fuel shifted</v>
      </c>
      <c r="P885" s="276" t="str">
        <f>IF(ISBLANK(INDEX('Policy Characteristics'!J:J,MATCH($C885,'Policy Characteristics'!$C:$C,0))),"",INDEX('Policy Characteristics'!J:J,MATCH($C885,'Policy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5" s="276" t="str">
        <f>IF(ISBLANK(INDEX('Policy Characteristics'!K:K,MATCH($C885,'Policy Characteristics'!$C:$C,0))),"",INDEX('Policy Characteristics'!K:K,MATCH($C885,'Policy Characteristics'!$C:$C,0)))</f>
        <v>industry-ag-main.html#fuel-switching</v>
      </c>
      <c r="R885" s="276" t="str">
        <f>IF(ISBLANK(INDEX('Policy Characteristics'!L:L,MATCH($C885,'Policy Characteristics'!$C:$C,0))),"",INDEX('Policy Characteristics'!L:L,MATCH($C885,'Policy Characteristics'!$C:$C,0)))</f>
        <v>industry-elec-and-hydrogen.html</v>
      </c>
    </row>
    <row r="886" spans="1:18" s="2" customFormat="1" ht="16">
      <c r="A886" s="276" t="str">
        <f>IF(ISBLANK(INDEX('Policy Characteristics'!A:A,MATCH($C886,'Policy Characteristics'!$C:$C,0))),"",INDEX('Policy Characteristics'!A:A,MATCH($C886,'Policy Characteristics'!$C:$C,0)))</f>
        <v>Industry</v>
      </c>
      <c r="B886" s="285" t="str">
        <f>IF(ISBLANK(INDEX('Policy Characteristics'!B:B,MATCH($C886,'Policy Characteristics'!$C:$C,0))),"",INDEX('Policy Characteristics'!B:B,MATCH($C886,'Policy Characteristics'!$C:$C,0)))</f>
        <v>Hydrogen Combustion</v>
      </c>
      <c r="C886" s="276" t="str">
        <f t="shared" si="38"/>
        <v>Fraction of Eligible Industrial Energy Use Shifted to Hydrogen</v>
      </c>
      <c r="D886" s="6" t="s">
        <v>3120</v>
      </c>
      <c r="E886" s="1" t="s">
        <v>3629</v>
      </c>
      <c r="F886" t="s">
        <v>3082</v>
      </c>
      <c r="G886" s="47" t="s">
        <v>3636</v>
      </c>
      <c r="H886" s="44">
        <v>2182</v>
      </c>
      <c r="I886" s="347" t="s">
        <v>45</v>
      </c>
      <c r="J886" s="277" t="str">
        <f>IF(ISBLANK(INDEX('Policy Characteristics'!D:D,MATCH($C886,'Policy Characteristics'!$C:$C,0))),"",INDEX('Policy Characteristics'!D:D,MATCH($C886,'Policy Characteristics'!$C:$C,0)))</f>
        <v>Hydrogen Combustion</v>
      </c>
      <c r="K886" s="276" t="str">
        <f>IF(ISBLANK(INDEX('Policy Characteristics'!E:E,MATCH($C886,'Policy Characteristics'!$C:$C,0))),"",INDEX('Policy Characteristics'!E:E,MATCH($C886,'Policy Characteristics'!$C:$C,0)))</f>
        <v>indst shift to hydrogen</v>
      </c>
      <c r="L886" s="284">
        <f>IF(ISBLANK(INDEX('Policy Characteristics'!F:F,MATCH($C886,'Policy Characteristics'!$C:$C,0))),"",INDEX('Policy Characteristics'!F:F,MATCH($C886,'Policy Characteristics'!$C:$C,0)))</f>
        <v>0</v>
      </c>
      <c r="M886" s="284">
        <f>IF(ISBLANK(INDEX('Policy Characteristics'!G:G,MATCH($C886,'Policy Characteristics'!$C:$C,0))),"",INDEX('Policy Characteristics'!G:G,MATCH($C886,'Policy Characteristics'!$C:$C,0)))</f>
        <v>1</v>
      </c>
      <c r="N886" s="284">
        <f>IF(ISBLANK(INDEX('Policy Characteristics'!H:H,MATCH($C886,'Policy Characteristics'!$C:$C,0))),"",INDEX('Policy Characteristics'!H:H,MATCH($C886,'Policy Characteristics'!$C:$C,0)))</f>
        <v>0.01</v>
      </c>
      <c r="O886" s="276" t="str">
        <f>IF(ISBLANK(INDEX('Policy Characteristics'!I:I,MATCH($C886,'Policy Characteristics'!$C:$C,0))),"",INDEX('Policy Characteristics'!I:I,MATCH($C886,'Policy Characteristics'!$C:$C,0)))</f>
        <v>% of fuel shifted</v>
      </c>
      <c r="P886" s="276" t="str">
        <f>IF(ISBLANK(INDEX('Policy Characteristics'!J:J,MATCH($C886,'Policy Characteristics'!$C:$C,0))),"",INDEX('Policy Characteristics'!J:J,MATCH($C886,'Policy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6" s="276" t="str">
        <f>IF(ISBLANK(INDEX('Policy Characteristics'!K:K,MATCH($C886,'Policy Characteristics'!$C:$C,0))),"",INDEX('Policy Characteristics'!K:K,MATCH($C886,'Policy Characteristics'!$C:$C,0)))</f>
        <v>industry-ag-main.html#fuel-switching</v>
      </c>
      <c r="R886" s="276" t="str">
        <f>IF(ISBLANK(INDEX('Policy Characteristics'!L:L,MATCH($C886,'Policy Characteristics'!$C:$C,0))),"",INDEX('Policy Characteristics'!L:L,MATCH($C886,'Policy Characteristics'!$C:$C,0)))</f>
        <v>industry-elec-and-hydrogen.html</v>
      </c>
    </row>
    <row r="887" spans="1:18" s="2" customFormat="1" ht="16">
      <c r="A887" s="276" t="str">
        <f>IF(ISBLANK(INDEX('Policy Characteristics'!A:A,MATCH($C887,'Policy Characteristics'!$C:$C,0))),"",INDEX('Policy Characteristics'!A:A,MATCH($C887,'Policy Characteristics'!$C:$C,0)))</f>
        <v>Industry</v>
      </c>
      <c r="B887" s="285" t="str">
        <f>IF(ISBLANK(INDEX('Policy Characteristics'!B:B,MATCH($C887,'Policy Characteristics'!$C:$C,0))),"",INDEX('Policy Characteristics'!B:B,MATCH($C887,'Policy Characteristics'!$C:$C,0)))</f>
        <v>Hydrogen Combustion</v>
      </c>
      <c r="C887" s="276" t="str">
        <f t="shared" si="38"/>
        <v>Fraction of Eligible Industrial Energy Use Shifted to Hydrogen</v>
      </c>
      <c r="D887" s="6" t="s">
        <v>3120</v>
      </c>
      <c r="E887" s="1" t="s">
        <v>3630</v>
      </c>
      <c r="F887" t="s">
        <v>3082</v>
      </c>
      <c r="G887" s="47" t="s">
        <v>3637</v>
      </c>
      <c r="H887" s="44">
        <v>2183</v>
      </c>
      <c r="I887" s="347" t="s">
        <v>44</v>
      </c>
      <c r="J887" s="277" t="str">
        <f>IF(ISBLANK(INDEX('Policy Characteristics'!D:D,MATCH($C887,'Policy Characteristics'!$C:$C,0))),"",INDEX('Policy Characteristics'!D:D,MATCH($C887,'Policy Characteristics'!$C:$C,0)))</f>
        <v>Hydrogen Combustion</v>
      </c>
      <c r="K887" s="276" t="str">
        <f>IF(ISBLANK(INDEX('Policy Characteristics'!E:E,MATCH($C887,'Policy Characteristics'!$C:$C,0))),"",INDEX('Policy Characteristics'!E:E,MATCH($C887,'Policy Characteristics'!$C:$C,0)))</f>
        <v>indst shift to hydrogen</v>
      </c>
      <c r="L887" s="284">
        <f>IF(ISBLANK(INDEX('Policy Characteristics'!F:F,MATCH($C887,'Policy Characteristics'!$C:$C,0))),"",INDEX('Policy Characteristics'!F:F,MATCH($C887,'Policy Characteristics'!$C:$C,0)))</f>
        <v>0</v>
      </c>
      <c r="M887" s="284">
        <f>IF(ISBLANK(INDEX('Policy Characteristics'!G:G,MATCH($C887,'Policy Characteristics'!$C:$C,0))),"",INDEX('Policy Characteristics'!G:G,MATCH($C887,'Policy Characteristics'!$C:$C,0)))</f>
        <v>1</v>
      </c>
      <c r="N887" s="284">
        <f>IF(ISBLANK(INDEX('Policy Characteristics'!H:H,MATCH($C887,'Policy Characteristics'!$C:$C,0))),"",INDEX('Policy Characteristics'!H:H,MATCH($C887,'Policy Characteristics'!$C:$C,0)))</f>
        <v>0.01</v>
      </c>
      <c r="O887" s="276" t="str">
        <f>IF(ISBLANK(INDEX('Policy Characteristics'!I:I,MATCH($C887,'Policy Characteristics'!$C:$C,0))),"",INDEX('Policy Characteristics'!I:I,MATCH($C887,'Policy Characteristics'!$C:$C,0)))</f>
        <v>% of fuel shifted</v>
      </c>
      <c r="P887" s="276" t="str">
        <f>IF(ISBLANK(INDEX('Policy Characteristics'!J:J,MATCH($C887,'Policy Characteristics'!$C:$C,0))),"",INDEX('Policy Characteristics'!J:J,MATCH($C887,'Policy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7" s="276" t="str">
        <f>IF(ISBLANK(INDEX('Policy Characteristics'!K:K,MATCH($C887,'Policy Characteristics'!$C:$C,0))),"",INDEX('Policy Characteristics'!K:K,MATCH($C887,'Policy Characteristics'!$C:$C,0)))</f>
        <v>industry-ag-main.html#fuel-switching</v>
      </c>
      <c r="R887" s="276" t="str">
        <f>IF(ISBLANK(INDEX('Policy Characteristics'!L:L,MATCH($C887,'Policy Characteristics'!$C:$C,0))),"",INDEX('Policy Characteristics'!L:L,MATCH($C887,'Policy Characteristics'!$C:$C,0)))</f>
        <v>industry-elec-and-hydrogen.html</v>
      </c>
    </row>
    <row r="888" spans="1:18" s="2" customFormat="1" ht="16">
      <c r="A888" s="276" t="str">
        <f>IF(ISBLANK(INDEX('Policy Characteristics'!A:A,MATCH($C888,'Policy Characteristics'!$C:$C,0))),"",INDEX('Policy Characteristics'!A:A,MATCH($C888,'Policy Characteristics'!$C:$C,0)))</f>
        <v>Industry</v>
      </c>
      <c r="B888" s="285" t="str">
        <f>IF(ISBLANK(INDEX('Policy Characteristics'!B:B,MATCH($C888,'Policy Characteristics'!$C:$C,0))),"",INDEX('Policy Characteristics'!B:B,MATCH($C888,'Policy Characteristics'!$C:$C,0)))</f>
        <v>Hydrogen Combustion</v>
      </c>
      <c r="C888" s="276" t="str">
        <f t="shared" si="38"/>
        <v>Fraction of Eligible Industrial Energy Use Shifted to Hydrogen</v>
      </c>
      <c r="D888" s="6" t="s">
        <v>3120</v>
      </c>
      <c r="E888" s="1" t="s">
        <v>3631</v>
      </c>
      <c r="F888" t="s">
        <v>3082</v>
      </c>
      <c r="G888" s="47" t="s">
        <v>3638</v>
      </c>
      <c r="H888" s="44">
        <v>2184</v>
      </c>
      <c r="I888" s="347" t="s">
        <v>45</v>
      </c>
      <c r="J888" s="277" t="str">
        <f>IF(ISBLANK(INDEX('Policy Characteristics'!D:D,MATCH($C888,'Policy Characteristics'!$C:$C,0))),"",INDEX('Policy Characteristics'!D:D,MATCH($C888,'Policy Characteristics'!$C:$C,0)))</f>
        <v>Hydrogen Combustion</v>
      </c>
      <c r="K888" s="276" t="str">
        <f>IF(ISBLANK(INDEX('Policy Characteristics'!E:E,MATCH($C888,'Policy Characteristics'!$C:$C,0))),"",INDEX('Policy Characteristics'!E:E,MATCH($C888,'Policy Characteristics'!$C:$C,0)))</f>
        <v>indst shift to hydrogen</v>
      </c>
      <c r="L888" s="284">
        <f>IF(ISBLANK(INDEX('Policy Characteristics'!F:F,MATCH($C888,'Policy Characteristics'!$C:$C,0))),"",INDEX('Policy Characteristics'!F:F,MATCH($C888,'Policy Characteristics'!$C:$C,0)))</f>
        <v>0</v>
      </c>
      <c r="M888" s="284">
        <f>IF(ISBLANK(INDEX('Policy Characteristics'!G:G,MATCH($C888,'Policy Characteristics'!$C:$C,0))),"",INDEX('Policy Characteristics'!G:G,MATCH($C888,'Policy Characteristics'!$C:$C,0)))</f>
        <v>1</v>
      </c>
      <c r="N888" s="284">
        <f>IF(ISBLANK(INDEX('Policy Characteristics'!H:H,MATCH($C888,'Policy Characteristics'!$C:$C,0))),"",INDEX('Policy Characteristics'!H:H,MATCH($C888,'Policy Characteristics'!$C:$C,0)))</f>
        <v>0.01</v>
      </c>
      <c r="O888" s="276" t="str">
        <f>IF(ISBLANK(INDEX('Policy Characteristics'!I:I,MATCH($C888,'Policy Characteristics'!$C:$C,0))),"",INDEX('Policy Characteristics'!I:I,MATCH($C888,'Policy Characteristics'!$C:$C,0)))</f>
        <v>% of fuel shifted</v>
      </c>
      <c r="P888" s="276" t="str">
        <f>IF(ISBLANK(INDEX('Policy Characteristics'!J:J,MATCH($C888,'Policy Characteristics'!$C:$C,0))),"",INDEX('Policy Characteristics'!J:J,MATCH($C888,'Policy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8" s="276" t="str">
        <f>IF(ISBLANK(INDEX('Policy Characteristics'!K:K,MATCH($C888,'Policy Characteristics'!$C:$C,0))),"",INDEX('Policy Characteristics'!K:K,MATCH($C888,'Policy Characteristics'!$C:$C,0)))</f>
        <v>industry-ag-main.html#fuel-switching</v>
      </c>
      <c r="R888" s="276" t="str">
        <f>IF(ISBLANK(INDEX('Policy Characteristics'!L:L,MATCH($C888,'Policy Characteristics'!$C:$C,0))),"",INDEX('Policy Characteristics'!L:L,MATCH($C888,'Policy Characteristics'!$C:$C,0)))</f>
        <v>industry-elec-and-hydrogen.html</v>
      </c>
    </row>
    <row r="889" spans="1:18" s="2" customFormat="1" ht="16">
      <c r="A889" s="276" t="str">
        <f>IF(ISBLANK(INDEX('Policy Characteristics'!A:A,MATCH($C889,'Policy Characteristics'!$C:$C,0))),"",INDEX('Policy Characteristics'!A:A,MATCH($C889,'Policy Characteristics'!$C:$C,0)))</f>
        <v>Industry</v>
      </c>
      <c r="B889" s="285" t="str">
        <f>IF(ISBLANK(INDEX('Policy Characteristics'!B:B,MATCH($C889,'Policy Characteristics'!$C:$C,0))),"",INDEX('Policy Characteristics'!B:B,MATCH($C889,'Policy Characteristics'!$C:$C,0)))</f>
        <v>Hydrogen Combustion</v>
      </c>
      <c r="C889" s="276" t="str">
        <f t="shared" si="38"/>
        <v>Fraction of Eligible Industrial Energy Use Shifted to Hydrogen</v>
      </c>
      <c r="D889" s="6" t="s">
        <v>3120</v>
      </c>
      <c r="E889" s="1" t="s">
        <v>3625</v>
      </c>
      <c r="F889" t="s">
        <v>3082</v>
      </c>
      <c r="G889" s="47" t="s">
        <v>3639</v>
      </c>
      <c r="H889" s="44">
        <v>2185</v>
      </c>
      <c r="I889" s="347" t="s">
        <v>44</v>
      </c>
      <c r="J889" s="277" t="str">
        <f>IF(ISBLANK(INDEX('Policy Characteristics'!D:D,MATCH($C889,'Policy Characteristics'!$C:$C,0))),"",INDEX('Policy Characteristics'!D:D,MATCH($C889,'Policy Characteristics'!$C:$C,0)))</f>
        <v>Hydrogen Combustion</v>
      </c>
      <c r="K889" s="276" t="str">
        <f>IF(ISBLANK(INDEX('Policy Characteristics'!E:E,MATCH($C889,'Policy Characteristics'!$C:$C,0))),"",INDEX('Policy Characteristics'!E:E,MATCH($C889,'Policy Characteristics'!$C:$C,0)))</f>
        <v>indst shift to hydrogen</v>
      </c>
      <c r="L889" s="284">
        <f>IF(ISBLANK(INDEX('Policy Characteristics'!F:F,MATCH($C889,'Policy Characteristics'!$C:$C,0))),"",INDEX('Policy Characteristics'!F:F,MATCH($C889,'Policy Characteristics'!$C:$C,0)))</f>
        <v>0</v>
      </c>
      <c r="M889" s="284">
        <f>IF(ISBLANK(INDEX('Policy Characteristics'!G:G,MATCH($C889,'Policy Characteristics'!$C:$C,0))),"",INDEX('Policy Characteristics'!G:G,MATCH($C889,'Policy Characteristics'!$C:$C,0)))</f>
        <v>1</v>
      </c>
      <c r="N889" s="284">
        <f>IF(ISBLANK(INDEX('Policy Characteristics'!H:H,MATCH($C889,'Policy Characteristics'!$C:$C,0))),"",INDEX('Policy Characteristics'!H:H,MATCH($C889,'Policy Characteristics'!$C:$C,0)))</f>
        <v>0.01</v>
      </c>
      <c r="O889" s="276" t="str">
        <f>IF(ISBLANK(INDEX('Policy Characteristics'!I:I,MATCH($C889,'Policy Characteristics'!$C:$C,0))),"",INDEX('Policy Characteristics'!I:I,MATCH($C889,'Policy Characteristics'!$C:$C,0)))</f>
        <v>% of fuel shifted</v>
      </c>
      <c r="P889" s="276" t="str">
        <f>IF(ISBLANK(INDEX('Policy Characteristics'!J:J,MATCH($C889,'Policy Characteristics'!$C:$C,0))),"",INDEX('Policy Characteristics'!J:J,MATCH($C889,'Policy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9" s="276" t="str">
        <f>IF(ISBLANK(INDEX('Policy Characteristics'!K:K,MATCH($C889,'Policy Characteristics'!$C:$C,0))),"",INDEX('Policy Characteristics'!K:K,MATCH($C889,'Policy Characteristics'!$C:$C,0)))</f>
        <v>industry-ag-main.html#fuel-switching</v>
      </c>
      <c r="R889" s="276" t="str">
        <f>IF(ISBLANK(INDEX('Policy Characteristics'!L:L,MATCH($C889,'Policy Characteristics'!$C:$C,0))),"",INDEX('Policy Characteristics'!L:L,MATCH($C889,'Policy Characteristics'!$C:$C,0)))</f>
        <v>industry-elec-and-hydrogen.html</v>
      </c>
    </row>
    <row r="890" spans="1:18" s="2" customFormat="1" ht="16">
      <c r="A890" s="276" t="str">
        <f>IF(ISBLANK(INDEX('Policy Characteristics'!A:A,MATCH($C890,'Policy Characteristics'!$C:$C,0))),"",INDEX('Policy Characteristics'!A:A,MATCH($C890,'Policy Characteristics'!$C:$C,0)))</f>
        <v>Industry</v>
      </c>
      <c r="B890" s="285" t="str">
        <f>IF(ISBLANK(INDEX('Policy Characteristics'!B:B,MATCH($C890,'Policy Characteristics'!$C:$C,0))),"",INDEX('Policy Characteristics'!B:B,MATCH($C890,'Policy Characteristics'!$C:$C,0)))</f>
        <v>Hydrogen Combustion</v>
      </c>
      <c r="C890" s="276" t="str">
        <f t="shared" si="38"/>
        <v>Fraction of Eligible Industrial Energy Use Shifted to Hydrogen</v>
      </c>
      <c r="D890" s="6" t="s">
        <v>3121</v>
      </c>
      <c r="E890" s="1" t="s">
        <v>3624</v>
      </c>
      <c r="F890" t="s">
        <v>3083</v>
      </c>
      <c r="G890" s="47" t="s">
        <v>3632</v>
      </c>
      <c r="H890" s="44">
        <v>2186</v>
      </c>
      <c r="I890" s="347" t="s">
        <v>44</v>
      </c>
      <c r="J890" s="277" t="str">
        <f>IF(ISBLANK(INDEX('Policy Characteristics'!D:D,MATCH($C890,'Policy Characteristics'!$C:$C,0))),"",INDEX('Policy Characteristics'!D:D,MATCH($C890,'Policy Characteristics'!$C:$C,0)))</f>
        <v>Hydrogen Combustion</v>
      </c>
      <c r="K890" s="276" t="str">
        <f>IF(ISBLANK(INDEX('Policy Characteristics'!E:E,MATCH($C890,'Policy Characteristics'!$C:$C,0))),"",INDEX('Policy Characteristics'!E:E,MATCH($C890,'Policy Characteristics'!$C:$C,0)))</f>
        <v>indst shift to hydrogen</v>
      </c>
      <c r="L890" s="284">
        <f>IF(ISBLANK(INDEX('Policy Characteristics'!F:F,MATCH($C890,'Policy Characteristics'!$C:$C,0))),"",INDEX('Policy Characteristics'!F:F,MATCH($C890,'Policy Characteristics'!$C:$C,0)))</f>
        <v>0</v>
      </c>
      <c r="M890" s="284">
        <f>IF(ISBLANK(INDEX('Policy Characteristics'!G:G,MATCH($C890,'Policy Characteristics'!$C:$C,0))),"",INDEX('Policy Characteristics'!G:G,MATCH($C890,'Policy Characteristics'!$C:$C,0)))</f>
        <v>1</v>
      </c>
      <c r="N890" s="284">
        <f>IF(ISBLANK(INDEX('Policy Characteristics'!H:H,MATCH($C890,'Policy Characteristics'!$C:$C,0))),"",INDEX('Policy Characteristics'!H:H,MATCH($C890,'Policy Characteristics'!$C:$C,0)))</f>
        <v>0.01</v>
      </c>
      <c r="O890" s="276" t="str">
        <f>IF(ISBLANK(INDEX('Policy Characteristics'!I:I,MATCH($C890,'Policy Characteristics'!$C:$C,0))),"",INDEX('Policy Characteristics'!I:I,MATCH($C890,'Policy Characteristics'!$C:$C,0)))</f>
        <v>% of fuel shifted</v>
      </c>
      <c r="P890" s="276" t="str">
        <f>IF(ISBLANK(INDEX('Policy Characteristics'!J:J,MATCH($C890,'Policy Characteristics'!$C:$C,0))),"",INDEX('Policy Characteristics'!J:J,MATCH($C890,'Policy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0" s="276" t="str">
        <f>IF(ISBLANK(INDEX('Policy Characteristics'!K:K,MATCH($C890,'Policy Characteristics'!$C:$C,0))),"",INDEX('Policy Characteristics'!K:K,MATCH($C890,'Policy Characteristics'!$C:$C,0)))</f>
        <v>industry-ag-main.html#fuel-switching</v>
      </c>
      <c r="R890" s="276" t="str">
        <f>IF(ISBLANK(INDEX('Policy Characteristics'!L:L,MATCH($C890,'Policy Characteristics'!$C:$C,0))),"",INDEX('Policy Characteristics'!L:L,MATCH($C890,'Policy Characteristics'!$C:$C,0)))</f>
        <v>industry-elec-and-hydrogen.html</v>
      </c>
    </row>
    <row r="891" spans="1:18" s="2" customFormat="1" ht="16">
      <c r="A891" s="276" t="str">
        <f>IF(ISBLANK(INDEX('Policy Characteristics'!A:A,MATCH($C891,'Policy Characteristics'!$C:$C,0))),"",INDEX('Policy Characteristics'!A:A,MATCH($C891,'Policy Characteristics'!$C:$C,0)))</f>
        <v>Industry</v>
      </c>
      <c r="B891" s="285" t="str">
        <f>IF(ISBLANK(INDEX('Policy Characteristics'!B:B,MATCH($C891,'Policy Characteristics'!$C:$C,0))),"",INDEX('Policy Characteristics'!B:B,MATCH($C891,'Policy Characteristics'!$C:$C,0)))</f>
        <v>Hydrogen Combustion</v>
      </c>
      <c r="C891" s="276" t="str">
        <f t="shared" si="38"/>
        <v>Fraction of Eligible Industrial Energy Use Shifted to Hydrogen</v>
      </c>
      <c r="D891" s="6" t="s">
        <v>3121</v>
      </c>
      <c r="E891" s="1" t="s">
        <v>3626</v>
      </c>
      <c r="F891" t="s">
        <v>3083</v>
      </c>
      <c r="G891" s="47" t="s">
        <v>3633</v>
      </c>
      <c r="H891" s="44">
        <v>2187</v>
      </c>
      <c r="I891" s="347" t="s">
        <v>44</v>
      </c>
      <c r="J891" s="277" t="str">
        <f>IF(ISBLANK(INDEX('Policy Characteristics'!D:D,MATCH($C891,'Policy Characteristics'!$C:$C,0))),"",INDEX('Policy Characteristics'!D:D,MATCH($C891,'Policy Characteristics'!$C:$C,0)))</f>
        <v>Hydrogen Combustion</v>
      </c>
      <c r="K891" s="276" t="str">
        <f>IF(ISBLANK(INDEX('Policy Characteristics'!E:E,MATCH($C891,'Policy Characteristics'!$C:$C,0))),"",INDEX('Policy Characteristics'!E:E,MATCH($C891,'Policy Characteristics'!$C:$C,0)))</f>
        <v>indst shift to hydrogen</v>
      </c>
      <c r="L891" s="284">
        <f>IF(ISBLANK(INDEX('Policy Characteristics'!F:F,MATCH($C891,'Policy Characteristics'!$C:$C,0))),"",INDEX('Policy Characteristics'!F:F,MATCH($C891,'Policy Characteristics'!$C:$C,0)))</f>
        <v>0</v>
      </c>
      <c r="M891" s="284">
        <f>IF(ISBLANK(INDEX('Policy Characteristics'!G:G,MATCH($C891,'Policy Characteristics'!$C:$C,0))),"",INDEX('Policy Characteristics'!G:G,MATCH($C891,'Policy Characteristics'!$C:$C,0)))</f>
        <v>1</v>
      </c>
      <c r="N891" s="284">
        <f>IF(ISBLANK(INDEX('Policy Characteristics'!H:H,MATCH($C891,'Policy Characteristics'!$C:$C,0))),"",INDEX('Policy Characteristics'!H:H,MATCH($C891,'Policy Characteristics'!$C:$C,0)))</f>
        <v>0.01</v>
      </c>
      <c r="O891" s="276" t="str">
        <f>IF(ISBLANK(INDEX('Policy Characteristics'!I:I,MATCH($C891,'Policy Characteristics'!$C:$C,0))),"",INDEX('Policy Characteristics'!I:I,MATCH($C891,'Policy Characteristics'!$C:$C,0)))</f>
        <v>% of fuel shifted</v>
      </c>
      <c r="P891" s="276" t="str">
        <f>IF(ISBLANK(INDEX('Policy Characteristics'!J:J,MATCH($C891,'Policy Characteristics'!$C:$C,0))),"",INDEX('Policy Characteristics'!J:J,MATCH($C891,'Policy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1" s="276" t="str">
        <f>IF(ISBLANK(INDEX('Policy Characteristics'!K:K,MATCH($C891,'Policy Characteristics'!$C:$C,0))),"",INDEX('Policy Characteristics'!K:K,MATCH($C891,'Policy Characteristics'!$C:$C,0)))</f>
        <v>industry-ag-main.html#fuel-switching</v>
      </c>
      <c r="R891" s="276" t="str">
        <f>IF(ISBLANK(INDEX('Policy Characteristics'!L:L,MATCH($C891,'Policy Characteristics'!$C:$C,0))),"",INDEX('Policy Characteristics'!L:L,MATCH($C891,'Policy Characteristics'!$C:$C,0)))</f>
        <v>industry-elec-and-hydrogen.html</v>
      </c>
    </row>
    <row r="892" spans="1:18" s="2" customFormat="1" ht="16">
      <c r="A892" s="276" t="str">
        <f>IF(ISBLANK(INDEX('Policy Characteristics'!A:A,MATCH($C892,'Policy Characteristics'!$C:$C,0))),"",INDEX('Policy Characteristics'!A:A,MATCH($C892,'Policy Characteristics'!$C:$C,0)))</f>
        <v>Industry</v>
      </c>
      <c r="B892" s="285" t="str">
        <f>IF(ISBLANK(INDEX('Policy Characteristics'!B:B,MATCH($C892,'Policy Characteristics'!$C:$C,0))),"",INDEX('Policy Characteristics'!B:B,MATCH($C892,'Policy Characteristics'!$C:$C,0)))</f>
        <v>Hydrogen Combustion</v>
      </c>
      <c r="C892" s="276" t="str">
        <f t="shared" si="38"/>
        <v>Fraction of Eligible Industrial Energy Use Shifted to Hydrogen</v>
      </c>
      <c r="D892" s="6" t="s">
        <v>3121</v>
      </c>
      <c r="E892" s="1" t="s">
        <v>3627</v>
      </c>
      <c r="F892" t="s">
        <v>3083</v>
      </c>
      <c r="G892" s="47" t="s">
        <v>3634</v>
      </c>
      <c r="H892" s="44">
        <v>2188</v>
      </c>
      <c r="I892" s="347" t="s">
        <v>44</v>
      </c>
      <c r="J892" s="277" t="str">
        <f>IF(ISBLANK(INDEX('Policy Characteristics'!D:D,MATCH($C892,'Policy Characteristics'!$C:$C,0))),"",INDEX('Policy Characteristics'!D:D,MATCH($C892,'Policy Characteristics'!$C:$C,0)))</f>
        <v>Hydrogen Combustion</v>
      </c>
      <c r="K892" s="276" t="str">
        <f>IF(ISBLANK(INDEX('Policy Characteristics'!E:E,MATCH($C892,'Policy Characteristics'!$C:$C,0))),"",INDEX('Policy Characteristics'!E:E,MATCH($C892,'Policy Characteristics'!$C:$C,0)))</f>
        <v>indst shift to hydrogen</v>
      </c>
      <c r="L892" s="284">
        <f>IF(ISBLANK(INDEX('Policy Characteristics'!F:F,MATCH($C892,'Policy Characteristics'!$C:$C,0))),"",INDEX('Policy Characteristics'!F:F,MATCH($C892,'Policy Characteristics'!$C:$C,0)))</f>
        <v>0</v>
      </c>
      <c r="M892" s="284">
        <f>IF(ISBLANK(INDEX('Policy Characteristics'!G:G,MATCH($C892,'Policy Characteristics'!$C:$C,0))),"",INDEX('Policy Characteristics'!G:G,MATCH($C892,'Policy Characteristics'!$C:$C,0)))</f>
        <v>1</v>
      </c>
      <c r="N892" s="284">
        <f>IF(ISBLANK(INDEX('Policy Characteristics'!H:H,MATCH($C892,'Policy Characteristics'!$C:$C,0))),"",INDEX('Policy Characteristics'!H:H,MATCH($C892,'Policy Characteristics'!$C:$C,0)))</f>
        <v>0.01</v>
      </c>
      <c r="O892" s="276" t="str">
        <f>IF(ISBLANK(INDEX('Policy Characteristics'!I:I,MATCH($C892,'Policy Characteristics'!$C:$C,0))),"",INDEX('Policy Characteristics'!I:I,MATCH($C892,'Policy Characteristics'!$C:$C,0)))</f>
        <v>% of fuel shifted</v>
      </c>
      <c r="P892" s="276" t="str">
        <f>IF(ISBLANK(INDEX('Policy Characteristics'!J:J,MATCH($C892,'Policy Characteristics'!$C:$C,0))),"",INDEX('Policy Characteristics'!J:J,MATCH($C892,'Policy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2" s="276" t="str">
        <f>IF(ISBLANK(INDEX('Policy Characteristics'!K:K,MATCH($C892,'Policy Characteristics'!$C:$C,0))),"",INDEX('Policy Characteristics'!K:K,MATCH($C892,'Policy Characteristics'!$C:$C,0)))</f>
        <v>industry-ag-main.html#fuel-switching</v>
      </c>
      <c r="R892" s="276" t="str">
        <f>IF(ISBLANK(INDEX('Policy Characteristics'!L:L,MATCH($C892,'Policy Characteristics'!$C:$C,0))),"",INDEX('Policy Characteristics'!L:L,MATCH($C892,'Policy Characteristics'!$C:$C,0)))</f>
        <v>industry-elec-and-hydrogen.html</v>
      </c>
    </row>
    <row r="893" spans="1:18" s="2" customFormat="1" ht="16">
      <c r="A893" s="276" t="str">
        <f>IF(ISBLANK(INDEX('Policy Characteristics'!A:A,MATCH($C893,'Policy Characteristics'!$C:$C,0))),"",INDEX('Policy Characteristics'!A:A,MATCH($C893,'Policy Characteristics'!$C:$C,0)))</f>
        <v>Industry</v>
      </c>
      <c r="B893" s="285" t="str">
        <f>IF(ISBLANK(INDEX('Policy Characteristics'!B:B,MATCH($C893,'Policy Characteristics'!$C:$C,0))),"",INDEX('Policy Characteristics'!B:B,MATCH($C893,'Policy Characteristics'!$C:$C,0)))</f>
        <v>Hydrogen Combustion</v>
      </c>
      <c r="C893" s="276" t="str">
        <f t="shared" si="38"/>
        <v>Fraction of Eligible Industrial Energy Use Shifted to Hydrogen</v>
      </c>
      <c r="D893" s="6" t="s">
        <v>3121</v>
      </c>
      <c r="E893" s="1" t="s">
        <v>3628</v>
      </c>
      <c r="F893" t="s">
        <v>3083</v>
      </c>
      <c r="G893" s="47" t="s">
        <v>3635</v>
      </c>
      <c r="H893" s="44">
        <v>2189</v>
      </c>
      <c r="I893" s="347" t="s">
        <v>44</v>
      </c>
      <c r="J893" s="277" t="str">
        <f>IF(ISBLANK(INDEX('Policy Characteristics'!D:D,MATCH($C893,'Policy Characteristics'!$C:$C,0))),"",INDEX('Policy Characteristics'!D:D,MATCH($C893,'Policy Characteristics'!$C:$C,0)))</f>
        <v>Hydrogen Combustion</v>
      </c>
      <c r="K893" s="276" t="str">
        <f>IF(ISBLANK(INDEX('Policy Characteristics'!E:E,MATCH($C893,'Policy Characteristics'!$C:$C,0))),"",INDEX('Policy Characteristics'!E:E,MATCH($C893,'Policy Characteristics'!$C:$C,0)))</f>
        <v>indst shift to hydrogen</v>
      </c>
      <c r="L893" s="284">
        <f>IF(ISBLANK(INDEX('Policy Characteristics'!F:F,MATCH($C893,'Policy Characteristics'!$C:$C,0))),"",INDEX('Policy Characteristics'!F:F,MATCH($C893,'Policy Characteristics'!$C:$C,0)))</f>
        <v>0</v>
      </c>
      <c r="M893" s="284">
        <f>IF(ISBLANK(INDEX('Policy Characteristics'!G:G,MATCH($C893,'Policy Characteristics'!$C:$C,0))),"",INDEX('Policy Characteristics'!G:G,MATCH($C893,'Policy Characteristics'!$C:$C,0)))</f>
        <v>1</v>
      </c>
      <c r="N893" s="284">
        <f>IF(ISBLANK(INDEX('Policy Characteristics'!H:H,MATCH($C893,'Policy Characteristics'!$C:$C,0))),"",INDEX('Policy Characteristics'!H:H,MATCH($C893,'Policy Characteristics'!$C:$C,0)))</f>
        <v>0.01</v>
      </c>
      <c r="O893" s="276" t="str">
        <f>IF(ISBLANK(INDEX('Policy Characteristics'!I:I,MATCH($C893,'Policy Characteristics'!$C:$C,0))),"",INDEX('Policy Characteristics'!I:I,MATCH($C893,'Policy Characteristics'!$C:$C,0)))</f>
        <v>% of fuel shifted</v>
      </c>
      <c r="P893" s="276" t="str">
        <f>IF(ISBLANK(INDEX('Policy Characteristics'!J:J,MATCH($C893,'Policy Characteristics'!$C:$C,0))),"",INDEX('Policy Characteristics'!J:J,MATCH($C893,'Policy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3" s="276" t="str">
        <f>IF(ISBLANK(INDEX('Policy Characteristics'!K:K,MATCH($C893,'Policy Characteristics'!$C:$C,0))),"",INDEX('Policy Characteristics'!K:K,MATCH($C893,'Policy Characteristics'!$C:$C,0)))</f>
        <v>industry-ag-main.html#fuel-switching</v>
      </c>
      <c r="R893" s="276" t="str">
        <f>IF(ISBLANK(INDEX('Policy Characteristics'!L:L,MATCH($C893,'Policy Characteristics'!$C:$C,0))),"",INDEX('Policy Characteristics'!L:L,MATCH($C893,'Policy Characteristics'!$C:$C,0)))</f>
        <v>industry-elec-and-hydrogen.html</v>
      </c>
    </row>
    <row r="894" spans="1:18" s="2" customFormat="1" ht="16">
      <c r="A894" s="276" t="str">
        <f>IF(ISBLANK(INDEX('Policy Characteristics'!A:A,MATCH($C894,'Policy Characteristics'!$C:$C,0))),"",INDEX('Policy Characteristics'!A:A,MATCH($C894,'Policy Characteristics'!$C:$C,0)))</f>
        <v>Industry</v>
      </c>
      <c r="B894" s="285" t="str">
        <f>IF(ISBLANK(INDEX('Policy Characteristics'!B:B,MATCH($C894,'Policy Characteristics'!$C:$C,0))),"",INDEX('Policy Characteristics'!B:B,MATCH($C894,'Policy Characteristics'!$C:$C,0)))</f>
        <v>Hydrogen Combustion</v>
      </c>
      <c r="C894" s="276" t="str">
        <f t="shared" si="38"/>
        <v>Fraction of Eligible Industrial Energy Use Shifted to Hydrogen</v>
      </c>
      <c r="D894" s="6" t="s">
        <v>3121</v>
      </c>
      <c r="E894" s="1" t="s">
        <v>3629</v>
      </c>
      <c r="F894" t="s">
        <v>3083</v>
      </c>
      <c r="G894" s="47" t="s">
        <v>3636</v>
      </c>
      <c r="H894" s="44">
        <v>2190</v>
      </c>
      <c r="I894" s="347" t="s">
        <v>45</v>
      </c>
      <c r="J894" s="277" t="str">
        <f>IF(ISBLANK(INDEX('Policy Characteristics'!D:D,MATCH($C894,'Policy Characteristics'!$C:$C,0))),"",INDEX('Policy Characteristics'!D:D,MATCH($C894,'Policy Characteristics'!$C:$C,0)))</f>
        <v>Hydrogen Combustion</v>
      </c>
      <c r="K894" s="276" t="str">
        <f>IF(ISBLANK(INDEX('Policy Characteristics'!E:E,MATCH($C894,'Policy Characteristics'!$C:$C,0))),"",INDEX('Policy Characteristics'!E:E,MATCH($C894,'Policy Characteristics'!$C:$C,0)))</f>
        <v>indst shift to hydrogen</v>
      </c>
      <c r="L894" s="284">
        <f>IF(ISBLANK(INDEX('Policy Characteristics'!F:F,MATCH($C894,'Policy Characteristics'!$C:$C,0))),"",INDEX('Policy Characteristics'!F:F,MATCH($C894,'Policy Characteristics'!$C:$C,0)))</f>
        <v>0</v>
      </c>
      <c r="M894" s="284">
        <f>IF(ISBLANK(INDEX('Policy Characteristics'!G:G,MATCH($C894,'Policy Characteristics'!$C:$C,0))),"",INDEX('Policy Characteristics'!G:G,MATCH($C894,'Policy Characteristics'!$C:$C,0)))</f>
        <v>1</v>
      </c>
      <c r="N894" s="284">
        <f>IF(ISBLANK(INDEX('Policy Characteristics'!H:H,MATCH($C894,'Policy Characteristics'!$C:$C,0))),"",INDEX('Policy Characteristics'!H:H,MATCH($C894,'Policy Characteristics'!$C:$C,0)))</f>
        <v>0.01</v>
      </c>
      <c r="O894" s="276" t="str">
        <f>IF(ISBLANK(INDEX('Policy Characteristics'!I:I,MATCH($C894,'Policy Characteristics'!$C:$C,0))),"",INDEX('Policy Characteristics'!I:I,MATCH($C894,'Policy Characteristics'!$C:$C,0)))</f>
        <v>% of fuel shifted</v>
      </c>
      <c r="P894" s="276" t="str">
        <f>IF(ISBLANK(INDEX('Policy Characteristics'!J:J,MATCH($C894,'Policy Characteristics'!$C:$C,0))),"",INDEX('Policy Characteristics'!J:J,MATCH($C894,'Policy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4" s="276" t="str">
        <f>IF(ISBLANK(INDEX('Policy Characteristics'!K:K,MATCH($C894,'Policy Characteristics'!$C:$C,0))),"",INDEX('Policy Characteristics'!K:K,MATCH($C894,'Policy Characteristics'!$C:$C,0)))</f>
        <v>industry-ag-main.html#fuel-switching</v>
      </c>
      <c r="R894" s="276" t="str">
        <f>IF(ISBLANK(INDEX('Policy Characteristics'!L:L,MATCH($C894,'Policy Characteristics'!$C:$C,0))),"",INDEX('Policy Characteristics'!L:L,MATCH($C894,'Policy Characteristics'!$C:$C,0)))</f>
        <v>industry-elec-and-hydrogen.html</v>
      </c>
    </row>
    <row r="895" spans="1:18" s="2" customFormat="1" ht="16">
      <c r="A895" s="276" t="str">
        <f>IF(ISBLANK(INDEX('Policy Characteristics'!A:A,MATCH($C895,'Policy Characteristics'!$C:$C,0))),"",INDEX('Policy Characteristics'!A:A,MATCH($C895,'Policy Characteristics'!$C:$C,0)))</f>
        <v>Industry</v>
      </c>
      <c r="B895" s="285" t="str">
        <f>IF(ISBLANK(INDEX('Policy Characteristics'!B:B,MATCH($C895,'Policy Characteristics'!$C:$C,0))),"",INDEX('Policy Characteristics'!B:B,MATCH($C895,'Policy Characteristics'!$C:$C,0)))</f>
        <v>Hydrogen Combustion</v>
      </c>
      <c r="C895" s="276" t="str">
        <f t="shared" si="38"/>
        <v>Fraction of Eligible Industrial Energy Use Shifted to Hydrogen</v>
      </c>
      <c r="D895" s="6" t="s">
        <v>3121</v>
      </c>
      <c r="E895" s="1" t="s">
        <v>3630</v>
      </c>
      <c r="F895" t="s">
        <v>3083</v>
      </c>
      <c r="G895" s="47" t="s">
        <v>3637</v>
      </c>
      <c r="H895" s="44">
        <v>2191</v>
      </c>
      <c r="I895" s="347" t="s">
        <v>45</v>
      </c>
      <c r="J895" s="277" t="str">
        <f>IF(ISBLANK(INDEX('Policy Characteristics'!D:D,MATCH($C895,'Policy Characteristics'!$C:$C,0))),"",INDEX('Policy Characteristics'!D:D,MATCH($C895,'Policy Characteristics'!$C:$C,0)))</f>
        <v>Hydrogen Combustion</v>
      </c>
      <c r="K895" s="276" t="str">
        <f>IF(ISBLANK(INDEX('Policy Characteristics'!E:E,MATCH($C895,'Policy Characteristics'!$C:$C,0))),"",INDEX('Policy Characteristics'!E:E,MATCH($C895,'Policy Characteristics'!$C:$C,0)))</f>
        <v>indst shift to hydrogen</v>
      </c>
      <c r="L895" s="284">
        <f>IF(ISBLANK(INDEX('Policy Characteristics'!F:F,MATCH($C895,'Policy Characteristics'!$C:$C,0))),"",INDEX('Policy Characteristics'!F:F,MATCH($C895,'Policy Characteristics'!$C:$C,0)))</f>
        <v>0</v>
      </c>
      <c r="M895" s="284">
        <f>IF(ISBLANK(INDEX('Policy Characteristics'!G:G,MATCH($C895,'Policy Characteristics'!$C:$C,0))),"",INDEX('Policy Characteristics'!G:G,MATCH($C895,'Policy Characteristics'!$C:$C,0)))</f>
        <v>1</v>
      </c>
      <c r="N895" s="284">
        <f>IF(ISBLANK(INDEX('Policy Characteristics'!H:H,MATCH($C895,'Policy Characteristics'!$C:$C,0))),"",INDEX('Policy Characteristics'!H:H,MATCH($C895,'Policy Characteristics'!$C:$C,0)))</f>
        <v>0.01</v>
      </c>
      <c r="O895" s="276" t="str">
        <f>IF(ISBLANK(INDEX('Policy Characteristics'!I:I,MATCH($C895,'Policy Characteristics'!$C:$C,0))),"",INDEX('Policy Characteristics'!I:I,MATCH($C895,'Policy Characteristics'!$C:$C,0)))</f>
        <v>% of fuel shifted</v>
      </c>
      <c r="P895" s="276" t="str">
        <f>IF(ISBLANK(INDEX('Policy Characteristics'!J:J,MATCH($C895,'Policy Characteristics'!$C:$C,0))),"",INDEX('Policy Characteristics'!J:J,MATCH($C895,'Policy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5" s="276" t="str">
        <f>IF(ISBLANK(INDEX('Policy Characteristics'!K:K,MATCH($C895,'Policy Characteristics'!$C:$C,0))),"",INDEX('Policy Characteristics'!K:K,MATCH($C895,'Policy Characteristics'!$C:$C,0)))</f>
        <v>industry-ag-main.html#fuel-switching</v>
      </c>
      <c r="R895" s="276" t="str">
        <f>IF(ISBLANK(INDEX('Policy Characteristics'!L:L,MATCH($C895,'Policy Characteristics'!$C:$C,0))),"",INDEX('Policy Characteristics'!L:L,MATCH($C895,'Policy Characteristics'!$C:$C,0)))</f>
        <v>industry-elec-and-hydrogen.html</v>
      </c>
    </row>
    <row r="896" spans="1:18" s="2" customFormat="1" ht="16">
      <c r="A896" s="276" t="str">
        <f>IF(ISBLANK(INDEX('Policy Characteristics'!A:A,MATCH($C896,'Policy Characteristics'!$C:$C,0))),"",INDEX('Policy Characteristics'!A:A,MATCH($C896,'Policy Characteristics'!$C:$C,0)))</f>
        <v>Industry</v>
      </c>
      <c r="B896" s="285" t="str">
        <f>IF(ISBLANK(INDEX('Policy Characteristics'!B:B,MATCH($C896,'Policy Characteristics'!$C:$C,0))),"",INDEX('Policy Characteristics'!B:B,MATCH($C896,'Policy Characteristics'!$C:$C,0)))</f>
        <v>Hydrogen Combustion</v>
      </c>
      <c r="C896" s="276" t="str">
        <f t="shared" si="38"/>
        <v>Fraction of Eligible Industrial Energy Use Shifted to Hydrogen</v>
      </c>
      <c r="D896" s="6" t="s">
        <v>3121</v>
      </c>
      <c r="E896" s="1" t="s">
        <v>3631</v>
      </c>
      <c r="F896" t="s">
        <v>3083</v>
      </c>
      <c r="G896" s="47" t="s">
        <v>3638</v>
      </c>
      <c r="H896" s="44">
        <v>2192</v>
      </c>
      <c r="I896" s="347" t="s">
        <v>45</v>
      </c>
      <c r="J896" s="277" t="str">
        <f>IF(ISBLANK(INDEX('Policy Characteristics'!D:D,MATCH($C896,'Policy Characteristics'!$C:$C,0))),"",INDEX('Policy Characteristics'!D:D,MATCH($C896,'Policy Characteristics'!$C:$C,0)))</f>
        <v>Hydrogen Combustion</v>
      </c>
      <c r="K896" s="276" t="str">
        <f>IF(ISBLANK(INDEX('Policy Characteristics'!E:E,MATCH($C896,'Policy Characteristics'!$C:$C,0))),"",INDEX('Policy Characteristics'!E:E,MATCH($C896,'Policy Characteristics'!$C:$C,0)))</f>
        <v>indst shift to hydrogen</v>
      </c>
      <c r="L896" s="284">
        <f>IF(ISBLANK(INDEX('Policy Characteristics'!F:F,MATCH($C896,'Policy Characteristics'!$C:$C,0))),"",INDEX('Policy Characteristics'!F:F,MATCH($C896,'Policy Characteristics'!$C:$C,0)))</f>
        <v>0</v>
      </c>
      <c r="M896" s="284">
        <f>IF(ISBLANK(INDEX('Policy Characteristics'!G:G,MATCH($C896,'Policy Characteristics'!$C:$C,0))),"",INDEX('Policy Characteristics'!G:G,MATCH($C896,'Policy Characteristics'!$C:$C,0)))</f>
        <v>1</v>
      </c>
      <c r="N896" s="284">
        <f>IF(ISBLANK(INDEX('Policy Characteristics'!H:H,MATCH($C896,'Policy Characteristics'!$C:$C,0))),"",INDEX('Policy Characteristics'!H:H,MATCH($C896,'Policy Characteristics'!$C:$C,0)))</f>
        <v>0.01</v>
      </c>
      <c r="O896" s="276" t="str">
        <f>IF(ISBLANK(INDEX('Policy Characteristics'!I:I,MATCH($C896,'Policy Characteristics'!$C:$C,0))),"",INDEX('Policy Characteristics'!I:I,MATCH($C896,'Policy Characteristics'!$C:$C,0)))</f>
        <v>% of fuel shifted</v>
      </c>
      <c r="P896" s="276" t="str">
        <f>IF(ISBLANK(INDEX('Policy Characteristics'!J:J,MATCH($C896,'Policy Characteristics'!$C:$C,0))),"",INDEX('Policy Characteristics'!J:J,MATCH($C896,'Policy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6" s="276" t="str">
        <f>IF(ISBLANK(INDEX('Policy Characteristics'!K:K,MATCH($C896,'Policy Characteristics'!$C:$C,0))),"",INDEX('Policy Characteristics'!K:K,MATCH($C896,'Policy Characteristics'!$C:$C,0)))</f>
        <v>industry-ag-main.html#fuel-switching</v>
      </c>
      <c r="R896" s="276" t="str">
        <f>IF(ISBLANK(INDEX('Policy Characteristics'!L:L,MATCH($C896,'Policy Characteristics'!$C:$C,0))),"",INDEX('Policy Characteristics'!L:L,MATCH($C896,'Policy Characteristics'!$C:$C,0)))</f>
        <v>industry-elec-and-hydrogen.html</v>
      </c>
    </row>
    <row r="897" spans="1:18" s="2" customFormat="1" ht="16">
      <c r="A897" s="276" t="str">
        <f>IF(ISBLANK(INDEX('Policy Characteristics'!A:A,MATCH($C897,'Policy Characteristics'!$C:$C,0))),"",INDEX('Policy Characteristics'!A:A,MATCH($C897,'Policy Characteristics'!$C:$C,0)))</f>
        <v>Industry</v>
      </c>
      <c r="B897" s="285" t="str">
        <f>IF(ISBLANK(INDEX('Policy Characteristics'!B:B,MATCH($C897,'Policy Characteristics'!$C:$C,0))),"",INDEX('Policy Characteristics'!B:B,MATCH($C897,'Policy Characteristics'!$C:$C,0)))</f>
        <v>Hydrogen Combustion</v>
      </c>
      <c r="C897" s="276" t="str">
        <f t="shared" si="38"/>
        <v>Fraction of Eligible Industrial Energy Use Shifted to Hydrogen</v>
      </c>
      <c r="D897" s="6" t="s">
        <v>3121</v>
      </c>
      <c r="E897" s="1" t="s">
        <v>3625</v>
      </c>
      <c r="F897" t="s">
        <v>3083</v>
      </c>
      <c r="G897" s="47" t="s">
        <v>3639</v>
      </c>
      <c r="H897" s="44">
        <v>2193</v>
      </c>
      <c r="I897" s="347" t="s">
        <v>44</v>
      </c>
      <c r="J897" s="277" t="str">
        <f>IF(ISBLANK(INDEX('Policy Characteristics'!D:D,MATCH($C897,'Policy Characteristics'!$C:$C,0))),"",INDEX('Policy Characteristics'!D:D,MATCH($C897,'Policy Characteristics'!$C:$C,0)))</f>
        <v>Hydrogen Combustion</v>
      </c>
      <c r="K897" s="276" t="str">
        <f>IF(ISBLANK(INDEX('Policy Characteristics'!E:E,MATCH($C897,'Policy Characteristics'!$C:$C,0))),"",INDEX('Policy Characteristics'!E:E,MATCH($C897,'Policy Characteristics'!$C:$C,0)))</f>
        <v>indst shift to hydrogen</v>
      </c>
      <c r="L897" s="284">
        <f>IF(ISBLANK(INDEX('Policy Characteristics'!F:F,MATCH($C897,'Policy Characteristics'!$C:$C,0))),"",INDEX('Policy Characteristics'!F:F,MATCH($C897,'Policy Characteristics'!$C:$C,0)))</f>
        <v>0</v>
      </c>
      <c r="M897" s="284">
        <f>IF(ISBLANK(INDEX('Policy Characteristics'!G:G,MATCH($C897,'Policy Characteristics'!$C:$C,0))),"",INDEX('Policy Characteristics'!G:G,MATCH($C897,'Policy Characteristics'!$C:$C,0)))</f>
        <v>1</v>
      </c>
      <c r="N897" s="284">
        <f>IF(ISBLANK(INDEX('Policy Characteristics'!H:H,MATCH($C897,'Policy Characteristics'!$C:$C,0))),"",INDEX('Policy Characteristics'!H:H,MATCH($C897,'Policy Characteristics'!$C:$C,0)))</f>
        <v>0.01</v>
      </c>
      <c r="O897" s="276" t="str">
        <f>IF(ISBLANK(INDEX('Policy Characteristics'!I:I,MATCH($C897,'Policy Characteristics'!$C:$C,0))),"",INDEX('Policy Characteristics'!I:I,MATCH($C897,'Policy Characteristics'!$C:$C,0)))</f>
        <v>% of fuel shifted</v>
      </c>
      <c r="P897" s="276" t="str">
        <f>IF(ISBLANK(INDEX('Policy Characteristics'!J:J,MATCH($C897,'Policy Characteristics'!$C:$C,0))),"",INDEX('Policy Characteristics'!J:J,MATCH($C897,'Policy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7" s="276" t="str">
        <f>IF(ISBLANK(INDEX('Policy Characteristics'!K:K,MATCH($C897,'Policy Characteristics'!$C:$C,0))),"",INDEX('Policy Characteristics'!K:K,MATCH($C897,'Policy Characteristics'!$C:$C,0)))</f>
        <v>industry-ag-main.html#fuel-switching</v>
      </c>
      <c r="R897" s="276" t="str">
        <f>IF(ISBLANK(INDEX('Policy Characteristics'!L:L,MATCH($C897,'Policy Characteristics'!$C:$C,0))),"",INDEX('Policy Characteristics'!L:L,MATCH($C897,'Policy Characteristics'!$C:$C,0)))</f>
        <v>industry-elec-and-hydrogen.html</v>
      </c>
    </row>
    <row r="898" spans="1:18" s="2" customFormat="1" ht="16">
      <c r="A898" s="276" t="str">
        <f>IF(ISBLANK(INDEX('Policy Characteristics'!A:A,MATCH($C898,'Policy Characteristics'!$C:$C,0))),"",INDEX('Policy Characteristics'!A:A,MATCH($C898,'Policy Characteristics'!$C:$C,0)))</f>
        <v>Industry</v>
      </c>
      <c r="B898" s="285" t="str">
        <f>IF(ISBLANK(INDEX('Policy Characteristics'!B:B,MATCH($C898,'Policy Characteristics'!$C:$C,0))),"",INDEX('Policy Characteristics'!B:B,MATCH($C898,'Policy Characteristics'!$C:$C,0)))</f>
        <v>Hydrogen Combustion</v>
      </c>
      <c r="C898" s="276" t="str">
        <f t="shared" si="38"/>
        <v>Fraction of Eligible Industrial Energy Use Shifted to Hydrogen</v>
      </c>
      <c r="D898" s="6" t="s">
        <v>3122</v>
      </c>
      <c r="E898" s="1" t="s">
        <v>3624</v>
      </c>
      <c r="F898" t="s">
        <v>3084</v>
      </c>
      <c r="G898" s="47" t="s">
        <v>3632</v>
      </c>
      <c r="H898" s="44">
        <v>2194</v>
      </c>
      <c r="I898" s="347" t="s">
        <v>44</v>
      </c>
      <c r="J898" s="277" t="str">
        <f>IF(ISBLANK(INDEX('Policy Characteristics'!D:D,MATCH($C898,'Policy Characteristics'!$C:$C,0))),"",INDEX('Policy Characteristics'!D:D,MATCH($C898,'Policy Characteristics'!$C:$C,0)))</f>
        <v>Hydrogen Combustion</v>
      </c>
      <c r="K898" s="276" t="str">
        <f>IF(ISBLANK(INDEX('Policy Characteristics'!E:E,MATCH($C898,'Policy Characteristics'!$C:$C,0))),"",INDEX('Policy Characteristics'!E:E,MATCH($C898,'Policy Characteristics'!$C:$C,0)))</f>
        <v>indst shift to hydrogen</v>
      </c>
      <c r="L898" s="284">
        <f>IF(ISBLANK(INDEX('Policy Characteristics'!F:F,MATCH($C898,'Policy Characteristics'!$C:$C,0))),"",INDEX('Policy Characteristics'!F:F,MATCH($C898,'Policy Characteristics'!$C:$C,0)))</f>
        <v>0</v>
      </c>
      <c r="M898" s="284">
        <f>IF(ISBLANK(INDEX('Policy Characteristics'!G:G,MATCH($C898,'Policy Characteristics'!$C:$C,0))),"",INDEX('Policy Characteristics'!G:G,MATCH($C898,'Policy Characteristics'!$C:$C,0)))</f>
        <v>1</v>
      </c>
      <c r="N898" s="284">
        <f>IF(ISBLANK(INDEX('Policy Characteristics'!H:H,MATCH($C898,'Policy Characteristics'!$C:$C,0))),"",INDEX('Policy Characteristics'!H:H,MATCH($C898,'Policy Characteristics'!$C:$C,0)))</f>
        <v>0.01</v>
      </c>
      <c r="O898" s="276" t="str">
        <f>IF(ISBLANK(INDEX('Policy Characteristics'!I:I,MATCH($C898,'Policy Characteristics'!$C:$C,0))),"",INDEX('Policy Characteristics'!I:I,MATCH($C898,'Policy Characteristics'!$C:$C,0)))</f>
        <v>% of fuel shifted</v>
      </c>
      <c r="P898" s="276" t="str">
        <f>IF(ISBLANK(INDEX('Policy Characteristics'!J:J,MATCH($C898,'Policy Characteristics'!$C:$C,0))),"",INDEX('Policy Characteristics'!J:J,MATCH($C898,'Policy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8" s="276" t="str">
        <f>IF(ISBLANK(INDEX('Policy Characteristics'!K:K,MATCH($C898,'Policy Characteristics'!$C:$C,0))),"",INDEX('Policy Characteristics'!K:K,MATCH($C898,'Policy Characteristics'!$C:$C,0)))</f>
        <v>industry-ag-main.html#fuel-switching</v>
      </c>
      <c r="R898" s="276" t="str">
        <f>IF(ISBLANK(INDEX('Policy Characteristics'!L:L,MATCH($C898,'Policy Characteristics'!$C:$C,0))),"",INDEX('Policy Characteristics'!L:L,MATCH($C898,'Policy Characteristics'!$C:$C,0)))</f>
        <v>industry-elec-and-hydrogen.html</v>
      </c>
    </row>
    <row r="899" spans="1:18" s="2" customFormat="1" ht="16">
      <c r="A899" s="276" t="str">
        <f>IF(ISBLANK(INDEX('Policy Characteristics'!A:A,MATCH($C899,'Policy Characteristics'!$C:$C,0))),"",INDEX('Policy Characteristics'!A:A,MATCH($C899,'Policy Characteristics'!$C:$C,0)))</f>
        <v>Industry</v>
      </c>
      <c r="B899" s="285" t="str">
        <f>IF(ISBLANK(INDEX('Policy Characteristics'!B:B,MATCH($C899,'Policy Characteristics'!$C:$C,0))),"",INDEX('Policy Characteristics'!B:B,MATCH($C899,'Policy Characteristics'!$C:$C,0)))</f>
        <v>Hydrogen Combustion</v>
      </c>
      <c r="C899" s="276" t="str">
        <f t="shared" si="38"/>
        <v>Fraction of Eligible Industrial Energy Use Shifted to Hydrogen</v>
      </c>
      <c r="D899" s="6" t="s">
        <v>3122</v>
      </c>
      <c r="E899" s="1" t="s">
        <v>3626</v>
      </c>
      <c r="F899" t="s">
        <v>3084</v>
      </c>
      <c r="G899" s="47" t="s">
        <v>3633</v>
      </c>
      <c r="H899" s="44">
        <v>2195</v>
      </c>
      <c r="I899" s="347" t="s">
        <v>44</v>
      </c>
      <c r="J899" s="277" t="str">
        <f>IF(ISBLANK(INDEX('Policy Characteristics'!D:D,MATCH($C899,'Policy Characteristics'!$C:$C,0))),"",INDEX('Policy Characteristics'!D:D,MATCH($C899,'Policy Characteristics'!$C:$C,0)))</f>
        <v>Hydrogen Combustion</v>
      </c>
      <c r="K899" s="276" t="str">
        <f>IF(ISBLANK(INDEX('Policy Characteristics'!E:E,MATCH($C899,'Policy Characteristics'!$C:$C,0))),"",INDEX('Policy Characteristics'!E:E,MATCH($C899,'Policy Characteristics'!$C:$C,0)))</f>
        <v>indst shift to hydrogen</v>
      </c>
      <c r="L899" s="284">
        <f>IF(ISBLANK(INDEX('Policy Characteristics'!F:F,MATCH($C899,'Policy Characteristics'!$C:$C,0))),"",INDEX('Policy Characteristics'!F:F,MATCH($C899,'Policy Characteristics'!$C:$C,0)))</f>
        <v>0</v>
      </c>
      <c r="M899" s="284">
        <f>IF(ISBLANK(INDEX('Policy Characteristics'!G:G,MATCH($C899,'Policy Characteristics'!$C:$C,0))),"",INDEX('Policy Characteristics'!G:G,MATCH($C899,'Policy Characteristics'!$C:$C,0)))</f>
        <v>1</v>
      </c>
      <c r="N899" s="284">
        <f>IF(ISBLANK(INDEX('Policy Characteristics'!H:H,MATCH($C899,'Policy Characteristics'!$C:$C,0))),"",INDEX('Policy Characteristics'!H:H,MATCH($C899,'Policy Characteristics'!$C:$C,0)))</f>
        <v>0.01</v>
      </c>
      <c r="O899" s="276" t="str">
        <f>IF(ISBLANK(INDEX('Policy Characteristics'!I:I,MATCH($C899,'Policy Characteristics'!$C:$C,0))),"",INDEX('Policy Characteristics'!I:I,MATCH($C899,'Policy Characteristics'!$C:$C,0)))</f>
        <v>% of fuel shifted</v>
      </c>
      <c r="P899" s="276" t="str">
        <f>IF(ISBLANK(INDEX('Policy Characteristics'!J:J,MATCH($C899,'Policy Characteristics'!$C:$C,0))),"",INDEX('Policy Characteristics'!J:J,MATCH($C899,'Policy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9" s="276" t="str">
        <f>IF(ISBLANK(INDEX('Policy Characteristics'!K:K,MATCH($C899,'Policy Characteristics'!$C:$C,0))),"",INDEX('Policy Characteristics'!K:K,MATCH($C899,'Policy Characteristics'!$C:$C,0)))</f>
        <v>industry-ag-main.html#fuel-switching</v>
      </c>
      <c r="R899" s="276" t="str">
        <f>IF(ISBLANK(INDEX('Policy Characteristics'!L:L,MATCH($C899,'Policy Characteristics'!$C:$C,0))),"",INDEX('Policy Characteristics'!L:L,MATCH($C899,'Policy Characteristics'!$C:$C,0)))</f>
        <v>industry-elec-and-hydrogen.html</v>
      </c>
    </row>
    <row r="900" spans="1:18" s="2" customFormat="1" ht="16">
      <c r="A900" s="276" t="str">
        <f>IF(ISBLANK(INDEX('Policy Characteristics'!A:A,MATCH($C900,'Policy Characteristics'!$C:$C,0))),"",INDEX('Policy Characteristics'!A:A,MATCH($C900,'Policy Characteristics'!$C:$C,0)))</f>
        <v>Industry</v>
      </c>
      <c r="B900" s="285" t="str">
        <f>IF(ISBLANK(INDEX('Policy Characteristics'!B:B,MATCH($C900,'Policy Characteristics'!$C:$C,0))),"",INDEX('Policy Characteristics'!B:B,MATCH($C900,'Policy Characteristics'!$C:$C,0)))</f>
        <v>Hydrogen Combustion</v>
      </c>
      <c r="C900" s="276" t="str">
        <f t="shared" si="38"/>
        <v>Fraction of Eligible Industrial Energy Use Shifted to Hydrogen</v>
      </c>
      <c r="D900" s="6" t="s">
        <v>3122</v>
      </c>
      <c r="E900" s="1" t="s">
        <v>3627</v>
      </c>
      <c r="F900" t="s">
        <v>3084</v>
      </c>
      <c r="G900" s="47" t="s">
        <v>3634</v>
      </c>
      <c r="H900" s="44">
        <v>2196</v>
      </c>
      <c r="I900" s="347" t="s">
        <v>44</v>
      </c>
      <c r="J900" s="277" t="str">
        <f>IF(ISBLANK(INDEX('Policy Characteristics'!D:D,MATCH($C900,'Policy Characteristics'!$C:$C,0))),"",INDEX('Policy Characteristics'!D:D,MATCH($C900,'Policy Characteristics'!$C:$C,0)))</f>
        <v>Hydrogen Combustion</v>
      </c>
      <c r="K900" s="276" t="str">
        <f>IF(ISBLANK(INDEX('Policy Characteristics'!E:E,MATCH($C900,'Policy Characteristics'!$C:$C,0))),"",INDEX('Policy Characteristics'!E:E,MATCH($C900,'Policy Characteristics'!$C:$C,0)))</f>
        <v>indst shift to hydrogen</v>
      </c>
      <c r="L900" s="284">
        <f>IF(ISBLANK(INDEX('Policy Characteristics'!F:F,MATCH($C900,'Policy Characteristics'!$C:$C,0))),"",INDEX('Policy Characteristics'!F:F,MATCH($C900,'Policy Characteristics'!$C:$C,0)))</f>
        <v>0</v>
      </c>
      <c r="M900" s="284">
        <f>IF(ISBLANK(INDEX('Policy Characteristics'!G:G,MATCH($C900,'Policy Characteristics'!$C:$C,0))),"",INDEX('Policy Characteristics'!G:G,MATCH($C900,'Policy Characteristics'!$C:$C,0)))</f>
        <v>1</v>
      </c>
      <c r="N900" s="284">
        <f>IF(ISBLANK(INDEX('Policy Characteristics'!H:H,MATCH($C900,'Policy Characteristics'!$C:$C,0))),"",INDEX('Policy Characteristics'!H:H,MATCH($C900,'Policy Characteristics'!$C:$C,0)))</f>
        <v>0.01</v>
      </c>
      <c r="O900" s="276" t="str">
        <f>IF(ISBLANK(INDEX('Policy Characteristics'!I:I,MATCH($C900,'Policy Characteristics'!$C:$C,0))),"",INDEX('Policy Characteristics'!I:I,MATCH($C900,'Policy Characteristics'!$C:$C,0)))</f>
        <v>% of fuel shifted</v>
      </c>
      <c r="P900" s="276" t="str">
        <f>IF(ISBLANK(INDEX('Policy Characteristics'!J:J,MATCH($C900,'Policy Characteristics'!$C:$C,0))),"",INDEX('Policy Characteristics'!J:J,MATCH($C900,'Policy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0" s="276" t="str">
        <f>IF(ISBLANK(INDEX('Policy Characteristics'!K:K,MATCH($C900,'Policy Characteristics'!$C:$C,0))),"",INDEX('Policy Characteristics'!K:K,MATCH($C900,'Policy Characteristics'!$C:$C,0)))</f>
        <v>industry-ag-main.html#fuel-switching</v>
      </c>
      <c r="R900" s="276" t="str">
        <f>IF(ISBLANK(INDEX('Policy Characteristics'!L:L,MATCH($C900,'Policy Characteristics'!$C:$C,0))),"",INDEX('Policy Characteristics'!L:L,MATCH($C900,'Policy Characteristics'!$C:$C,0)))</f>
        <v>industry-elec-and-hydrogen.html</v>
      </c>
    </row>
    <row r="901" spans="1:18" s="2" customFormat="1" ht="16">
      <c r="A901" s="276" t="str">
        <f>IF(ISBLANK(INDEX('Policy Characteristics'!A:A,MATCH($C901,'Policy Characteristics'!$C:$C,0))),"",INDEX('Policy Characteristics'!A:A,MATCH($C901,'Policy Characteristics'!$C:$C,0)))</f>
        <v>Industry</v>
      </c>
      <c r="B901" s="285" t="str">
        <f>IF(ISBLANK(INDEX('Policy Characteristics'!B:B,MATCH($C901,'Policy Characteristics'!$C:$C,0))),"",INDEX('Policy Characteristics'!B:B,MATCH($C901,'Policy Characteristics'!$C:$C,0)))</f>
        <v>Hydrogen Combustion</v>
      </c>
      <c r="C901" s="276" t="str">
        <f t="shared" si="38"/>
        <v>Fraction of Eligible Industrial Energy Use Shifted to Hydrogen</v>
      </c>
      <c r="D901" s="6" t="s">
        <v>3122</v>
      </c>
      <c r="E901" s="1" t="s">
        <v>3628</v>
      </c>
      <c r="F901" t="s">
        <v>3084</v>
      </c>
      <c r="G901" s="47" t="s">
        <v>3635</v>
      </c>
      <c r="H901" s="44">
        <v>2197</v>
      </c>
      <c r="I901" s="347" t="s">
        <v>44</v>
      </c>
      <c r="J901" s="277" t="str">
        <f>IF(ISBLANK(INDEX('Policy Characteristics'!D:D,MATCH($C901,'Policy Characteristics'!$C:$C,0))),"",INDEX('Policy Characteristics'!D:D,MATCH($C901,'Policy Characteristics'!$C:$C,0)))</f>
        <v>Hydrogen Combustion</v>
      </c>
      <c r="K901" s="276" t="str">
        <f>IF(ISBLANK(INDEX('Policy Characteristics'!E:E,MATCH($C901,'Policy Characteristics'!$C:$C,0))),"",INDEX('Policy Characteristics'!E:E,MATCH($C901,'Policy Characteristics'!$C:$C,0)))</f>
        <v>indst shift to hydrogen</v>
      </c>
      <c r="L901" s="284">
        <f>IF(ISBLANK(INDEX('Policy Characteristics'!F:F,MATCH($C901,'Policy Characteristics'!$C:$C,0))),"",INDEX('Policy Characteristics'!F:F,MATCH($C901,'Policy Characteristics'!$C:$C,0)))</f>
        <v>0</v>
      </c>
      <c r="M901" s="284">
        <f>IF(ISBLANK(INDEX('Policy Characteristics'!G:G,MATCH($C901,'Policy Characteristics'!$C:$C,0))),"",INDEX('Policy Characteristics'!G:G,MATCH($C901,'Policy Characteristics'!$C:$C,0)))</f>
        <v>1</v>
      </c>
      <c r="N901" s="284">
        <f>IF(ISBLANK(INDEX('Policy Characteristics'!H:H,MATCH($C901,'Policy Characteristics'!$C:$C,0))),"",INDEX('Policy Characteristics'!H:H,MATCH($C901,'Policy Characteristics'!$C:$C,0)))</f>
        <v>0.01</v>
      </c>
      <c r="O901" s="276" t="str">
        <f>IF(ISBLANK(INDEX('Policy Characteristics'!I:I,MATCH($C901,'Policy Characteristics'!$C:$C,0))),"",INDEX('Policy Characteristics'!I:I,MATCH($C901,'Policy Characteristics'!$C:$C,0)))</f>
        <v>% of fuel shifted</v>
      </c>
      <c r="P901" s="276" t="str">
        <f>IF(ISBLANK(INDEX('Policy Characteristics'!J:J,MATCH($C901,'Policy Characteristics'!$C:$C,0))),"",INDEX('Policy Characteristics'!J:J,MATCH($C901,'Policy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1" s="276" t="str">
        <f>IF(ISBLANK(INDEX('Policy Characteristics'!K:K,MATCH($C901,'Policy Characteristics'!$C:$C,0))),"",INDEX('Policy Characteristics'!K:K,MATCH($C901,'Policy Characteristics'!$C:$C,0)))</f>
        <v>industry-ag-main.html#fuel-switching</v>
      </c>
      <c r="R901" s="276" t="str">
        <f>IF(ISBLANK(INDEX('Policy Characteristics'!L:L,MATCH($C901,'Policy Characteristics'!$C:$C,0))),"",INDEX('Policy Characteristics'!L:L,MATCH($C901,'Policy Characteristics'!$C:$C,0)))</f>
        <v>industry-elec-and-hydrogen.html</v>
      </c>
    </row>
    <row r="902" spans="1:18" s="2" customFormat="1" ht="16">
      <c r="A902" s="276" t="str">
        <f>IF(ISBLANK(INDEX('Policy Characteristics'!A:A,MATCH($C902,'Policy Characteristics'!$C:$C,0))),"",INDEX('Policy Characteristics'!A:A,MATCH($C902,'Policy Characteristics'!$C:$C,0)))</f>
        <v>Industry</v>
      </c>
      <c r="B902" s="285" t="str">
        <f>IF(ISBLANK(INDEX('Policy Characteristics'!B:B,MATCH($C902,'Policy Characteristics'!$C:$C,0))),"",INDEX('Policy Characteristics'!B:B,MATCH($C902,'Policy Characteristics'!$C:$C,0)))</f>
        <v>Hydrogen Combustion</v>
      </c>
      <c r="C902" s="276" t="str">
        <f t="shared" si="38"/>
        <v>Fraction of Eligible Industrial Energy Use Shifted to Hydrogen</v>
      </c>
      <c r="D902" s="6" t="s">
        <v>3122</v>
      </c>
      <c r="E902" s="1" t="s">
        <v>3629</v>
      </c>
      <c r="F902" t="s">
        <v>3084</v>
      </c>
      <c r="G902" s="47" t="s">
        <v>3636</v>
      </c>
      <c r="H902" s="44">
        <v>2198</v>
      </c>
      <c r="I902" s="347" t="s">
        <v>45</v>
      </c>
      <c r="J902" s="277" t="str">
        <f>IF(ISBLANK(INDEX('Policy Characteristics'!D:D,MATCH($C902,'Policy Characteristics'!$C:$C,0))),"",INDEX('Policy Characteristics'!D:D,MATCH($C902,'Policy Characteristics'!$C:$C,0)))</f>
        <v>Hydrogen Combustion</v>
      </c>
      <c r="K902" s="276" t="str">
        <f>IF(ISBLANK(INDEX('Policy Characteristics'!E:E,MATCH($C902,'Policy Characteristics'!$C:$C,0))),"",INDEX('Policy Characteristics'!E:E,MATCH($C902,'Policy Characteristics'!$C:$C,0)))</f>
        <v>indst shift to hydrogen</v>
      </c>
      <c r="L902" s="284">
        <f>IF(ISBLANK(INDEX('Policy Characteristics'!F:F,MATCH($C902,'Policy Characteristics'!$C:$C,0))),"",INDEX('Policy Characteristics'!F:F,MATCH($C902,'Policy Characteristics'!$C:$C,0)))</f>
        <v>0</v>
      </c>
      <c r="M902" s="284">
        <f>IF(ISBLANK(INDEX('Policy Characteristics'!G:G,MATCH($C902,'Policy Characteristics'!$C:$C,0))),"",INDEX('Policy Characteristics'!G:G,MATCH($C902,'Policy Characteristics'!$C:$C,0)))</f>
        <v>1</v>
      </c>
      <c r="N902" s="284">
        <f>IF(ISBLANK(INDEX('Policy Characteristics'!H:H,MATCH($C902,'Policy Characteristics'!$C:$C,0))),"",INDEX('Policy Characteristics'!H:H,MATCH($C902,'Policy Characteristics'!$C:$C,0)))</f>
        <v>0.01</v>
      </c>
      <c r="O902" s="276" t="str">
        <f>IF(ISBLANK(INDEX('Policy Characteristics'!I:I,MATCH($C902,'Policy Characteristics'!$C:$C,0))),"",INDEX('Policy Characteristics'!I:I,MATCH($C902,'Policy Characteristics'!$C:$C,0)))</f>
        <v>% of fuel shifted</v>
      </c>
      <c r="P902" s="276" t="str">
        <f>IF(ISBLANK(INDEX('Policy Characteristics'!J:J,MATCH($C902,'Policy Characteristics'!$C:$C,0))),"",INDEX('Policy Characteristics'!J:J,MATCH($C902,'Policy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2" s="276" t="str">
        <f>IF(ISBLANK(INDEX('Policy Characteristics'!K:K,MATCH($C902,'Policy Characteristics'!$C:$C,0))),"",INDEX('Policy Characteristics'!K:K,MATCH($C902,'Policy Characteristics'!$C:$C,0)))</f>
        <v>industry-ag-main.html#fuel-switching</v>
      </c>
      <c r="R902" s="276" t="str">
        <f>IF(ISBLANK(INDEX('Policy Characteristics'!L:L,MATCH($C902,'Policy Characteristics'!$C:$C,0))),"",INDEX('Policy Characteristics'!L:L,MATCH($C902,'Policy Characteristics'!$C:$C,0)))</f>
        <v>industry-elec-and-hydrogen.html</v>
      </c>
    </row>
    <row r="903" spans="1:18" s="2" customFormat="1" ht="16">
      <c r="A903" s="276" t="str">
        <f>IF(ISBLANK(INDEX('Policy Characteristics'!A:A,MATCH($C903,'Policy Characteristics'!$C:$C,0))),"",INDEX('Policy Characteristics'!A:A,MATCH($C903,'Policy Characteristics'!$C:$C,0)))</f>
        <v>Industry</v>
      </c>
      <c r="B903" s="285" t="str">
        <f>IF(ISBLANK(INDEX('Policy Characteristics'!B:B,MATCH($C903,'Policy Characteristics'!$C:$C,0))),"",INDEX('Policy Characteristics'!B:B,MATCH($C903,'Policy Characteristics'!$C:$C,0)))</f>
        <v>Hydrogen Combustion</v>
      </c>
      <c r="C903" s="276" t="str">
        <f t="shared" si="38"/>
        <v>Fraction of Eligible Industrial Energy Use Shifted to Hydrogen</v>
      </c>
      <c r="D903" s="6" t="s">
        <v>3122</v>
      </c>
      <c r="E903" s="1" t="s">
        <v>3630</v>
      </c>
      <c r="F903" t="s">
        <v>3084</v>
      </c>
      <c r="G903" s="47" t="s">
        <v>3637</v>
      </c>
      <c r="H903" s="44">
        <v>2199</v>
      </c>
      <c r="I903" s="347" t="s">
        <v>44</v>
      </c>
      <c r="J903" s="277" t="str">
        <f>IF(ISBLANK(INDEX('Policy Characteristics'!D:D,MATCH($C903,'Policy Characteristics'!$C:$C,0))),"",INDEX('Policy Characteristics'!D:D,MATCH($C903,'Policy Characteristics'!$C:$C,0)))</f>
        <v>Hydrogen Combustion</v>
      </c>
      <c r="K903" s="276" t="str">
        <f>IF(ISBLANK(INDEX('Policy Characteristics'!E:E,MATCH($C903,'Policy Characteristics'!$C:$C,0))),"",INDEX('Policy Characteristics'!E:E,MATCH($C903,'Policy Characteristics'!$C:$C,0)))</f>
        <v>indst shift to hydrogen</v>
      </c>
      <c r="L903" s="284">
        <f>IF(ISBLANK(INDEX('Policy Characteristics'!F:F,MATCH($C903,'Policy Characteristics'!$C:$C,0))),"",INDEX('Policy Characteristics'!F:F,MATCH($C903,'Policy Characteristics'!$C:$C,0)))</f>
        <v>0</v>
      </c>
      <c r="M903" s="284">
        <f>IF(ISBLANK(INDEX('Policy Characteristics'!G:G,MATCH($C903,'Policy Characteristics'!$C:$C,0))),"",INDEX('Policy Characteristics'!G:G,MATCH($C903,'Policy Characteristics'!$C:$C,0)))</f>
        <v>1</v>
      </c>
      <c r="N903" s="284">
        <f>IF(ISBLANK(INDEX('Policy Characteristics'!H:H,MATCH($C903,'Policy Characteristics'!$C:$C,0))),"",INDEX('Policy Characteristics'!H:H,MATCH($C903,'Policy Characteristics'!$C:$C,0)))</f>
        <v>0.01</v>
      </c>
      <c r="O903" s="276" t="str">
        <f>IF(ISBLANK(INDEX('Policy Characteristics'!I:I,MATCH($C903,'Policy Characteristics'!$C:$C,0))),"",INDEX('Policy Characteristics'!I:I,MATCH($C903,'Policy Characteristics'!$C:$C,0)))</f>
        <v>% of fuel shifted</v>
      </c>
      <c r="P903" s="276" t="str">
        <f>IF(ISBLANK(INDEX('Policy Characteristics'!J:J,MATCH($C903,'Policy Characteristics'!$C:$C,0))),"",INDEX('Policy Characteristics'!J:J,MATCH($C903,'Policy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3" s="276" t="str">
        <f>IF(ISBLANK(INDEX('Policy Characteristics'!K:K,MATCH($C903,'Policy Characteristics'!$C:$C,0))),"",INDEX('Policy Characteristics'!K:K,MATCH($C903,'Policy Characteristics'!$C:$C,0)))</f>
        <v>industry-ag-main.html#fuel-switching</v>
      </c>
      <c r="R903" s="276" t="str">
        <f>IF(ISBLANK(INDEX('Policy Characteristics'!L:L,MATCH($C903,'Policy Characteristics'!$C:$C,0))),"",INDEX('Policy Characteristics'!L:L,MATCH($C903,'Policy Characteristics'!$C:$C,0)))</f>
        <v>industry-elec-and-hydrogen.html</v>
      </c>
    </row>
    <row r="904" spans="1:18" s="2" customFormat="1" ht="16">
      <c r="A904" s="276" t="str">
        <f>IF(ISBLANK(INDEX('Policy Characteristics'!A:A,MATCH($C904,'Policy Characteristics'!$C:$C,0))),"",INDEX('Policy Characteristics'!A:A,MATCH($C904,'Policy Characteristics'!$C:$C,0)))</f>
        <v>Industry</v>
      </c>
      <c r="B904" s="285" t="str">
        <f>IF(ISBLANK(INDEX('Policy Characteristics'!B:B,MATCH($C904,'Policy Characteristics'!$C:$C,0))),"",INDEX('Policy Characteristics'!B:B,MATCH($C904,'Policy Characteristics'!$C:$C,0)))</f>
        <v>Hydrogen Combustion</v>
      </c>
      <c r="C904" s="276" t="str">
        <f t="shared" si="38"/>
        <v>Fraction of Eligible Industrial Energy Use Shifted to Hydrogen</v>
      </c>
      <c r="D904" s="6" t="s">
        <v>3122</v>
      </c>
      <c r="E904" s="1" t="s">
        <v>3631</v>
      </c>
      <c r="F904" t="s">
        <v>3084</v>
      </c>
      <c r="G904" s="47" t="s">
        <v>3638</v>
      </c>
      <c r="H904" s="44">
        <v>2200</v>
      </c>
      <c r="I904" s="347" t="s">
        <v>45</v>
      </c>
      <c r="J904" s="277" t="str">
        <f>IF(ISBLANK(INDEX('Policy Characteristics'!D:D,MATCH($C904,'Policy Characteristics'!$C:$C,0))),"",INDEX('Policy Characteristics'!D:D,MATCH($C904,'Policy Characteristics'!$C:$C,0)))</f>
        <v>Hydrogen Combustion</v>
      </c>
      <c r="K904" s="276" t="str">
        <f>IF(ISBLANK(INDEX('Policy Characteristics'!E:E,MATCH($C904,'Policy Characteristics'!$C:$C,0))),"",INDEX('Policy Characteristics'!E:E,MATCH($C904,'Policy Characteristics'!$C:$C,0)))</f>
        <v>indst shift to hydrogen</v>
      </c>
      <c r="L904" s="284">
        <f>IF(ISBLANK(INDEX('Policy Characteristics'!F:F,MATCH($C904,'Policy Characteristics'!$C:$C,0))),"",INDEX('Policy Characteristics'!F:F,MATCH($C904,'Policy Characteristics'!$C:$C,0)))</f>
        <v>0</v>
      </c>
      <c r="M904" s="284">
        <f>IF(ISBLANK(INDEX('Policy Characteristics'!G:G,MATCH($C904,'Policy Characteristics'!$C:$C,0))),"",INDEX('Policy Characteristics'!G:G,MATCH($C904,'Policy Characteristics'!$C:$C,0)))</f>
        <v>1</v>
      </c>
      <c r="N904" s="284">
        <f>IF(ISBLANK(INDEX('Policy Characteristics'!H:H,MATCH($C904,'Policy Characteristics'!$C:$C,0))),"",INDEX('Policy Characteristics'!H:H,MATCH($C904,'Policy Characteristics'!$C:$C,0)))</f>
        <v>0.01</v>
      </c>
      <c r="O904" s="276" t="str">
        <f>IF(ISBLANK(INDEX('Policy Characteristics'!I:I,MATCH($C904,'Policy Characteristics'!$C:$C,0))),"",INDEX('Policy Characteristics'!I:I,MATCH($C904,'Policy Characteristics'!$C:$C,0)))</f>
        <v>% of fuel shifted</v>
      </c>
      <c r="P904" s="276" t="str">
        <f>IF(ISBLANK(INDEX('Policy Characteristics'!J:J,MATCH($C904,'Policy Characteristics'!$C:$C,0))),"",INDEX('Policy Characteristics'!J:J,MATCH($C904,'Policy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4" s="276" t="str">
        <f>IF(ISBLANK(INDEX('Policy Characteristics'!K:K,MATCH($C904,'Policy Characteristics'!$C:$C,0))),"",INDEX('Policy Characteristics'!K:K,MATCH($C904,'Policy Characteristics'!$C:$C,0)))</f>
        <v>industry-ag-main.html#fuel-switching</v>
      </c>
      <c r="R904" s="276" t="str">
        <f>IF(ISBLANK(INDEX('Policy Characteristics'!L:L,MATCH($C904,'Policy Characteristics'!$C:$C,0))),"",INDEX('Policy Characteristics'!L:L,MATCH($C904,'Policy Characteristics'!$C:$C,0)))</f>
        <v>industry-elec-and-hydrogen.html</v>
      </c>
    </row>
    <row r="905" spans="1:18" s="2" customFormat="1" ht="16">
      <c r="A905" s="276" t="str">
        <f>IF(ISBLANK(INDEX('Policy Characteristics'!A:A,MATCH($C905,'Policy Characteristics'!$C:$C,0))),"",INDEX('Policy Characteristics'!A:A,MATCH($C905,'Policy Characteristics'!$C:$C,0)))</f>
        <v>Industry</v>
      </c>
      <c r="B905" s="285" t="str">
        <f>IF(ISBLANK(INDEX('Policy Characteristics'!B:B,MATCH($C905,'Policy Characteristics'!$C:$C,0))),"",INDEX('Policy Characteristics'!B:B,MATCH($C905,'Policy Characteristics'!$C:$C,0)))</f>
        <v>Hydrogen Combustion</v>
      </c>
      <c r="C905" s="276" t="str">
        <f t="shared" si="38"/>
        <v>Fraction of Eligible Industrial Energy Use Shifted to Hydrogen</v>
      </c>
      <c r="D905" s="6" t="s">
        <v>3122</v>
      </c>
      <c r="E905" s="1" t="s">
        <v>3625</v>
      </c>
      <c r="F905" t="s">
        <v>3084</v>
      </c>
      <c r="G905" s="47" t="s">
        <v>3639</v>
      </c>
      <c r="H905" s="44">
        <v>2201</v>
      </c>
      <c r="I905" s="347" t="s">
        <v>45</v>
      </c>
      <c r="J905" s="277" t="str">
        <f>IF(ISBLANK(INDEX('Policy Characteristics'!D:D,MATCH($C905,'Policy Characteristics'!$C:$C,0))),"",INDEX('Policy Characteristics'!D:D,MATCH($C905,'Policy Characteristics'!$C:$C,0)))</f>
        <v>Hydrogen Combustion</v>
      </c>
      <c r="K905" s="276" t="str">
        <f>IF(ISBLANK(INDEX('Policy Characteristics'!E:E,MATCH($C905,'Policy Characteristics'!$C:$C,0))),"",INDEX('Policy Characteristics'!E:E,MATCH($C905,'Policy Characteristics'!$C:$C,0)))</f>
        <v>indst shift to hydrogen</v>
      </c>
      <c r="L905" s="284">
        <f>IF(ISBLANK(INDEX('Policy Characteristics'!F:F,MATCH($C905,'Policy Characteristics'!$C:$C,0))),"",INDEX('Policy Characteristics'!F:F,MATCH($C905,'Policy Characteristics'!$C:$C,0)))</f>
        <v>0</v>
      </c>
      <c r="M905" s="284">
        <f>IF(ISBLANK(INDEX('Policy Characteristics'!G:G,MATCH($C905,'Policy Characteristics'!$C:$C,0))),"",INDEX('Policy Characteristics'!G:G,MATCH($C905,'Policy Characteristics'!$C:$C,0)))</f>
        <v>1</v>
      </c>
      <c r="N905" s="284">
        <f>IF(ISBLANK(INDEX('Policy Characteristics'!H:H,MATCH($C905,'Policy Characteristics'!$C:$C,0))),"",INDEX('Policy Characteristics'!H:H,MATCH($C905,'Policy Characteristics'!$C:$C,0)))</f>
        <v>0.01</v>
      </c>
      <c r="O905" s="276" t="str">
        <f>IF(ISBLANK(INDEX('Policy Characteristics'!I:I,MATCH($C905,'Policy Characteristics'!$C:$C,0))),"",INDEX('Policy Characteristics'!I:I,MATCH($C905,'Policy Characteristics'!$C:$C,0)))</f>
        <v>% of fuel shifted</v>
      </c>
      <c r="P905" s="276" t="str">
        <f>IF(ISBLANK(INDEX('Policy Characteristics'!J:J,MATCH($C905,'Policy Characteristics'!$C:$C,0))),"",INDEX('Policy Characteristics'!J:J,MATCH($C905,'Policy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5" s="276" t="str">
        <f>IF(ISBLANK(INDEX('Policy Characteristics'!K:K,MATCH($C905,'Policy Characteristics'!$C:$C,0))),"",INDEX('Policy Characteristics'!K:K,MATCH($C905,'Policy Characteristics'!$C:$C,0)))</f>
        <v>industry-ag-main.html#fuel-switching</v>
      </c>
      <c r="R905" s="276" t="str">
        <f>IF(ISBLANK(INDEX('Policy Characteristics'!L:L,MATCH($C905,'Policy Characteristics'!$C:$C,0))),"",INDEX('Policy Characteristics'!L:L,MATCH($C905,'Policy Characteristics'!$C:$C,0)))</f>
        <v>industry-elec-and-hydrogen.html</v>
      </c>
    </row>
    <row r="906" spans="1:18" s="2" customFormat="1" ht="16">
      <c r="A906" s="276" t="str">
        <f>IF(ISBLANK(INDEX('Policy Characteristics'!A:A,MATCH($C906,'Policy Characteristics'!$C:$C,0))),"",INDEX('Policy Characteristics'!A:A,MATCH($C906,'Policy Characteristics'!$C:$C,0)))</f>
        <v>Industry</v>
      </c>
      <c r="B906" s="285" t="str">
        <f>IF(ISBLANK(INDEX('Policy Characteristics'!B:B,MATCH($C906,'Policy Characteristics'!$C:$C,0))),"",INDEX('Policy Characteristics'!B:B,MATCH($C906,'Policy Characteristics'!$C:$C,0)))</f>
        <v>Hydrogen Combustion</v>
      </c>
      <c r="C906" s="276" t="str">
        <f t="shared" si="38"/>
        <v>Fraction of Eligible Industrial Energy Use Shifted to Hydrogen</v>
      </c>
      <c r="D906" s="6" t="s">
        <v>3123</v>
      </c>
      <c r="E906" s="1" t="s">
        <v>3624</v>
      </c>
      <c r="F906" t="s">
        <v>3085</v>
      </c>
      <c r="G906" s="47" t="s">
        <v>3632</v>
      </c>
      <c r="H906" s="44">
        <v>2202</v>
      </c>
      <c r="I906" s="347" t="s">
        <v>44</v>
      </c>
      <c r="J906" s="277" t="str">
        <f>IF(ISBLANK(INDEX('Policy Characteristics'!D:D,MATCH($C906,'Policy Characteristics'!$C:$C,0))),"",INDEX('Policy Characteristics'!D:D,MATCH($C906,'Policy Characteristics'!$C:$C,0)))</f>
        <v>Hydrogen Combustion</v>
      </c>
      <c r="K906" s="276" t="str">
        <f>IF(ISBLANK(INDEX('Policy Characteristics'!E:E,MATCH($C906,'Policy Characteristics'!$C:$C,0))),"",INDEX('Policy Characteristics'!E:E,MATCH($C906,'Policy Characteristics'!$C:$C,0)))</f>
        <v>indst shift to hydrogen</v>
      </c>
      <c r="L906" s="284">
        <f>IF(ISBLANK(INDEX('Policy Characteristics'!F:F,MATCH($C906,'Policy Characteristics'!$C:$C,0))),"",INDEX('Policy Characteristics'!F:F,MATCH($C906,'Policy Characteristics'!$C:$C,0)))</f>
        <v>0</v>
      </c>
      <c r="M906" s="284">
        <f>IF(ISBLANK(INDEX('Policy Characteristics'!G:G,MATCH($C906,'Policy Characteristics'!$C:$C,0))),"",INDEX('Policy Characteristics'!G:G,MATCH($C906,'Policy Characteristics'!$C:$C,0)))</f>
        <v>1</v>
      </c>
      <c r="N906" s="284">
        <f>IF(ISBLANK(INDEX('Policy Characteristics'!H:H,MATCH($C906,'Policy Characteristics'!$C:$C,0))),"",INDEX('Policy Characteristics'!H:H,MATCH($C906,'Policy Characteristics'!$C:$C,0)))</f>
        <v>0.01</v>
      </c>
      <c r="O906" s="276" t="str">
        <f>IF(ISBLANK(INDEX('Policy Characteristics'!I:I,MATCH($C906,'Policy Characteristics'!$C:$C,0))),"",INDEX('Policy Characteristics'!I:I,MATCH($C906,'Policy Characteristics'!$C:$C,0)))</f>
        <v>% of fuel shifted</v>
      </c>
      <c r="P906" s="276" t="str">
        <f>IF(ISBLANK(INDEX('Policy Characteristics'!J:J,MATCH($C906,'Policy Characteristics'!$C:$C,0))),"",INDEX('Policy Characteristics'!J:J,MATCH($C906,'Policy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6" s="276" t="str">
        <f>IF(ISBLANK(INDEX('Policy Characteristics'!K:K,MATCH($C906,'Policy Characteristics'!$C:$C,0))),"",INDEX('Policy Characteristics'!K:K,MATCH($C906,'Policy Characteristics'!$C:$C,0)))</f>
        <v>industry-ag-main.html#fuel-switching</v>
      </c>
      <c r="R906" s="276" t="str">
        <f>IF(ISBLANK(INDEX('Policy Characteristics'!L:L,MATCH($C906,'Policy Characteristics'!$C:$C,0))),"",INDEX('Policy Characteristics'!L:L,MATCH($C906,'Policy Characteristics'!$C:$C,0)))</f>
        <v>industry-elec-and-hydrogen.html</v>
      </c>
    </row>
    <row r="907" spans="1:18" s="2" customFormat="1" ht="16">
      <c r="A907" s="276" t="str">
        <f>IF(ISBLANK(INDEX('Policy Characteristics'!A:A,MATCH($C907,'Policy Characteristics'!$C:$C,0))),"",INDEX('Policy Characteristics'!A:A,MATCH($C907,'Policy Characteristics'!$C:$C,0)))</f>
        <v>Industry</v>
      </c>
      <c r="B907" s="285" t="str">
        <f>IF(ISBLANK(INDEX('Policy Characteristics'!B:B,MATCH($C907,'Policy Characteristics'!$C:$C,0))),"",INDEX('Policy Characteristics'!B:B,MATCH($C907,'Policy Characteristics'!$C:$C,0)))</f>
        <v>Hydrogen Combustion</v>
      </c>
      <c r="C907" s="276" t="str">
        <f t="shared" si="38"/>
        <v>Fraction of Eligible Industrial Energy Use Shifted to Hydrogen</v>
      </c>
      <c r="D907" s="6" t="s">
        <v>3123</v>
      </c>
      <c r="E907" s="1" t="s">
        <v>3626</v>
      </c>
      <c r="F907" t="s">
        <v>3085</v>
      </c>
      <c r="G907" s="47" t="s">
        <v>3633</v>
      </c>
      <c r="H907" s="44">
        <v>2203</v>
      </c>
      <c r="I907" s="347" t="s">
        <v>44</v>
      </c>
      <c r="J907" s="277" t="str">
        <f>IF(ISBLANK(INDEX('Policy Characteristics'!D:D,MATCH($C907,'Policy Characteristics'!$C:$C,0))),"",INDEX('Policy Characteristics'!D:D,MATCH($C907,'Policy Characteristics'!$C:$C,0)))</f>
        <v>Hydrogen Combustion</v>
      </c>
      <c r="K907" s="276" t="str">
        <f>IF(ISBLANK(INDEX('Policy Characteristics'!E:E,MATCH($C907,'Policy Characteristics'!$C:$C,0))),"",INDEX('Policy Characteristics'!E:E,MATCH($C907,'Policy Characteristics'!$C:$C,0)))</f>
        <v>indst shift to hydrogen</v>
      </c>
      <c r="L907" s="284">
        <f>IF(ISBLANK(INDEX('Policy Characteristics'!F:F,MATCH($C907,'Policy Characteristics'!$C:$C,0))),"",INDEX('Policy Characteristics'!F:F,MATCH($C907,'Policy Characteristics'!$C:$C,0)))</f>
        <v>0</v>
      </c>
      <c r="M907" s="284">
        <f>IF(ISBLANK(INDEX('Policy Characteristics'!G:G,MATCH($C907,'Policy Characteristics'!$C:$C,0))),"",INDEX('Policy Characteristics'!G:G,MATCH($C907,'Policy Characteristics'!$C:$C,0)))</f>
        <v>1</v>
      </c>
      <c r="N907" s="284">
        <f>IF(ISBLANK(INDEX('Policy Characteristics'!H:H,MATCH($C907,'Policy Characteristics'!$C:$C,0))),"",INDEX('Policy Characteristics'!H:H,MATCH($C907,'Policy Characteristics'!$C:$C,0)))</f>
        <v>0.01</v>
      </c>
      <c r="O907" s="276" t="str">
        <f>IF(ISBLANK(INDEX('Policy Characteristics'!I:I,MATCH($C907,'Policy Characteristics'!$C:$C,0))),"",INDEX('Policy Characteristics'!I:I,MATCH($C907,'Policy Characteristics'!$C:$C,0)))</f>
        <v>% of fuel shifted</v>
      </c>
      <c r="P907" s="276" t="str">
        <f>IF(ISBLANK(INDEX('Policy Characteristics'!J:J,MATCH($C907,'Policy Characteristics'!$C:$C,0))),"",INDEX('Policy Characteristics'!J:J,MATCH($C907,'Policy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7" s="276" t="str">
        <f>IF(ISBLANK(INDEX('Policy Characteristics'!K:K,MATCH($C907,'Policy Characteristics'!$C:$C,0))),"",INDEX('Policy Characteristics'!K:K,MATCH($C907,'Policy Characteristics'!$C:$C,0)))</f>
        <v>industry-ag-main.html#fuel-switching</v>
      </c>
      <c r="R907" s="276" t="str">
        <f>IF(ISBLANK(INDEX('Policy Characteristics'!L:L,MATCH($C907,'Policy Characteristics'!$C:$C,0))),"",INDEX('Policy Characteristics'!L:L,MATCH($C907,'Policy Characteristics'!$C:$C,0)))</f>
        <v>industry-elec-and-hydrogen.html</v>
      </c>
    </row>
    <row r="908" spans="1:18" s="2" customFormat="1" ht="16">
      <c r="A908" s="276" t="str">
        <f>IF(ISBLANK(INDEX('Policy Characteristics'!A:A,MATCH($C908,'Policy Characteristics'!$C:$C,0))),"",INDEX('Policy Characteristics'!A:A,MATCH($C908,'Policy Characteristics'!$C:$C,0)))</f>
        <v>Industry</v>
      </c>
      <c r="B908" s="285" t="str">
        <f>IF(ISBLANK(INDEX('Policy Characteristics'!B:B,MATCH($C908,'Policy Characteristics'!$C:$C,0))),"",INDEX('Policy Characteristics'!B:B,MATCH($C908,'Policy Characteristics'!$C:$C,0)))</f>
        <v>Hydrogen Combustion</v>
      </c>
      <c r="C908" s="276" t="str">
        <f t="shared" si="38"/>
        <v>Fraction of Eligible Industrial Energy Use Shifted to Hydrogen</v>
      </c>
      <c r="D908" s="6" t="s">
        <v>3123</v>
      </c>
      <c r="E908" s="1" t="s">
        <v>3627</v>
      </c>
      <c r="F908" t="s">
        <v>3085</v>
      </c>
      <c r="G908" s="47" t="s">
        <v>3634</v>
      </c>
      <c r="H908" s="44">
        <v>2204</v>
      </c>
      <c r="I908" s="347" t="s">
        <v>44</v>
      </c>
      <c r="J908" s="277" t="str">
        <f>IF(ISBLANK(INDEX('Policy Characteristics'!D:D,MATCH($C908,'Policy Characteristics'!$C:$C,0))),"",INDEX('Policy Characteristics'!D:D,MATCH($C908,'Policy Characteristics'!$C:$C,0)))</f>
        <v>Hydrogen Combustion</v>
      </c>
      <c r="K908" s="276" t="str">
        <f>IF(ISBLANK(INDEX('Policy Characteristics'!E:E,MATCH($C908,'Policy Characteristics'!$C:$C,0))),"",INDEX('Policy Characteristics'!E:E,MATCH($C908,'Policy Characteristics'!$C:$C,0)))</f>
        <v>indst shift to hydrogen</v>
      </c>
      <c r="L908" s="284">
        <f>IF(ISBLANK(INDEX('Policy Characteristics'!F:F,MATCH($C908,'Policy Characteristics'!$C:$C,0))),"",INDEX('Policy Characteristics'!F:F,MATCH($C908,'Policy Characteristics'!$C:$C,0)))</f>
        <v>0</v>
      </c>
      <c r="M908" s="284">
        <f>IF(ISBLANK(INDEX('Policy Characteristics'!G:G,MATCH($C908,'Policy Characteristics'!$C:$C,0))),"",INDEX('Policy Characteristics'!G:G,MATCH($C908,'Policy Characteristics'!$C:$C,0)))</f>
        <v>1</v>
      </c>
      <c r="N908" s="284">
        <f>IF(ISBLANK(INDEX('Policy Characteristics'!H:H,MATCH($C908,'Policy Characteristics'!$C:$C,0))),"",INDEX('Policy Characteristics'!H:H,MATCH($C908,'Policy Characteristics'!$C:$C,0)))</f>
        <v>0.01</v>
      </c>
      <c r="O908" s="276" t="str">
        <f>IF(ISBLANK(INDEX('Policy Characteristics'!I:I,MATCH($C908,'Policy Characteristics'!$C:$C,0))),"",INDEX('Policy Characteristics'!I:I,MATCH($C908,'Policy Characteristics'!$C:$C,0)))</f>
        <v>% of fuel shifted</v>
      </c>
      <c r="P908" s="276" t="str">
        <f>IF(ISBLANK(INDEX('Policy Characteristics'!J:J,MATCH($C908,'Policy Characteristics'!$C:$C,0))),"",INDEX('Policy Characteristics'!J:J,MATCH($C908,'Policy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8" s="276" t="str">
        <f>IF(ISBLANK(INDEX('Policy Characteristics'!K:K,MATCH($C908,'Policy Characteristics'!$C:$C,0))),"",INDEX('Policy Characteristics'!K:K,MATCH($C908,'Policy Characteristics'!$C:$C,0)))</f>
        <v>industry-ag-main.html#fuel-switching</v>
      </c>
      <c r="R908" s="276" t="str">
        <f>IF(ISBLANK(INDEX('Policy Characteristics'!L:L,MATCH($C908,'Policy Characteristics'!$C:$C,0))),"",INDEX('Policy Characteristics'!L:L,MATCH($C908,'Policy Characteristics'!$C:$C,0)))</f>
        <v>industry-elec-and-hydrogen.html</v>
      </c>
    </row>
    <row r="909" spans="1:18" s="2" customFormat="1" ht="16">
      <c r="A909" s="276" t="str">
        <f>IF(ISBLANK(INDEX('Policy Characteristics'!A:A,MATCH($C909,'Policy Characteristics'!$C:$C,0))),"",INDEX('Policy Characteristics'!A:A,MATCH($C909,'Policy Characteristics'!$C:$C,0)))</f>
        <v>Industry</v>
      </c>
      <c r="B909" s="285" t="str">
        <f>IF(ISBLANK(INDEX('Policy Characteristics'!B:B,MATCH($C909,'Policy Characteristics'!$C:$C,0))),"",INDEX('Policy Characteristics'!B:B,MATCH($C909,'Policy Characteristics'!$C:$C,0)))</f>
        <v>Hydrogen Combustion</v>
      </c>
      <c r="C909" s="276" t="str">
        <f t="shared" si="38"/>
        <v>Fraction of Eligible Industrial Energy Use Shifted to Hydrogen</v>
      </c>
      <c r="D909" s="6" t="s">
        <v>3123</v>
      </c>
      <c r="E909" s="1" t="s">
        <v>3628</v>
      </c>
      <c r="F909" t="s">
        <v>3085</v>
      </c>
      <c r="G909" s="47" t="s">
        <v>3635</v>
      </c>
      <c r="H909" s="44">
        <v>2205</v>
      </c>
      <c r="I909" s="347" t="s">
        <v>44</v>
      </c>
      <c r="J909" s="277" t="str">
        <f>IF(ISBLANK(INDEX('Policy Characteristics'!D:D,MATCH($C909,'Policy Characteristics'!$C:$C,0))),"",INDEX('Policy Characteristics'!D:D,MATCH($C909,'Policy Characteristics'!$C:$C,0)))</f>
        <v>Hydrogen Combustion</v>
      </c>
      <c r="K909" s="276" t="str">
        <f>IF(ISBLANK(INDEX('Policy Characteristics'!E:E,MATCH($C909,'Policy Characteristics'!$C:$C,0))),"",INDEX('Policy Characteristics'!E:E,MATCH($C909,'Policy Characteristics'!$C:$C,0)))</f>
        <v>indst shift to hydrogen</v>
      </c>
      <c r="L909" s="284">
        <f>IF(ISBLANK(INDEX('Policy Characteristics'!F:F,MATCH($C909,'Policy Characteristics'!$C:$C,0))),"",INDEX('Policy Characteristics'!F:F,MATCH($C909,'Policy Characteristics'!$C:$C,0)))</f>
        <v>0</v>
      </c>
      <c r="M909" s="284">
        <f>IF(ISBLANK(INDEX('Policy Characteristics'!G:G,MATCH($C909,'Policy Characteristics'!$C:$C,0))),"",INDEX('Policy Characteristics'!G:G,MATCH($C909,'Policy Characteristics'!$C:$C,0)))</f>
        <v>1</v>
      </c>
      <c r="N909" s="284">
        <f>IF(ISBLANK(INDEX('Policy Characteristics'!H:H,MATCH($C909,'Policy Characteristics'!$C:$C,0))),"",INDEX('Policy Characteristics'!H:H,MATCH($C909,'Policy Characteristics'!$C:$C,0)))</f>
        <v>0.01</v>
      </c>
      <c r="O909" s="276" t="str">
        <f>IF(ISBLANK(INDEX('Policy Characteristics'!I:I,MATCH($C909,'Policy Characteristics'!$C:$C,0))),"",INDEX('Policy Characteristics'!I:I,MATCH($C909,'Policy Characteristics'!$C:$C,0)))</f>
        <v>% of fuel shifted</v>
      </c>
      <c r="P909" s="276" t="str">
        <f>IF(ISBLANK(INDEX('Policy Characteristics'!J:J,MATCH($C909,'Policy Characteristics'!$C:$C,0))),"",INDEX('Policy Characteristics'!J:J,MATCH($C909,'Policy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9" s="276" t="str">
        <f>IF(ISBLANK(INDEX('Policy Characteristics'!K:K,MATCH($C909,'Policy Characteristics'!$C:$C,0))),"",INDEX('Policy Characteristics'!K:K,MATCH($C909,'Policy Characteristics'!$C:$C,0)))</f>
        <v>industry-ag-main.html#fuel-switching</v>
      </c>
      <c r="R909" s="276" t="str">
        <f>IF(ISBLANK(INDEX('Policy Characteristics'!L:L,MATCH($C909,'Policy Characteristics'!$C:$C,0))),"",INDEX('Policy Characteristics'!L:L,MATCH($C909,'Policy Characteristics'!$C:$C,0)))</f>
        <v>industry-elec-and-hydrogen.html</v>
      </c>
    </row>
    <row r="910" spans="1:18" s="2" customFormat="1" ht="16">
      <c r="A910" s="276" t="str">
        <f>IF(ISBLANK(INDEX('Policy Characteristics'!A:A,MATCH($C910,'Policy Characteristics'!$C:$C,0))),"",INDEX('Policy Characteristics'!A:A,MATCH($C910,'Policy Characteristics'!$C:$C,0)))</f>
        <v>Industry</v>
      </c>
      <c r="B910" s="285" t="str">
        <f>IF(ISBLANK(INDEX('Policy Characteristics'!B:B,MATCH($C910,'Policy Characteristics'!$C:$C,0))),"",INDEX('Policy Characteristics'!B:B,MATCH($C910,'Policy Characteristics'!$C:$C,0)))</f>
        <v>Hydrogen Combustion</v>
      </c>
      <c r="C910" s="276" t="str">
        <f t="shared" si="38"/>
        <v>Fraction of Eligible Industrial Energy Use Shifted to Hydrogen</v>
      </c>
      <c r="D910" s="6" t="s">
        <v>3123</v>
      </c>
      <c r="E910" s="1" t="s">
        <v>3629</v>
      </c>
      <c r="F910" t="s">
        <v>3085</v>
      </c>
      <c r="G910" s="47" t="s">
        <v>3636</v>
      </c>
      <c r="H910" s="44">
        <v>2206</v>
      </c>
      <c r="I910" s="347" t="s">
        <v>45</v>
      </c>
      <c r="J910" s="277" t="str">
        <f>IF(ISBLANK(INDEX('Policy Characteristics'!D:D,MATCH($C910,'Policy Characteristics'!$C:$C,0))),"",INDEX('Policy Characteristics'!D:D,MATCH($C910,'Policy Characteristics'!$C:$C,0)))</f>
        <v>Hydrogen Combustion</v>
      </c>
      <c r="K910" s="276" t="str">
        <f>IF(ISBLANK(INDEX('Policy Characteristics'!E:E,MATCH($C910,'Policy Characteristics'!$C:$C,0))),"",INDEX('Policy Characteristics'!E:E,MATCH($C910,'Policy Characteristics'!$C:$C,0)))</f>
        <v>indst shift to hydrogen</v>
      </c>
      <c r="L910" s="284">
        <f>IF(ISBLANK(INDEX('Policy Characteristics'!F:F,MATCH($C910,'Policy Characteristics'!$C:$C,0))),"",INDEX('Policy Characteristics'!F:F,MATCH($C910,'Policy Characteristics'!$C:$C,0)))</f>
        <v>0</v>
      </c>
      <c r="M910" s="284">
        <f>IF(ISBLANK(INDEX('Policy Characteristics'!G:G,MATCH($C910,'Policy Characteristics'!$C:$C,0))),"",INDEX('Policy Characteristics'!G:G,MATCH($C910,'Policy Characteristics'!$C:$C,0)))</f>
        <v>1</v>
      </c>
      <c r="N910" s="284">
        <f>IF(ISBLANK(INDEX('Policy Characteristics'!H:H,MATCH($C910,'Policy Characteristics'!$C:$C,0))),"",INDEX('Policy Characteristics'!H:H,MATCH($C910,'Policy Characteristics'!$C:$C,0)))</f>
        <v>0.01</v>
      </c>
      <c r="O910" s="276" t="str">
        <f>IF(ISBLANK(INDEX('Policy Characteristics'!I:I,MATCH($C910,'Policy Characteristics'!$C:$C,0))),"",INDEX('Policy Characteristics'!I:I,MATCH($C910,'Policy Characteristics'!$C:$C,0)))</f>
        <v>% of fuel shifted</v>
      </c>
      <c r="P910" s="276" t="str">
        <f>IF(ISBLANK(INDEX('Policy Characteristics'!J:J,MATCH($C910,'Policy Characteristics'!$C:$C,0))),"",INDEX('Policy Characteristics'!J:J,MATCH($C910,'Policy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0" s="276" t="str">
        <f>IF(ISBLANK(INDEX('Policy Characteristics'!K:K,MATCH($C910,'Policy Characteristics'!$C:$C,0))),"",INDEX('Policy Characteristics'!K:K,MATCH($C910,'Policy Characteristics'!$C:$C,0)))</f>
        <v>industry-ag-main.html#fuel-switching</v>
      </c>
      <c r="R910" s="276" t="str">
        <f>IF(ISBLANK(INDEX('Policy Characteristics'!L:L,MATCH($C910,'Policy Characteristics'!$C:$C,0))),"",INDEX('Policy Characteristics'!L:L,MATCH($C910,'Policy Characteristics'!$C:$C,0)))</f>
        <v>industry-elec-and-hydrogen.html</v>
      </c>
    </row>
    <row r="911" spans="1:18" s="2" customFormat="1" ht="16">
      <c r="A911" s="276" t="str">
        <f>IF(ISBLANK(INDEX('Policy Characteristics'!A:A,MATCH($C911,'Policy Characteristics'!$C:$C,0))),"",INDEX('Policy Characteristics'!A:A,MATCH($C911,'Policy Characteristics'!$C:$C,0)))</f>
        <v>Industry</v>
      </c>
      <c r="B911" s="285" t="str">
        <f>IF(ISBLANK(INDEX('Policy Characteristics'!B:B,MATCH($C911,'Policy Characteristics'!$C:$C,0))),"",INDEX('Policy Characteristics'!B:B,MATCH($C911,'Policy Characteristics'!$C:$C,0)))</f>
        <v>Hydrogen Combustion</v>
      </c>
      <c r="C911" s="276" t="str">
        <f t="shared" si="38"/>
        <v>Fraction of Eligible Industrial Energy Use Shifted to Hydrogen</v>
      </c>
      <c r="D911" s="6" t="s">
        <v>3123</v>
      </c>
      <c r="E911" s="1" t="s">
        <v>3630</v>
      </c>
      <c r="F911" t="s">
        <v>3085</v>
      </c>
      <c r="G911" s="47" t="s">
        <v>3637</v>
      </c>
      <c r="H911" s="44">
        <v>2207</v>
      </c>
      <c r="I911" s="347" t="s">
        <v>44</v>
      </c>
      <c r="J911" s="277" t="str">
        <f>IF(ISBLANK(INDEX('Policy Characteristics'!D:D,MATCH($C911,'Policy Characteristics'!$C:$C,0))),"",INDEX('Policy Characteristics'!D:D,MATCH($C911,'Policy Characteristics'!$C:$C,0)))</f>
        <v>Hydrogen Combustion</v>
      </c>
      <c r="K911" s="276" t="str">
        <f>IF(ISBLANK(INDEX('Policy Characteristics'!E:E,MATCH($C911,'Policy Characteristics'!$C:$C,0))),"",INDEX('Policy Characteristics'!E:E,MATCH($C911,'Policy Characteristics'!$C:$C,0)))</f>
        <v>indst shift to hydrogen</v>
      </c>
      <c r="L911" s="284">
        <f>IF(ISBLANK(INDEX('Policy Characteristics'!F:F,MATCH($C911,'Policy Characteristics'!$C:$C,0))),"",INDEX('Policy Characteristics'!F:F,MATCH($C911,'Policy Characteristics'!$C:$C,0)))</f>
        <v>0</v>
      </c>
      <c r="M911" s="284">
        <f>IF(ISBLANK(INDEX('Policy Characteristics'!G:G,MATCH($C911,'Policy Characteristics'!$C:$C,0))),"",INDEX('Policy Characteristics'!G:G,MATCH($C911,'Policy Characteristics'!$C:$C,0)))</f>
        <v>1</v>
      </c>
      <c r="N911" s="284">
        <f>IF(ISBLANK(INDEX('Policy Characteristics'!H:H,MATCH($C911,'Policy Characteristics'!$C:$C,0))),"",INDEX('Policy Characteristics'!H:H,MATCH($C911,'Policy Characteristics'!$C:$C,0)))</f>
        <v>0.01</v>
      </c>
      <c r="O911" s="276" t="str">
        <f>IF(ISBLANK(INDEX('Policy Characteristics'!I:I,MATCH($C911,'Policy Characteristics'!$C:$C,0))),"",INDEX('Policy Characteristics'!I:I,MATCH($C911,'Policy Characteristics'!$C:$C,0)))</f>
        <v>% of fuel shifted</v>
      </c>
      <c r="P911" s="276" t="str">
        <f>IF(ISBLANK(INDEX('Policy Characteristics'!J:J,MATCH($C911,'Policy Characteristics'!$C:$C,0))),"",INDEX('Policy Characteristics'!J:J,MATCH($C911,'Policy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1" s="276" t="str">
        <f>IF(ISBLANK(INDEX('Policy Characteristics'!K:K,MATCH($C911,'Policy Characteristics'!$C:$C,0))),"",INDEX('Policy Characteristics'!K:K,MATCH($C911,'Policy Characteristics'!$C:$C,0)))</f>
        <v>industry-ag-main.html#fuel-switching</v>
      </c>
      <c r="R911" s="276" t="str">
        <f>IF(ISBLANK(INDEX('Policy Characteristics'!L:L,MATCH($C911,'Policy Characteristics'!$C:$C,0))),"",INDEX('Policy Characteristics'!L:L,MATCH($C911,'Policy Characteristics'!$C:$C,0)))</f>
        <v>industry-elec-and-hydrogen.html</v>
      </c>
    </row>
    <row r="912" spans="1:18" s="2" customFormat="1" ht="16">
      <c r="A912" s="276" t="str">
        <f>IF(ISBLANK(INDEX('Policy Characteristics'!A:A,MATCH($C912,'Policy Characteristics'!$C:$C,0))),"",INDEX('Policy Characteristics'!A:A,MATCH($C912,'Policy Characteristics'!$C:$C,0)))</f>
        <v>Industry</v>
      </c>
      <c r="B912" s="285" t="str">
        <f>IF(ISBLANK(INDEX('Policy Characteristics'!B:B,MATCH($C912,'Policy Characteristics'!$C:$C,0))),"",INDEX('Policy Characteristics'!B:B,MATCH($C912,'Policy Characteristics'!$C:$C,0)))</f>
        <v>Hydrogen Combustion</v>
      </c>
      <c r="C912" s="276" t="str">
        <f t="shared" si="38"/>
        <v>Fraction of Eligible Industrial Energy Use Shifted to Hydrogen</v>
      </c>
      <c r="D912" s="6" t="s">
        <v>3123</v>
      </c>
      <c r="E912" s="1" t="s">
        <v>3631</v>
      </c>
      <c r="F912" t="s">
        <v>3085</v>
      </c>
      <c r="G912" s="47" t="s">
        <v>3638</v>
      </c>
      <c r="H912" s="44">
        <v>2208</v>
      </c>
      <c r="I912" s="347" t="s">
        <v>45</v>
      </c>
      <c r="J912" s="277" t="str">
        <f>IF(ISBLANK(INDEX('Policy Characteristics'!D:D,MATCH($C912,'Policy Characteristics'!$C:$C,0))),"",INDEX('Policy Characteristics'!D:D,MATCH($C912,'Policy Characteristics'!$C:$C,0)))</f>
        <v>Hydrogen Combustion</v>
      </c>
      <c r="K912" s="276" t="str">
        <f>IF(ISBLANK(INDEX('Policy Characteristics'!E:E,MATCH($C912,'Policy Characteristics'!$C:$C,0))),"",INDEX('Policy Characteristics'!E:E,MATCH($C912,'Policy Characteristics'!$C:$C,0)))</f>
        <v>indst shift to hydrogen</v>
      </c>
      <c r="L912" s="284">
        <f>IF(ISBLANK(INDEX('Policy Characteristics'!F:F,MATCH($C912,'Policy Characteristics'!$C:$C,0))),"",INDEX('Policy Characteristics'!F:F,MATCH($C912,'Policy Characteristics'!$C:$C,0)))</f>
        <v>0</v>
      </c>
      <c r="M912" s="284">
        <f>IF(ISBLANK(INDEX('Policy Characteristics'!G:G,MATCH($C912,'Policy Characteristics'!$C:$C,0))),"",INDEX('Policy Characteristics'!G:G,MATCH($C912,'Policy Characteristics'!$C:$C,0)))</f>
        <v>1</v>
      </c>
      <c r="N912" s="284">
        <f>IF(ISBLANK(INDEX('Policy Characteristics'!H:H,MATCH($C912,'Policy Characteristics'!$C:$C,0))),"",INDEX('Policy Characteristics'!H:H,MATCH($C912,'Policy Characteristics'!$C:$C,0)))</f>
        <v>0.01</v>
      </c>
      <c r="O912" s="276" t="str">
        <f>IF(ISBLANK(INDEX('Policy Characteristics'!I:I,MATCH($C912,'Policy Characteristics'!$C:$C,0))),"",INDEX('Policy Characteristics'!I:I,MATCH($C912,'Policy Characteristics'!$C:$C,0)))</f>
        <v>% of fuel shifted</v>
      </c>
      <c r="P912" s="276" t="str">
        <f>IF(ISBLANK(INDEX('Policy Characteristics'!J:J,MATCH($C912,'Policy Characteristics'!$C:$C,0))),"",INDEX('Policy Characteristics'!J:J,MATCH($C912,'Policy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2" s="276" t="str">
        <f>IF(ISBLANK(INDEX('Policy Characteristics'!K:K,MATCH($C912,'Policy Characteristics'!$C:$C,0))),"",INDEX('Policy Characteristics'!K:K,MATCH($C912,'Policy Characteristics'!$C:$C,0)))</f>
        <v>industry-ag-main.html#fuel-switching</v>
      </c>
      <c r="R912" s="276" t="str">
        <f>IF(ISBLANK(INDEX('Policy Characteristics'!L:L,MATCH($C912,'Policy Characteristics'!$C:$C,0))),"",INDEX('Policy Characteristics'!L:L,MATCH($C912,'Policy Characteristics'!$C:$C,0)))</f>
        <v>industry-elec-and-hydrogen.html</v>
      </c>
    </row>
    <row r="913" spans="1:18" s="2" customFormat="1" ht="16">
      <c r="A913" s="276" t="str">
        <f>IF(ISBLANK(INDEX('Policy Characteristics'!A:A,MATCH($C913,'Policy Characteristics'!$C:$C,0))),"",INDEX('Policy Characteristics'!A:A,MATCH($C913,'Policy Characteristics'!$C:$C,0)))</f>
        <v>Industry</v>
      </c>
      <c r="B913" s="285" t="str">
        <f>IF(ISBLANK(INDEX('Policy Characteristics'!B:B,MATCH($C913,'Policy Characteristics'!$C:$C,0))),"",INDEX('Policy Characteristics'!B:B,MATCH($C913,'Policy Characteristics'!$C:$C,0)))</f>
        <v>Hydrogen Combustion</v>
      </c>
      <c r="C913" s="276" t="str">
        <f t="shared" si="38"/>
        <v>Fraction of Eligible Industrial Energy Use Shifted to Hydrogen</v>
      </c>
      <c r="D913" s="6" t="s">
        <v>3123</v>
      </c>
      <c r="E913" s="1" t="s">
        <v>3625</v>
      </c>
      <c r="F913" t="s">
        <v>3085</v>
      </c>
      <c r="G913" s="47" t="s">
        <v>3639</v>
      </c>
      <c r="H913" s="44">
        <v>2209</v>
      </c>
      <c r="I913" s="347" t="s">
        <v>45</v>
      </c>
      <c r="J913" s="277" t="str">
        <f>IF(ISBLANK(INDEX('Policy Characteristics'!D:D,MATCH($C913,'Policy Characteristics'!$C:$C,0))),"",INDEX('Policy Characteristics'!D:D,MATCH($C913,'Policy Characteristics'!$C:$C,0)))</f>
        <v>Hydrogen Combustion</v>
      </c>
      <c r="K913" s="276" t="str">
        <f>IF(ISBLANK(INDEX('Policy Characteristics'!E:E,MATCH($C913,'Policy Characteristics'!$C:$C,0))),"",INDEX('Policy Characteristics'!E:E,MATCH($C913,'Policy Characteristics'!$C:$C,0)))</f>
        <v>indst shift to hydrogen</v>
      </c>
      <c r="L913" s="284">
        <f>IF(ISBLANK(INDEX('Policy Characteristics'!F:F,MATCH($C913,'Policy Characteristics'!$C:$C,0))),"",INDEX('Policy Characteristics'!F:F,MATCH($C913,'Policy Characteristics'!$C:$C,0)))</f>
        <v>0</v>
      </c>
      <c r="M913" s="284">
        <f>IF(ISBLANK(INDEX('Policy Characteristics'!G:G,MATCH($C913,'Policy Characteristics'!$C:$C,0))),"",INDEX('Policy Characteristics'!G:G,MATCH($C913,'Policy Characteristics'!$C:$C,0)))</f>
        <v>1</v>
      </c>
      <c r="N913" s="284">
        <f>IF(ISBLANK(INDEX('Policy Characteristics'!H:H,MATCH($C913,'Policy Characteristics'!$C:$C,0))),"",INDEX('Policy Characteristics'!H:H,MATCH($C913,'Policy Characteristics'!$C:$C,0)))</f>
        <v>0.01</v>
      </c>
      <c r="O913" s="276" t="str">
        <f>IF(ISBLANK(INDEX('Policy Characteristics'!I:I,MATCH($C913,'Policy Characteristics'!$C:$C,0))),"",INDEX('Policy Characteristics'!I:I,MATCH($C913,'Policy Characteristics'!$C:$C,0)))</f>
        <v>% of fuel shifted</v>
      </c>
      <c r="P913" s="276" t="str">
        <f>IF(ISBLANK(INDEX('Policy Characteristics'!J:J,MATCH($C913,'Policy Characteristics'!$C:$C,0))),"",INDEX('Policy Characteristics'!J:J,MATCH($C913,'Policy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3" s="276" t="str">
        <f>IF(ISBLANK(INDEX('Policy Characteristics'!K:K,MATCH($C913,'Policy Characteristics'!$C:$C,0))),"",INDEX('Policy Characteristics'!K:K,MATCH($C913,'Policy Characteristics'!$C:$C,0)))</f>
        <v>industry-ag-main.html#fuel-switching</v>
      </c>
      <c r="R913" s="276" t="str">
        <f>IF(ISBLANK(INDEX('Policy Characteristics'!L:L,MATCH($C913,'Policy Characteristics'!$C:$C,0))),"",INDEX('Policy Characteristics'!L:L,MATCH($C913,'Policy Characteristics'!$C:$C,0)))</f>
        <v>industry-elec-and-hydrogen.html</v>
      </c>
    </row>
    <row r="914" spans="1:18" s="2" customFormat="1" ht="16">
      <c r="A914" s="276" t="str">
        <f>IF(ISBLANK(INDEX('Policy Characteristics'!A:A,MATCH($C914,'Policy Characteristics'!$C:$C,0))),"",INDEX('Policy Characteristics'!A:A,MATCH($C914,'Policy Characteristics'!$C:$C,0)))</f>
        <v>Industry</v>
      </c>
      <c r="B914" s="285" t="str">
        <f>IF(ISBLANK(INDEX('Policy Characteristics'!B:B,MATCH($C914,'Policy Characteristics'!$C:$C,0))),"",INDEX('Policy Characteristics'!B:B,MATCH($C914,'Policy Characteristics'!$C:$C,0)))</f>
        <v>Hydrogen Combustion</v>
      </c>
      <c r="C914" s="276" t="str">
        <f t="shared" si="38"/>
        <v>Fraction of Eligible Industrial Energy Use Shifted to Hydrogen</v>
      </c>
      <c r="D914" s="6" t="s">
        <v>3124</v>
      </c>
      <c r="E914" s="1" t="s">
        <v>3624</v>
      </c>
      <c r="F914" t="s">
        <v>3086</v>
      </c>
      <c r="G914" s="47" t="s">
        <v>3632</v>
      </c>
      <c r="H914" s="44">
        <v>2210</v>
      </c>
      <c r="I914" s="347" t="s">
        <v>45</v>
      </c>
      <c r="J914" s="277" t="str">
        <f>IF(ISBLANK(INDEX('Policy Characteristics'!D:D,MATCH($C914,'Policy Characteristics'!$C:$C,0))),"",INDEX('Policy Characteristics'!D:D,MATCH($C914,'Policy Characteristics'!$C:$C,0)))</f>
        <v>Hydrogen Combustion</v>
      </c>
      <c r="K914" s="276" t="str">
        <f>IF(ISBLANK(INDEX('Policy Characteristics'!E:E,MATCH($C914,'Policy Characteristics'!$C:$C,0))),"",INDEX('Policy Characteristics'!E:E,MATCH($C914,'Policy Characteristics'!$C:$C,0)))</f>
        <v>indst shift to hydrogen</v>
      </c>
      <c r="L914" s="284">
        <f>IF(ISBLANK(INDEX('Policy Characteristics'!F:F,MATCH($C914,'Policy Characteristics'!$C:$C,0))),"",INDEX('Policy Characteristics'!F:F,MATCH($C914,'Policy Characteristics'!$C:$C,0)))</f>
        <v>0</v>
      </c>
      <c r="M914" s="284">
        <f>IF(ISBLANK(INDEX('Policy Characteristics'!G:G,MATCH($C914,'Policy Characteristics'!$C:$C,0))),"",INDEX('Policy Characteristics'!G:G,MATCH($C914,'Policy Characteristics'!$C:$C,0)))</f>
        <v>1</v>
      </c>
      <c r="N914" s="284">
        <f>IF(ISBLANK(INDEX('Policy Characteristics'!H:H,MATCH($C914,'Policy Characteristics'!$C:$C,0))),"",INDEX('Policy Characteristics'!H:H,MATCH($C914,'Policy Characteristics'!$C:$C,0)))</f>
        <v>0.01</v>
      </c>
      <c r="O914" s="276" t="str">
        <f>IF(ISBLANK(INDEX('Policy Characteristics'!I:I,MATCH($C914,'Policy Characteristics'!$C:$C,0))),"",INDEX('Policy Characteristics'!I:I,MATCH($C914,'Policy Characteristics'!$C:$C,0)))</f>
        <v>% of fuel shifted</v>
      </c>
      <c r="P914" s="276" t="str">
        <f>IF(ISBLANK(INDEX('Policy Characteristics'!J:J,MATCH($C914,'Policy Characteristics'!$C:$C,0))),"",INDEX('Policy Characteristics'!J:J,MATCH($C914,'Policy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4" s="276" t="str">
        <f>IF(ISBLANK(INDEX('Policy Characteristics'!K:K,MATCH($C914,'Policy Characteristics'!$C:$C,0))),"",INDEX('Policy Characteristics'!K:K,MATCH($C914,'Policy Characteristics'!$C:$C,0)))</f>
        <v>industry-ag-main.html#fuel-switching</v>
      </c>
      <c r="R914" s="276" t="str">
        <f>IF(ISBLANK(INDEX('Policy Characteristics'!L:L,MATCH($C914,'Policy Characteristics'!$C:$C,0))),"",INDEX('Policy Characteristics'!L:L,MATCH($C914,'Policy Characteristics'!$C:$C,0)))</f>
        <v>industry-elec-and-hydrogen.html</v>
      </c>
    </row>
    <row r="915" spans="1:18" s="2" customFormat="1" ht="16">
      <c r="A915" s="276" t="str">
        <f>IF(ISBLANK(INDEX('Policy Characteristics'!A:A,MATCH($C915,'Policy Characteristics'!$C:$C,0))),"",INDEX('Policy Characteristics'!A:A,MATCH($C915,'Policy Characteristics'!$C:$C,0)))</f>
        <v>Industry</v>
      </c>
      <c r="B915" s="285" t="str">
        <f>IF(ISBLANK(INDEX('Policy Characteristics'!B:B,MATCH($C915,'Policy Characteristics'!$C:$C,0))),"",INDEX('Policy Characteristics'!B:B,MATCH($C915,'Policy Characteristics'!$C:$C,0)))</f>
        <v>Hydrogen Combustion</v>
      </c>
      <c r="C915" s="276" t="str">
        <f t="shared" si="38"/>
        <v>Fraction of Eligible Industrial Energy Use Shifted to Hydrogen</v>
      </c>
      <c r="D915" s="6" t="s">
        <v>3124</v>
      </c>
      <c r="E915" s="1" t="s">
        <v>3626</v>
      </c>
      <c r="F915" t="s">
        <v>3086</v>
      </c>
      <c r="G915" s="47" t="s">
        <v>3633</v>
      </c>
      <c r="H915" s="44">
        <v>2211</v>
      </c>
      <c r="I915" s="347" t="s">
        <v>45</v>
      </c>
      <c r="J915" s="277" t="str">
        <f>IF(ISBLANK(INDEX('Policy Characteristics'!D:D,MATCH($C915,'Policy Characteristics'!$C:$C,0))),"",INDEX('Policy Characteristics'!D:D,MATCH($C915,'Policy Characteristics'!$C:$C,0)))</f>
        <v>Hydrogen Combustion</v>
      </c>
      <c r="K915" s="276" t="str">
        <f>IF(ISBLANK(INDEX('Policy Characteristics'!E:E,MATCH($C915,'Policy Characteristics'!$C:$C,0))),"",INDEX('Policy Characteristics'!E:E,MATCH($C915,'Policy Characteristics'!$C:$C,0)))</f>
        <v>indst shift to hydrogen</v>
      </c>
      <c r="L915" s="284">
        <f>IF(ISBLANK(INDEX('Policy Characteristics'!F:F,MATCH($C915,'Policy Characteristics'!$C:$C,0))),"",INDEX('Policy Characteristics'!F:F,MATCH($C915,'Policy Characteristics'!$C:$C,0)))</f>
        <v>0</v>
      </c>
      <c r="M915" s="284">
        <f>IF(ISBLANK(INDEX('Policy Characteristics'!G:G,MATCH($C915,'Policy Characteristics'!$C:$C,0))),"",INDEX('Policy Characteristics'!G:G,MATCH($C915,'Policy Characteristics'!$C:$C,0)))</f>
        <v>1</v>
      </c>
      <c r="N915" s="284">
        <f>IF(ISBLANK(INDEX('Policy Characteristics'!H:H,MATCH($C915,'Policy Characteristics'!$C:$C,0))),"",INDEX('Policy Characteristics'!H:H,MATCH($C915,'Policy Characteristics'!$C:$C,0)))</f>
        <v>0.01</v>
      </c>
      <c r="O915" s="276" t="str">
        <f>IF(ISBLANK(INDEX('Policy Characteristics'!I:I,MATCH($C915,'Policy Characteristics'!$C:$C,0))),"",INDEX('Policy Characteristics'!I:I,MATCH($C915,'Policy Characteristics'!$C:$C,0)))</f>
        <v>% of fuel shifted</v>
      </c>
      <c r="P915" s="276" t="str">
        <f>IF(ISBLANK(INDEX('Policy Characteristics'!J:J,MATCH($C915,'Policy Characteristics'!$C:$C,0))),"",INDEX('Policy Characteristics'!J:J,MATCH($C915,'Policy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5" s="276" t="str">
        <f>IF(ISBLANK(INDEX('Policy Characteristics'!K:K,MATCH($C915,'Policy Characteristics'!$C:$C,0))),"",INDEX('Policy Characteristics'!K:K,MATCH($C915,'Policy Characteristics'!$C:$C,0)))</f>
        <v>industry-ag-main.html#fuel-switching</v>
      </c>
      <c r="R915" s="276" t="str">
        <f>IF(ISBLANK(INDEX('Policy Characteristics'!L:L,MATCH($C915,'Policy Characteristics'!$C:$C,0))),"",INDEX('Policy Characteristics'!L:L,MATCH($C915,'Policy Characteristics'!$C:$C,0)))</f>
        <v>industry-elec-and-hydrogen.html</v>
      </c>
    </row>
    <row r="916" spans="1:18" s="2" customFormat="1" ht="16">
      <c r="A916" s="276" t="str">
        <f>IF(ISBLANK(INDEX('Policy Characteristics'!A:A,MATCH($C916,'Policy Characteristics'!$C:$C,0))),"",INDEX('Policy Characteristics'!A:A,MATCH($C916,'Policy Characteristics'!$C:$C,0)))</f>
        <v>Industry</v>
      </c>
      <c r="B916" s="285" t="str">
        <f>IF(ISBLANK(INDEX('Policy Characteristics'!B:B,MATCH($C916,'Policy Characteristics'!$C:$C,0))),"",INDEX('Policy Characteristics'!B:B,MATCH($C916,'Policy Characteristics'!$C:$C,0)))</f>
        <v>Hydrogen Combustion</v>
      </c>
      <c r="C916" s="276" t="str">
        <f t="shared" si="38"/>
        <v>Fraction of Eligible Industrial Energy Use Shifted to Hydrogen</v>
      </c>
      <c r="D916" s="6" t="s">
        <v>3124</v>
      </c>
      <c r="E916" s="1" t="s">
        <v>3627</v>
      </c>
      <c r="F916" t="s">
        <v>3086</v>
      </c>
      <c r="G916" s="47" t="s">
        <v>3634</v>
      </c>
      <c r="H916" s="44">
        <v>2212</v>
      </c>
      <c r="I916" s="347" t="s">
        <v>45</v>
      </c>
      <c r="J916" s="277" t="str">
        <f>IF(ISBLANK(INDEX('Policy Characteristics'!D:D,MATCH($C916,'Policy Characteristics'!$C:$C,0))),"",INDEX('Policy Characteristics'!D:D,MATCH($C916,'Policy Characteristics'!$C:$C,0)))</f>
        <v>Hydrogen Combustion</v>
      </c>
      <c r="K916" s="276" t="str">
        <f>IF(ISBLANK(INDEX('Policy Characteristics'!E:E,MATCH($C916,'Policy Characteristics'!$C:$C,0))),"",INDEX('Policy Characteristics'!E:E,MATCH($C916,'Policy Characteristics'!$C:$C,0)))</f>
        <v>indst shift to hydrogen</v>
      </c>
      <c r="L916" s="284">
        <f>IF(ISBLANK(INDEX('Policy Characteristics'!F:F,MATCH($C916,'Policy Characteristics'!$C:$C,0))),"",INDEX('Policy Characteristics'!F:F,MATCH($C916,'Policy Characteristics'!$C:$C,0)))</f>
        <v>0</v>
      </c>
      <c r="M916" s="284">
        <f>IF(ISBLANK(INDEX('Policy Characteristics'!G:G,MATCH($C916,'Policy Characteristics'!$C:$C,0))),"",INDEX('Policy Characteristics'!G:G,MATCH($C916,'Policy Characteristics'!$C:$C,0)))</f>
        <v>1</v>
      </c>
      <c r="N916" s="284">
        <f>IF(ISBLANK(INDEX('Policy Characteristics'!H:H,MATCH($C916,'Policy Characteristics'!$C:$C,0))),"",INDEX('Policy Characteristics'!H:H,MATCH($C916,'Policy Characteristics'!$C:$C,0)))</f>
        <v>0.01</v>
      </c>
      <c r="O916" s="276" t="str">
        <f>IF(ISBLANK(INDEX('Policy Characteristics'!I:I,MATCH($C916,'Policy Characteristics'!$C:$C,0))),"",INDEX('Policy Characteristics'!I:I,MATCH($C916,'Policy Characteristics'!$C:$C,0)))</f>
        <v>% of fuel shifted</v>
      </c>
      <c r="P916" s="276" t="str">
        <f>IF(ISBLANK(INDEX('Policy Characteristics'!J:J,MATCH($C916,'Policy Characteristics'!$C:$C,0))),"",INDEX('Policy Characteristics'!J:J,MATCH($C916,'Policy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6" s="276" t="str">
        <f>IF(ISBLANK(INDEX('Policy Characteristics'!K:K,MATCH($C916,'Policy Characteristics'!$C:$C,0))),"",INDEX('Policy Characteristics'!K:K,MATCH($C916,'Policy Characteristics'!$C:$C,0)))</f>
        <v>industry-ag-main.html#fuel-switching</v>
      </c>
      <c r="R916" s="276" t="str">
        <f>IF(ISBLANK(INDEX('Policy Characteristics'!L:L,MATCH($C916,'Policy Characteristics'!$C:$C,0))),"",INDEX('Policy Characteristics'!L:L,MATCH($C916,'Policy Characteristics'!$C:$C,0)))</f>
        <v>industry-elec-and-hydrogen.html</v>
      </c>
    </row>
    <row r="917" spans="1:18" s="2" customFormat="1" ht="16">
      <c r="A917" s="276" t="str">
        <f>IF(ISBLANK(INDEX('Policy Characteristics'!A:A,MATCH($C917,'Policy Characteristics'!$C:$C,0))),"",INDEX('Policy Characteristics'!A:A,MATCH($C917,'Policy Characteristics'!$C:$C,0)))</f>
        <v>Industry</v>
      </c>
      <c r="B917" s="285" t="str">
        <f>IF(ISBLANK(INDEX('Policy Characteristics'!B:B,MATCH($C917,'Policy Characteristics'!$C:$C,0))),"",INDEX('Policy Characteristics'!B:B,MATCH($C917,'Policy Characteristics'!$C:$C,0)))</f>
        <v>Hydrogen Combustion</v>
      </c>
      <c r="C917" s="276" t="str">
        <f t="shared" si="38"/>
        <v>Fraction of Eligible Industrial Energy Use Shifted to Hydrogen</v>
      </c>
      <c r="D917" s="6" t="s">
        <v>3124</v>
      </c>
      <c r="E917" s="1" t="s">
        <v>3628</v>
      </c>
      <c r="F917" t="s">
        <v>3086</v>
      </c>
      <c r="G917" s="47" t="s">
        <v>3635</v>
      </c>
      <c r="H917" s="44">
        <v>2213</v>
      </c>
      <c r="I917" s="347" t="s">
        <v>45</v>
      </c>
      <c r="J917" s="277" t="str">
        <f>IF(ISBLANK(INDEX('Policy Characteristics'!D:D,MATCH($C917,'Policy Characteristics'!$C:$C,0))),"",INDEX('Policy Characteristics'!D:D,MATCH($C917,'Policy Characteristics'!$C:$C,0)))</f>
        <v>Hydrogen Combustion</v>
      </c>
      <c r="K917" s="276" t="str">
        <f>IF(ISBLANK(INDEX('Policy Characteristics'!E:E,MATCH($C917,'Policy Characteristics'!$C:$C,0))),"",INDEX('Policy Characteristics'!E:E,MATCH($C917,'Policy Characteristics'!$C:$C,0)))</f>
        <v>indst shift to hydrogen</v>
      </c>
      <c r="L917" s="284">
        <f>IF(ISBLANK(INDEX('Policy Characteristics'!F:F,MATCH($C917,'Policy Characteristics'!$C:$C,0))),"",INDEX('Policy Characteristics'!F:F,MATCH($C917,'Policy Characteristics'!$C:$C,0)))</f>
        <v>0</v>
      </c>
      <c r="M917" s="284">
        <f>IF(ISBLANK(INDEX('Policy Characteristics'!G:G,MATCH($C917,'Policy Characteristics'!$C:$C,0))),"",INDEX('Policy Characteristics'!G:G,MATCH($C917,'Policy Characteristics'!$C:$C,0)))</f>
        <v>1</v>
      </c>
      <c r="N917" s="284">
        <f>IF(ISBLANK(INDEX('Policy Characteristics'!H:H,MATCH($C917,'Policy Characteristics'!$C:$C,0))),"",INDEX('Policy Characteristics'!H:H,MATCH($C917,'Policy Characteristics'!$C:$C,0)))</f>
        <v>0.01</v>
      </c>
      <c r="O917" s="276" t="str">
        <f>IF(ISBLANK(INDEX('Policy Characteristics'!I:I,MATCH($C917,'Policy Characteristics'!$C:$C,0))),"",INDEX('Policy Characteristics'!I:I,MATCH($C917,'Policy Characteristics'!$C:$C,0)))</f>
        <v>% of fuel shifted</v>
      </c>
      <c r="P917" s="276" t="str">
        <f>IF(ISBLANK(INDEX('Policy Characteristics'!J:J,MATCH($C917,'Policy Characteristics'!$C:$C,0))),"",INDEX('Policy Characteristics'!J:J,MATCH($C917,'Policy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7" s="276" t="str">
        <f>IF(ISBLANK(INDEX('Policy Characteristics'!K:K,MATCH($C917,'Policy Characteristics'!$C:$C,0))),"",INDEX('Policy Characteristics'!K:K,MATCH($C917,'Policy Characteristics'!$C:$C,0)))</f>
        <v>industry-ag-main.html#fuel-switching</v>
      </c>
      <c r="R917" s="276" t="str">
        <f>IF(ISBLANK(INDEX('Policy Characteristics'!L:L,MATCH($C917,'Policy Characteristics'!$C:$C,0))),"",INDEX('Policy Characteristics'!L:L,MATCH($C917,'Policy Characteristics'!$C:$C,0)))</f>
        <v>industry-elec-and-hydrogen.html</v>
      </c>
    </row>
    <row r="918" spans="1:18" s="2" customFormat="1" ht="16">
      <c r="A918" s="276" t="str">
        <f>IF(ISBLANK(INDEX('Policy Characteristics'!A:A,MATCH($C918,'Policy Characteristics'!$C:$C,0))),"",INDEX('Policy Characteristics'!A:A,MATCH($C918,'Policy Characteristics'!$C:$C,0)))</f>
        <v>Industry</v>
      </c>
      <c r="B918" s="285" t="str">
        <f>IF(ISBLANK(INDEX('Policy Characteristics'!B:B,MATCH($C918,'Policy Characteristics'!$C:$C,0))),"",INDEX('Policy Characteristics'!B:B,MATCH($C918,'Policy Characteristics'!$C:$C,0)))</f>
        <v>Hydrogen Combustion</v>
      </c>
      <c r="C918" s="276" t="str">
        <f t="shared" si="38"/>
        <v>Fraction of Eligible Industrial Energy Use Shifted to Hydrogen</v>
      </c>
      <c r="D918" s="6" t="s">
        <v>3124</v>
      </c>
      <c r="E918" s="1" t="s">
        <v>3629</v>
      </c>
      <c r="F918" t="s">
        <v>3086</v>
      </c>
      <c r="G918" s="47" t="s">
        <v>3636</v>
      </c>
      <c r="H918" s="44">
        <v>2214</v>
      </c>
      <c r="I918" s="347" t="s">
        <v>45</v>
      </c>
      <c r="J918" s="277" t="str">
        <f>IF(ISBLANK(INDEX('Policy Characteristics'!D:D,MATCH($C918,'Policy Characteristics'!$C:$C,0))),"",INDEX('Policy Characteristics'!D:D,MATCH($C918,'Policy Characteristics'!$C:$C,0)))</f>
        <v>Hydrogen Combustion</v>
      </c>
      <c r="K918" s="276" t="str">
        <f>IF(ISBLANK(INDEX('Policy Characteristics'!E:E,MATCH($C918,'Policy Characteristics'!$C:$C,0))),"",INDEX('Policy Characteristics'!E:E,MATCH($C918,'Policy Characteristics'!$C:$C,0)))</f>
        <v>indst shift to hydrogen</v>
      </c>
      <c r="L918" s="284">
        <f>IF(ISBLANK(INDEX('Policy Characteristics'!F:F,MATCH($C918,'Policy Characteristics'!$C:$C,0))),"",INDEX('Policy Characteristics'!F:F,MATCH($C918,'Policy Characteristics'!$C:$C,0)))</f>
        <v>0</v>
      </c>
      <c r="M918" s="284">
        <f>IF(ISBLANK(INDEX('Policy Characteristics'!G:G,MATCH($C918,'Policy Characteristics'!$C:$C,0))),"",INDEX('Policy Characteristics'!G:G,MATCH($C918,'Policy Characteristics'!$C:$C,0)))</f>
        <v>1</v>
      </c>
      <c r="N918" s="284">
        <f>IF(ISBLANK(INDEX('Policy Characteristics'!H:H,MATCH($C918,'Policy Characteristics'!$C:$C,0))),"",INDEX('Policy Characteristics'!H:H,MATCH($C918,'Policy Characteristics'!$C:$C,0)))</f>
        <v>0.01</v>
      </c>
      <c r="O918" s="276" t="str">
        <f>IF(ISBLANK(INDEX('Policy Characteristics'!I:I,MATCH($C918,'Policy Characteristics'!$C:$C,0))),"",INDEX('Policy Characteristics'!I:I,MATCH($C918,'Policy Characteristics'!$C:$C,0)))</f>
        <v>% of fuel shifted</v>
      </c>
      <c r="P918" s="276" t="str">
        <f>IF(ISBLANK(INDEX('Policy Characteristics'!J:J,MATCH($C918,'Policy Characteristics'!$C:$C,0))),"",INDEX('Policy Characteristics'!J:J,MATCH($C918,'Policy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8" s="276" t="str">
        <f>IF(ISBLANK(INDEX('Policy Characteristics'!K:K,MATCH($C918,'Policy Characteristics'!$C:$C,0))),"",INDEX('Policy Characteristics'!K:K,MATCH($C918,'Policy Characteristics'!$C:$C,0)))</f>
        <v>industry-ag-main.html#fuel-switching</v>
      </c>
      <c r="R918" s="276" t="str">
        <f>IF(ISBLANK(INDEX('Policy Characteristics'!L:L,MATCH($C918,'Policy Characteristics'!$C:$C,0))),"",INDEX('Policy Characteristics'!L:L,MATCH($C918,'Policy Characteristics'!$C:$C,0)))</f>
        <v>industry-elec-and-hydrogen.html</v>
      </c>
    </row>
    <row r="919" spans="1:18" s="2" customFormat="1" ht="16">
      <c r="A919" s="276" t="str">
        <f>IF(ISBLANK(INDEX('Policy Characteristics'!A:A,MATCH($C919,'Policy Characteristics'!$C:$C,0))),"",INDEX('Policy Characteristics'!A:A,MATCH($C919,'Policy Characteristics'!$C:$C,0)))</f>
        <v>Industry</v>
      </c>
      <c r="B919" s="285" t="str">
        <f>IF(ISBLANK(INDEX('Policy Characteristics'!B:B,MATCH($C919,'Policy Characteristics'!$C:$C,0))),"",INDEX('Policy Characteristics'!B:B,MATCH($C919,'Policy Characteristics'!$C:$C,0)))</f>
        <v>Hydrogen Combustion</v>
      </c>
      <c r="C919" s="276" t="str">
        <f t="shared" si="38"/>
        <v>Fraction of Eligible Industrial Energy Use Shifted to Hydrogen</v>
      </c>
      <c r="D919" s="6" t="s">
        <v>3124</v>
      </c>
      <c r="E919" s="1" t="s">
        <v>3630</v>
      </c>
      <c r="F919" t="s">
        <v>3086</v>
      </c>
      <c r="G919" s="47" t="s">
        <v>3637</v>
      </c>
      <c r="H919" s="44">
        <v>2215</v>
      </c>
      <c r="I919" s="347" t="s">
        <v>44</v>
      </c>
      <c r="J919" s="277" t="str">
        <f>IF(ISBLANK(INDEX('Policy Characteristics'!D:D,MATCH($C919,'Policy Characteristics'!$C:$C,0))),"",INDEX('Policy Characteristics'!D:D,MATCH($C919,'Policy Characteristics'!$C:$C,0)))</f>
        <v>Hydrogen Combustion</v>
      </c>
      <c r="K919" s="276" t="str">
        <f>IF(ISBLANK(INDEX('Policy Characteristics'!E:E,MATCH($C919,'Policy Characteristics'!$C:$C,0))),"",INDEX('Policy Characteristics'!E:E,MATCH($C919,'Policy Characteristics'!$C:$C,0)))</f>
        <v>indst shift to hydrogen</v>
      </c>
      <c r="L919" s="284">
        <f>IF(ISBLANK(INDEX('Policy Characteristics'!F:F,MATCH($C919,'Policy Characteristics'!$C:$C,0))),"",INDEX('Policy Characteristics'!F:F,MATCH($C919,'Policy Characteristics'!$C:$C,0)))</f>
        <v>0</v>
      </c>
      <c r="M919" s="284">
        <f>IF(ISBLANK(INDEX('Policy Characteristics'!G:G,MATCH($C919,'Policy Characteristics'!$C:$C,0))),"",INDEX('Policy Characteristics'!G:G,MATCH($C919,'Policy Characteristics'!$C:$C,0)))</f>
        <v>1</v>
      </c>
      <c r="N919" s="284">
        <f>IF(ISBLANK(INDEX('Policy Characteristics'!H:H,MATCH($C919,'Policy Characteristics'!$C:$C,0))),"",INDEX('Policy Characteristics'!H:H,MATCH($C919,'Policy Characteristics'!$C:$C,0)))</f>
        <v>0.01</v>
      </c>
      <c r="O919" s="276" t="str">
        <f>IF(ISBLANK(INDEX('Policy Characteristics'!I:I,MATCH($C919,'Policy Characteristics'!$C:$C,0))),"",INDEX('Policy Characteristics'!I:I,MATCH($C919,'Policy Characteristics'!$C:$C,0)))</f>
        <v>% of fuel shifted</v>
      </c>
      <c r="P919" s="276" t="str">
        <f>IF(ISBLANK(INDEX('Policy Characteristics'!J:J,MATCH($C919,'Policy Characteristics'!$C:$C,0))),"",INDEX('Policy Characteristics'!J:J,MATCH($C919,'Policy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9" s="276" t="str">
        <f>IF(ISBLANK(INDEX('Policy Characteristics'!K:K,MATCH($C919,'Policy Characteristics'!$C:$C,0))),"",INDEX('Policy Characteristics'!K:K,MATCH($C919,'Policy Characteristics'!$C:$C,0)))</f>
        <v>industry-ag-main.html#fuel-switching</v>
      </c>
      <c r="R919" s="276" t="str">
        <f>IF(ISBLANK(INDEX('Policy Characteristics'!L:L,MATCH($C919,'Policy Characteristics'!$C:$C,0))),"",INDEX('Policy Characteristics'!L:L,MATCH($C919,'Policy Characteristics'!$C:$C,0)))</f>
        <v>industry-elec-and-hydrogen.html</v>
      </c>
    </row>
    <row r="920" spans="1:18" s="2" customFormat="1" ht="16">
      <c r="A920" s="276" t="str">
        <f>IF(ISBLANK(INDEX('Policy Characteristics'!A:A,MATCH($C920,'Policy Characteristics'!$C:$C,0))),"",INDEX('Policy Characteristics'!A:A,MATCH($C920,'Policy Characteristics'!$C:$C,0)))</f>
        <v>Industry</v>
      </c>
      <c r="B920" s="285" t="str">
        <f>IF(ISBLANK(INDEX('Policy Characteristics'!B:B,MATCH($C920,'Policy Characteristics'!$C:$C,0))),"",INDEX('Policy Characteristics'!B:B,MATCH($C920,'Policy Characteristics'!$C:$C,0)))</f>
        <v>Hydrogen Combustion</v>
      </c>
      <c r="C920" s="276" t="str">
        <f t="shared" si="38"/>
        <v>Fraction of Eligible Industrial Energy Use Shifted to Hydrogen</v>
      </c>
      <c r="D920" s="6" t="s">
        <v>3124</v>
      </c>
      <c r="E920" s="1" t="s">
        <v>3631</v>
      </c>
      <c r="F920" t="s">
        <v>3086</v>
      </c>
      <c r="G920" s="47" t="s">
        <v>3638</v>
      </c>
      <c r="H920" s="44">
        <v>2216</v>
      </c>
      <c r="I920" s="347" t="s">
        <v>45</v>
      </c>
      <c r="J920" s="277" t="str">
        <f>IF(ISBLANK(INDEX('Policy Characteristics'!D:D,MATCH($C920,'Policy Characteristics'!$C:$C,0))),"",INDEX('Policy Characteristics'!D:D,MATCH($C920,'Policy Characteristics'!$C:$C,0)))</f>
        <v>Hydrogen Combustion</v>
      </c>
      <c r="K920" s="276" t="str">
        <f>IF(ISBLANK(INDEX('Policy Characteristics'!E:E,MATCH($C920,'Policy Characteristics'!$C:$C,0))),"",INDEX('Policy Characteristics'!E:E,MATCH($C920,'Policy Characteristics'!$C:$C,0)))</f>
        <v>indst shift to hydrogen</v>
      </c>
      <c r="L920" s="284">
        <f>IF(ISBLANK(INDEX('Policy Characteristics'!F:F,MATCH($C920,'Policy Characteristics'!$C:$C,0))),"",INDEX('Policy Characteristics'!F:F,MATCH($C920,'Policy Characteristics'!$C:$C,0)))</f>
        <v>0</v>
      </c>
      <c r="M920" s="284">
        <f>IF(ISBLANK(INDEX('Policy Characteristics'!G:G,MATCH($C920,'Policy Characteristics'!$C:$C,0))),"",INDEX('Policy Characteristics'!G:G,MATCH($C920,'Policy Characteristics'!$C:$C,0)))</f>
        <v>1</v>
      </c>
      <c r="N920" s="284">
        <f>IF(ISBLANK(INDEX('Policy Characteristics'!H:H,MATCH($C920,'Policy Characteristics'!$C:$C,0))),"",INDEX('Policy Characteristics'!H:H,MATCH($C920,'Policy Characteristics'!$C:$C,0)))</f>
        <v>0.01</v>
      </c>
      <c r="O920" s="276" t="str">
        <f>IF(ISBLANK(INDEX('Policy Characteristics'!I:I,MATCH($C920,'Policy Characteristics'!$C:$C,0))),"",INDEX('Policy Characteristics'!I:I,MATCH($C920,'Policy Characteristics'!$C:$C,0)))</f>
        <v>% of fuel shifted</v>
      </c>
      <c r="P920" s="276" t="str">
        <f>IF(ISBLANK(INDEX('Policy Characteristics'!J:J,MATCH($C920,'Policy Characteristics'!$C:$C,0))),"",INDEX('Policy Characteristics'!J:J,MATCH($C920,'Policy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0" s="276" t="str">
        <f>IF(ISBLANK(INDEX('Policy Characteristics'!K:K,MATCH($C920,'Policy Characteristics'!$C:$C,0))),"",INDEX('Policy Characteristics'!K:K,MATCH($C920,'Policy Characteristics'!$C:$C,0)))</f>
        <v>industry-ag-main.html#fuel-switching</v>
      </c>
      <c r="R920" s="276" t="str">
        <f>IF(ISBLANK(INDEX('Policy Characteristics'!L:L,MATCH($C920,'Policy Characteristics'!$C:$C,0))),"",INDEX('Policy Characteristics'!L:L,MATCH($C920,'Policy Characteristics'!$C:$C,0)))</f>
        <v>industry-elec-and-hydrogen.html</v>
      </c>
    </row>
    <row r="921" spans="1:18" s="2" customFormat="1" ht="16">
      <c r="A921" s="276" t="str">
        <f>IF(ISBLANK(INDEX('Policy Characteristics'!A:A,MATCH($C921,'Policy Characteristics'!$C:$C,0))),"",INDEX('Policy Characteristics'!A:A,MATCH($C921,'Policy Characteristics'!$C:$C,0)))</f>
        <v>Industry</v>
      </c>
      <c r="B921" s="285" t="str">
        <f>IF(ISBLANK(INDEX('Policy Characteristics'!B:B,MATCH($C921,'Policy Characteristics'!$C:$C,0))),"",INDEX('Policy Characteristics'!B:B,MATCH($C921,'Policy Characteristics'!$C:$C,0)))</f>
        <v>Hydrogen Combustion</v>
      </c>
      <c r="C921" s="276" t="str">
        <f t="shared" si="38"/>
        <v>Fraction of Eligible Industrial Energy Use Shifted to Hydrogen</v>
      </c>
      <c r="D921" s="6" t="s">
        <v>3124</v>
      </c>
      <c r="E921" s="1" t="s">
        <v>3625</v>
      </c>
      <c r="F921" t="s">
        <v>3086</v>
      </c>
      <c r="G921" s="47" t="s">
        <v>3639</v>
      </c>
      <c r="H921" s="44">
        <v>2217</v>
      </c>
      <c r="I921" s="347" t="s">
        <v>45</v>
      </c>
      <c r="J921" s="277" t="str">
        <f>IF(ISBLANK(INDEX('Policy Characteristics'!D:D,MATCH($C921,'Policy Characteristics'!$C:$C,0))),"",INDEX('Policy Characteristics'!D:D,MATCH($C921,'Policy Characteristics'!$C:$C,0)))</f>
        <v>Hydrogen Combustion</v>
      </c>
      <c r="K921" s="276" t="str">
        <f>IF(ISBLANK(INDEX('Policy Characteristics'!E:E,MATCH($C921,'Policy Characteristics'!$C:$C,0))),"",INDEX('Policy Characteristics'!E:E,MATCH($C921,'Policy Characteristics'!$C:$C,0)))</f>
        <v>indst shift to hydrogen</v>
      </c>
      <c r="L921" s="284">
        <f>IF(ISBLANK(INDEX('Policy Characteristics'!F:F,MATCH($C921,'Policy Characteristics'!$C:$C,0))),"",INDEX('Policy Characteristics'!F:F,MATCH($C921,'Policy Characteristics'!$C:$C,0)))</f>
        <v>0</v>
      </c>
      <c r="M921" s="284">
        <f>IF(ISBLANK(INDEX('Policy Characteristics'!G:G,MATCH($C921,'Policy Characteristics'!$C:$C,0))),"",INDEX('Policy Characteristics'!G:G,MATCH($C921,'Policy Characteristics'!$C:$C,0)))</f>
        <v>1</v>
      </c>
      <c r="N921" s="284">
        <f>IF(ISBLANK(INDEX('Policy Characteristics'!H:H,MATCH($C921,'Policy Characteristics'!$C:$C,0))),"",INDEX('Policy Characteristics'!H:H,MATCH($C921,'Policy Characteristics'!$C:$C,0)))</f>
        <v>0.01</v>
      </c>
      <c r="O921" s="276" t="str">
        <f>IF(ISBLANK(INDEX('Policy Characteristics'!I:I,MATCH($C921,'Policy Characteristics'!$C:$C,0))),"",INDEX('Policy Characteristics'!I:I,MATCH($C921,'Policy Characteristics'!$C:$C,0)))</f>
        <v>% of fuel shifted</v>
      </c>
      <c r="P921" s="276" t="str">
        <f>IF(ISBLANK(INDEX('Policy Characteristics'!J:J,MATCH($C921,'Policy Characteristics'!$C:$C,0))),"",INDEX('Policy Characteristics'!J:J,MATCH($C921,'Policy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1" s="276" t="str">
        <f>IF(ISBLANK(INDEX('Policy Characteristics'!K:K,MATCH($C921,'Policy Characteristics'!$C:$C,0))),"",INDEX('Policy Characteristics'!K:K,MATCH($C921,'Policy Characteristics'!$C:$C,0)))</f>
        <v>industry-ag-main.html#fuel-switching</v>
      </c>
      <c r="R921" s="276" t="str">
        <f>IF(ISBLANK(INDEX('Policy Characteristics'!L:L,MATCH($C921,'Policy Characteristics'!$C:$C,0))),"",INDEX('Policy Characteristics'!L:L,MATCH($C921,'Policy Characteristics'!$C:$C,0)))</f>
        <v>industry-elec-and-hydrogen.html</v>
      </c>
    </row>
    <row r="922" spans="1:18" s="2" customFormat="1" ht="16">
      <c r="A922" s="276" t="str">
        <f>IF(ISBLANK(INDEX('Policy Characteristics'!A:A,MATCH($C922,'Policy Characteristics'!$C:$C,0))),"",INDEX('Policy Characteristics'!A:A,MATCH($C922,'Policy Characteristics'!$C:$C,0)))</f>
        <v>Industry</v>
      </c>
      <c r="B922" s="285" t="str">
        <f>IF(ISBLANK(INDEX('Policy Characteristics'!B:B,MATCH($C922,'Policy Characteristics'!$C:$C,0))),"",INDEX('Policy Characteristics'!B:B,MATCH($C922,'Policy Characteristics'!$C:$C,0)))</f>
        <v>Hydrogen Combustion</v>
      </c>
      <c r="C922" s="276" t="str">
        <f t="shared" si="38"/>
        <v>Fraction of Eligible Industrial Energy Use Shifted to Hydrogen</v>
      </c>
      <c r="D922" s="6" t="s">
        <v>3125</v>
      </c>
      <c r="E922" s="1" t="s">
        <v>3624</v>
      </c>
      <c r="F922" t="s">
        <v>3128</v>
      </c>
      <c r="G922" s="47" t="s">
        <v>3632</v>
      </c>
      <c r="H922" s="44">
        <v>2218</v>
      </c>
      <c r="I922" s="347" t="s">
        <v>44</v>
      </c>
      <c r="J922" s="277" t="str">
        <f>IF(ISBLANK(INDEX('Policy Characteristics'!D:D,MATCH($C922,'Policy Characteristics'!$C:$C,0))),"",INDEX('Policy Characteristics'!D:D,MATCH($C922,'Policy Characteristics'!$C:$C,0)))</f>
        <v>Hydrogen Combustion</v>
      </c>
      <c r="K922" s="276" t="str">
        <f>IF(ISBLANK(INDEX('Policy Characteristics'!E:E,MATCH($C922,'Policy Characteristics'!$C:$C,0))),"",INDEX('Policy Characteristics'!E:E,MATCH($C922,'Policy Characteristics'!$C:$C,0)))</f>
        <v>indst shift to hydrogen</v>
      </c>
      <c r="L922" s="284">
        <f>IF(ISBLANK(INDEX('Policy Characteristics'!F:F,MATCH($C922,'Policy Characteristics'!$C:$C,0))),"",INDEX('Policy Characteristics'!F:F,MATCH($C922,'Policy Characteristics'!$C:$C,0)))</f>
        <v>0</v>
      </c>
      <c r="M922" s="284">
        <f>IF(ISBLANK(INDEX('Policy Characteristics'!G:G,MATCH($C922,'Policy Characteristics'!$C:$C,0))),"",INDEX('Policy Characteristics'!G:G,MATCH($C922,'Policy Characteristics'!$C:$C,0)))</f>
        <v>1</v>
      </c>
      <c r="N922" s="284">
        <f>IF(ISBLANK(INDEX('Policy Characteristics'!H:H,MATCH($C922,'Policy Characteristics'!$C:$C,0))),"",INDEX('Policy Characteristics'!H:H,MATCH($C922,'Policy Characteristics'!$C:$C,0)))</f>
        <v>0.01</v>
      </c>
      <c r="O922" s="276" t="str">
        <f>IF(ISBLANK(INDEX('Policy Characteristics'!I:I,MATCH($C922,'Policy Characteristics'!$C:$C,0))),"",INDEX('Policy Characteristics'!I:I,MATCH($C922,'Policy Characteristics'!$C:$C,0)))</f>
        <v>% of fuel shifted</v>
      </c>
      <c r="P922" s="276" t="str">
        <f>IF(ISBLANK(INDEX('Policy Characteristics'!J:J,MATCH($C922,'Policy Characteristics'!$C:$C,0))),"",INDEX('Policy Characteristics'!J:J,MATCH($C922,'Policy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2" s="276" t="str">
        <f>IF(ISBLANK(INDEX('Policy Characteristics'!K:K,MATCH($C922,'Policy Characteristics'!$C:$C,0))),"",INDEX('Policy Characteristics'!K:K,MATCH($C922,'Policy Characteristics'!$C:$C,0)))</f>
        <v>industry-ag-main.html#fuel-switching</v>
      </c>
      <c r="R922" s="276" t="str">
        <f>IF(ISBLANK(INDEX('Policy Characteristics'!L:L,MATCH($C922,'Policy Characteristics'!$C:$C,0))),"",INDEX('Policy Characteristics'!L:L,MATCH($C922,'Policy Characteristics'!$C:$C,0)))</f>
        <v>industry-elec-and-hydrogen.html</v>
      </c>
    </row>
    <row r="923" spans="1:18" s="2" customFormat="1" ht="16">
      <c r="A923" s="276" t="str">
        <f>IF(ISBLANK(INDEX('Policy Characteristics'!A:A,MATCH($C923,'Policy Characteristics'!$C:$C,0))),"",INDEX('Policy Characteristics'!A:A,MATCH($C923,'Policy Characteristics'!$C:$C,0)))</f>
        <v>Industry</v>
      </c>
      <c r="B923" s="285" t="str">
        <f>IF(ISBLANK(INDEX('Policy Characteristics'!B:B,MATCH($C923,'Policy Characteristics'!$C:$C,0))),"",INDEX('Policy Characteristics'!B:B,MATCH($C923,'Policy Characteristics'!$C:$C,0)))</f>
        <v>Hydrogen Combustion</v>
      </c>
      <c r="C923" s="276" t="str">
        <f t="shared" si="38"/>
        <v>Fraction of Eligible Industrial Energy Use Shifted to Hydrogen</v>
      </c>
      <c r="D923" s="6" t="s">
        <v>3125</v>
      </c>
      <c r="E923" s="1" t="s">
        <v>3626</v>
      </c>
      <c r="F923" t="s">
        <v>3128</v>
      </c>
      <c r="G923" s="47" t="s">
        <v>3633</v>
      </c>
      <c r="H923" s="44">
        <v>2219</v>
      </c>
      <c r="I923" s="347" t="s">
        <v>45</v>
      </c>
      <c r="J923" s="277" t="str">
        <f>IF(ISBLANK(INDEX('Policy Characteristics'!D:D,MATCH($C923,'Policy Characteristics'!$C:$C,0))),"",INDEX('Policy Characteristics'!D:D,MATCH($C923,'Policy Characteristics'!$C:$C,0)))</f>
        <v>Hydrogen Combustion</v>
      </c>
      <c r="K923" s="276" t="str">
        <f>IF(ISBLANK(INDEX('Policy Characteristics'!E:E,MATCH($C923,'Policy Characteristics'!$C:$C,0))),"",INDEX('Policy Characteristics'!E:E,MATCH($C923,'Policy Characteristics'!$C:$C,0)))</f>
        <v>indst shift to hydrogen</v>
      </c>
      <c r="L923" s="284">
        <f>IF(ISBLANK(INDEX('Policy Characteristics'!F:F,MATCH($C923,'Policy Characteristics'!$C:$C,0))),"",INDEX('Policy Characteristics'!F:F,MATCH($C923,'Policy Characteristics'!$C:$C,0)))</f>
        <v>0</v>
      </c>
      <c r="M923" s="284">
        <f>IF(ISBLANK(INDEX('Policy Characteristics'!G:G,MATCH($C923,'Policy Characteristics'!$C:$C,0))),"",INDEX('Policy Characteristics'!G:G,MATCH($C923,'Policy Characteristics'!$C:$C,0)))</f>
        <v>1</v>
      </c>
      <c r="N923" s="284">
        <f>IF(ISBLANK(INDEX('Policy Characteristics'!H:H,MATCH($C923,'Policy Characteristics'!$C:$C,0))),"",INDEX('Policy Characteristics'!H:H,MATCH($C923,'Policy Characteristics'!$C:$C,0)))</f>
        <v>0.01</v>
      </c>
      <c r="O923" s="276" t="str">
        <f>IF(ISBLANK(INDEX('Policy Characteristics'!I:I,MATCH($C923,'Policy Characteristics'!$C:$C,0))),"",INDEX('Policy Characteristics'!I:I,MATCH($C923,'Policy Characteristics'!$C:$C,0)))</f>
        <v>% of fuel shifted</v>
      </c>
      <c r="P923" s="276" t="str">
        <f>IF(ISBLANK(INDEX('Policy Characteristics'!J:J,MATCH($C923,'Policy Characteristics'!$C:$C,0))),"",INDEX('Policy Characteristics'!J:J,MATCH($C923,'Policy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3" s="276" t="str">
        <f>IF(ISBLANK(INDEX('Policy Characteristics'!K:K,MATCH($C923,'Policy Characteristics'!$C:$C,0))),"",INDEX('Policy Characteristics'!K:K,MATCH($C923,'Policy Characteristics'!$C:$C,0)))</f>
        <v>industry-ag-main.html#fuel-switching</v>
      </c>
      <c r="R923" s="276" t="str">
        <f>IF(ISBLANK(INDEX('Policy Characteristics'!L:L,MATCH($C923,'Policy Characteristics'!$C:$C,0))),"",INDEX('Policy Characteristics'!L:L,MATCH($C923,'Policy Characteristics'!$C:$C,0)))</f>
        <v>industry-elec-and-hydrogen.html</v>
      </c>
    </row>
    <row r="924" spans="1:18" s="2" customFormat="1" ht="16">
      <c r="A924" s="276" t="str">
        <f>IF(ISBLANK(INDEX('Policy Characteristics'!A:A,MATCH($C924,'Policy Characteristics'!$C:$C,0))),"",INDEX('Policy Characteristics'!A:A,MATCH($C924,'Policy Characteristics'!$C:$C,0)))</f>
        <v>Industry</v>
      </c>
      <c r="B924" s="285" t="str">
        <f>IF(ISBLANK(INDEX('Policy Characteristics'!B:B,MATCH($C924,'Policy Characteristics'!$C:$C,0))),"",INDEX('Policy Characteristics'!B:B,MATCH($C924,'Policy Characteristics'!$C:$C,0)))</f>
        <v>Hydrogen Combustion</v>
      </c>
      <c r="C924" s="276" t="str">
        <f t="shared" si="38"/>
        <v>Fraction of Eligible Industrial Energy Use Shifted to Hydrogen</v>
      </c>
      <c r="D924" s="6" t="s">
        <v>3125</v>
      </c>
      <c r="E924" s="1" t="s">
        <v>3627</v>
      </c>
      <c r="F924" t="s">
        <v>3128</v>
      </c>
      <c r="G924" s="47" t="s">
        <v>3634</v>
      </c>
      <c r="H924" s="44">
        <v>2220</v>
      </c>
      <c r="I924" s="347" t="s">
        <v>45</v>
      </c>
      <c r="J924" s="277" t="str">
        <f>IF(ISBLANK(INDEX('Policy Characteristics'!D:D,MATCH($C924,'Policy Characteristics'!$C:$C,0))),"",INDEX('Policy Characteristics'!D:D,MATCH($C924,'Policy Characteristics'!$C:$C,0)))</f>
        <v>Hydrogen Combustion</v>
      </c>
      <c r="K924" s="276" t="str">
        <f>IF(ISBLANK(INDEX('Policy Characteristics'!E:E,MATCH($C924,'Policy Characteristics'!$C:$C,0))),"",INDEX('Policy Characteristics'!E:E,MATCH($C924,'Policy Characteristics'!$C:$C,0)))</f>
        <v>indst shift to hydrogen</v>
      </c>
      <c r="L924" s="284">
        <f>IF(ISBLANK(INDEX('Policy Characteristics'!F:F,MATCH($C924,'Policy Characteristics'!$C:$C,0))),"",INDEX('Policy Characteristics'!F:F,MATCH($C924,'Policy Characteristics'!$C:$C,0)))</f>
        <v>0</v>
      </c>
      <c r="M924" s="284">
        <f>IF(ISBLANK(INDEX('Policy Characteristics'!G:G,MATCH($C924,'Policy Characteristics'!$C:$C,0))),"",INDEX('Policy Characteristics'!G:G,MATCH($C924,'Policy Characteristics'!$C:$C,0)))</f>
        <v>1</v>
      </c>
      <c r="N924" s="284">
        <f>IF(ISBLANK(INDEX('Policy Characteristics'!H:H,MATCH($C924,'Policy Characteristics'!$C:$C,0))),"",INDEX('Policy Characteristics'!H:H,MATCH($C924,'Policy Characteristics'!$C:$C,0)))</f>
        <v>0.01</v>
      </c>
      <c r="O924" s="276" t="str">
        <f>IF(ISBLANK(INDEX('Policy Characteristics'!I:I,MATCH($C924,'Policy Characteristics'!$C:$C,0))),"",INDEX('Policy Characteristics'!I:I,MATCH($C924,'Policy Characteristics'!$C:$C,0)))</f>
        <v>% of fuel shifted</v>
      </c>
      <c r="P924" s="276" t="str">
        <f>IF(ISBLANK(INDEX('Policy Characteristics'!J:J,MATCH($C924,'Policy Characteristics'!$C:$C,0))),"",INDEX('Policy Characteristics'!J:J,MATCH($C924,'Policy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4" s="276" t="str">
        <f>IF(ISBLANK(INDEX('Policy Characteristics'!K:K,MATCH($C924,'Policy Characteristics'!$C:$C,0))),"",INDEX('Policy Characteristics'!K:K,MATCH($C924,'Policy Characteristics'!$C:$C,0)))</f>
        <v>industry-ag-main.html#fuel-switching</v>
      </c>
      <c r="R924" s="276" t="str">
        <f>IF(ISBLANK(INDEX('Policy Characteristics'!L:L,MATCH($C924,'Policy Characteristics'!$C:$C,0))),"",INDEX('Policy Characteristics'!L:L,MATCH($C924,'Policy Characteristics'!$C:$C,0)))</f>
        <v>industry-elec-and-hydrogen.html</v>
      </c>
    </row>
    <row r="925" spans="1:18" s="2" customFormat="1" ht="16">
      <c r="A925" s="276" t="str">
        <f>IF(ISBLANK(INDEX('Policy Characteristics'!A:A,MATCH($C925,'Policy Characteristics'!$C:$C,0))),"",INDEX('Policy Characteristics'!A:A,MATCH($C925,'Policy Characteristics'!$C:$C,0)))</f>
        <v>Industry</v>
      </c>
      <c r="B925" s="285" t="str">
        <f>IF(ISBLANK(INDEX('Policy Characteristics'!B:B,MATCH($C925,'Policy Characteristics'!$C:$C,0))),"",INDEX('Policy Characteristics'!B:B,MATCH($C925,'Policy Characteristics'!$C:$C,0)))</f>
        <v>Hydrogen Combustion</v>
      </c>
      <c r="C925" s="276" t="str">
        <f t="shared" si="38"/>
        <v>Fraction of Eligible Industrial Energy Use Shifted to Hydrogen</v>
      </c>
      <c r="D925" s="6" t="s">
        <v>3125</v>
      </c>
      <c r="E925" s="1" t="s">
        <v>3628</v>
      </c>
      <c r="F925" t="s">
        <v>3128</v>
      </c>
      <c r="G925" s="47" t="s">
        <v>3635</v>
      </c>
      <c r="H925" s="44">
        <v>2221</v>
      </c>
      <c r="I925" s="347" t="s">
        <v>45</v>
      </c>
      <c r="J925" s="277" t="str">
        <f>IF(ISBLANK(INDEX('Policy Characteristics'!D:D,MATCH($C925,'Policy Characteristics'!$C:$C,0))),"",INDEX('Policy Characteristics'!D:D,MATCH($C925,'Policy Characteristics'!$C:$C,0)))</f>
        <v>Hydrogen Combustion</v>
      </c>
      <c r="K925" s="276" t="str">
        <f>IF(ISBLANK(INDEX('Policy Characteristics'!E:E,MATCH($C925,'Policy Characteristics'!$C:$C,0))),"",INDEX('Policy Characteristics'!E:E,MATCH($C925,'Policy Characteristics'!$C:$C,0)))</f>
        <v>indst shift to hydrogen</v>
      </c>
      <c r="L925" s="284">
        <f>IF(ISBLANK(INDEX('Policy Characteristics'!F:F,MATCH($C925,'Policy Characteristics'!$C:$C,0))),"",INDEX('Policy Characteristics'!F:F,MATCH($C925,'Policy Characteristics'!$C:$C,0)))</f>
        <v>0</v>
      </c>
      <c r="M925" s="284">
        <f>IF(ISBLANK(INDEX('Policy Characteristics'!G:G,MATCH($C925,'Policy Characteristics'!$C:$C,0))),"",INDEX('Policy Characteristics'!G:G,MATCH($C925,'Policy Characteristics'!$C:$C,0)))</f>
        <v>1</v>
      </c>
      <c r="N925" s="284">
        <f>IF(ISBLANK(INDEX('Policy Characteristics'!H:H,MATCH($C925,'Policy Characteristics'!$C:$C,0))),"",INDEX('Policy Characteristics'!H:H,MATCH($C925,'Policy Characteristics'!$C:$C,0)))</f>
        <v>0.01</v>
      </c>
      <c r="O925" s="276" t="str">
        <f>IF(ISBLANK(INDEX('Policy Characteristics'!I:I,MATCH($C925,'Policy Characteristics'!$C:$C,0))),"",INDEX('Policy Characteristics'!I:I,MATCH($C925,'Policy Characteristics'!$C:$C,0)))</f>
        <v>% of fuel shifted</v>
      </c>
      <c r="P925" s="276" t="str">
        <f>IF(ISBLANK(INDEX('Policy Characteristics'!J:J,MATCH($C925,'Policy Characteristics'!$C:$C,0))),"",INDEX('Policy Characteristics'!J:J,MATCH($C925,'Policy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5" s="276" t="str">
        <f>IF(ISBLANK(INDEX('Policy Characteristics'!K:K,MATCH($C925,'Policy Characteristics'!$C:$C,0))),"",INDEX('Policy Characteristics'!K:K,MATCH($C925,'Policy Characteristics'!$C:$C,0)))</f>
        <v>industry-ag-main.html#fuel-switching</v>
      </c>
      <c r="R925" s="276" t="str">
        <f>IF(ISBLANK(INDEX('Policy Characteristics'!L:L,MATCH($C925,'Policy Characteristics'!$C:$C,0))),"",INDEX('Policy Characteristics'!L:L,MATCH($C925,'Policy Characteristics'!$C:$C,0)))</f>
        <v>industry-elec-and-hydrogen.html</v>
      </c>
    </row>
    <row r="926" spans="1:18" s="2" customFormat="1" ht="16">
      <c r="A926" s="276" t="str">
        <f>IF(ISBLANK(INDEX('Policy Characteristics'!A:A,MATCH($C926,'Policy Characteristics'!$C:$C,0))),"",INDEX('Policy Characteristics'!A:A,MATCH($C926,'Policy Characteristics'!$C:$C,0)))</f>
        <v>Industry</v>
      </c>
      <c r="B926" s="285" t="str">
        <f>IF(ISBLANK(INDEX('Policy Characteristics'!B:B,MATCH($C926,'Policy Characteristics'!$C:$C,0))),"",INDEX('Policy Characteristics'!B:B,MATCH($C926,'Policy Characteristics'!$C:$C,0)))</f>
        <v>Hydrogen Combustion</v>
      </c>
      <c r="C926" s="276" t="str">
        <f t="shared" si="38"/>
        <v>Fraction of Eligible Industrial Energy Use Shifted to Hydrogen</v>
      </c>
      <c r="D926" s="6" t="s">
        <v>3125</v>
      </c>
      <c r="E926" s="1" t="s">
        <v>3629</v>
      </c>
      <c r="F926" t="s">
        <v>3128</v>
      </c>
      <c r="G926" s="47" t="s">
        <v>3636</v>
      </c>
      <c r="H926" s="44">
        <v>2222</v>
      </c>
      <c r="I926" s="347" t="s">
        <v>45</v>
      </c>
      <c r="J926" s="277" t="str">
        <f>IF(ISBLANK(INDEX('Policy Characteristics'!D:D,MATCH($C926,'Policy Characteristics'!$C:$C,0))),"",INDEX('Policy Characteristics'!D:D,MATCH($C926,'Policy Characteristics'!$C:$C,0)))</f>
        <v>Hydrogen Combustion</v>
      </c>
      <c r="K926" s="276" t="str">
        <f>IF(ISBLANK(INDEX('Policy Characteristics'!E:E,MATCH($C926,'Policy Characteristics'!$C:$C,0))),"",INDEX('Policy Characteristics'!E:E,MATCH($C926,'Policy Characteristics'!$C:$C,0)))</f>
        <v>indst shift to hydrogen</v>
      </c>
      <c r="L926" s="284">
        <f>IF(ISBLANK(INDEX('Policy Characteristics'!F:F,MATCH($C926,'Policy Characteristics'!$C:$C,0))),"",INDEX('Policy Characteristics'!F:F,MATCH($C926,'Policy Characteristics'!$C:$C,0)))</f>
        <v>0</v>
      </c>
      <c r="M926" s="284">
        <f>IF(ISBLANK(INDEX('Policy Characteristics'!G:G,MATCH($C926,'Policy Characteristics'!$C:$C,0))),"",INDEX('Policy Characteristics'!G:G,MATCH($C926,'Policy Characteristics'!$C:$C,0)))</f>
        <v>1</v>
      </c>
      <c r="N926" s="284">
        <f>IF(ISBLANK(INDEX('Policy Characteristics'!H:H,MATCH($C926,'Policy Characteristics'!$C:$C,0))),"",INDEX('Policy Characteristics'!H:H,MATCH($C926,'Policy Characteristics'!$C:$C,0)))</f>
        <v>0.01</v>
      </c>
      <c r="O926" s="276" t="str">
        <f>IF(ISBLANK(INDEX('Policy Characteristics'!I:I,MATCH($C926,'Policy Characteristics'!$C:$C,0))),"",INDEX('Policy Characteristics'!I:I,MATCH($C926,'Policy Characteristics'!$C:$C,0)))</f>
        <v>% of fuel shifted</v>
      </c>
      <c r="P926" s="276" t="str">
        <f>IF(ISBLANK(INDEX('Policy Characteristics'!J:J,MATCH($C926,'Policy Characteristics'!$C:$C,0))),"",INDEX('Policy Characteristics'!J:J,MATCH($C926,'Policy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6" s="276" t="str">
        <f>IF(ISBLANK(INDEX('Policy Characteristics'!K:K,MATCH($C926,'Policy Characteristics'!$C:$C,0))),"",INDEX('Policy Characteristics'!K:K,MATCH($C926,'Policy Characteristics'!$C:$C,0)))</f>
        <v>industry-ag-main.html#fuel-switching</v>
      </c>
      <c r="R926" s="276" t="str">
        <f>IF(ISBLANK(INDEX('Policy Characteristics'!L:L,MATCH($C926,'Policy Characteristics'!$C:$C,0))),"",INDEX('Policy Characteristics'!L:L,MATCH($C926,'Policy Characteristics'!$C:$C,0)))</f>
        <v>industry-elec-and-hydrogen.html</v>
      </c>
    </row>
    <row r="927" spans="1:18" s="2" customFormat="1" ht="16">
      <c r="A927" s="276" t="str">
        <f>IF(ISBLANK(INDEX('Policy Characteristics'!A:A,MATCH($C927,'Policy Characteristics'!$C:$C,0))),"",INDEX('Policy Characteristics'!A:A,MATCH($C927,'Policy Characteristics'!$C:$C,0)))</f>
        <v>Industry</v>
      </c>
      <c r="B927" s="285" t="str">
        <f>IF(ISBLANK(INDEX('Policy Characteristics'!B:B,MATCH($C927,'Policy Characteristics'!$C:$C,0))),"",INDEX('Policy Characteristics'!B:B,MATCH($C927,'Policy Characteristics'!$C:$C,0)))</f>
        <v>Hydrogen Combustion</v>
      </c>
      <c r="C927" s="276" t="str">
        <f t="shared" si="38"/>
        <v>Fraction of Eligible Industrial Energy Use Shifted to Hydrogen</v>
      </c>
      <c r="D927" s="6" t="s">
        <v>3125</v>
      </c>
      <c r="E927" s="1" t="s">
        <v>3630</v>
      </c>
      <c r="F927" t="s">
        <v>3128</v>
      </c>
      <c r="G927" s="47" t="s">
        <v>3637</v>
      </c>
      <c r="H927" s="44">
        <v>2223</v>
      </c>
      <c r="I927" s="347" t="s">
        <v>45</v>
      </c>
      <c r="J927" s="277" t="str">
        <f>IF(ISBLANK(INDEX('Policy Characteristics'!D:D,MATCH($C927,'Policy Characteristics'!$C:$C,0))),"",INDEX('Policy Characteristics'!D:D,MATCH($C927,'Policy Characteristics'!$C:$C,0)))</f>
        <v>Hydrogen Combustion</v>
      </c>
      <c r="K927" s="276" t="str">
        <f>IF(ISBLANK(INDEX('Policy Characteristics'!E:E,MATCH($C927,'Policy Characteristics'!$C:$C,0))),"",INDEX('Policy Characteristics'!E:E,MATCH($C927,'Policy Characteristics'!$C:$C,0)))</f>
        <v>indst shift to hydrogen</v>
      </c>
      <c r="L927" s="284">
        <f>IF(ISBLANK(INDEX('Policy Characteristics'!F:F,MATCH($C927,'Policy Characteristics'!$C:$C,0))),"",INDEX('Policy Characteristics'!F:F,MATCH($C927,'Policy Characteristics'!$C:$C,0)))</f>
        <v>0</v>
      </c>
      <c r="M927" s="284">
        <f>IF(ISBLANK(INDEX('Policy Characteristics'!G:G,MATCH($C927,'Policy Characteristics'!$C:$C,0))),"",INDEX('Policy Characteristics'!G:G,MATCH($C927,'Policy Characteristics'!$C:$C,0)))</f>
        <v>1</v>
      </c>
      <c r="N927" s="284">
        <f>IF(ISBLANK(INDEX('Policy Characteristics'!H:H,MATCH($C927,'Policy Characteristics'!$C:$C,0))),"",INDEX('Policy Characteristics'!H:H,MATCH($C927,'Policy Characteristics'!$C:$C,0)))</f>
        <v>0.01</v>
      </c>
      <c r="O927" s="276" t="str">
        <f>IF(ISBLANK(INDEX('Policy Characteristics'!I:I,MATCH($C927,'Policy Characteristics'!$C:$C,0))),"",INDEX('Policy Characteristics'!I:I,MATCH($C927,'Policy Characteristics'!$C:$C,0)))</f>
        <v>% of fuel shifted</v>
      </c>
      <c r="P927" s="276" t="str">
        <f>IF(ISBLANK(INDEX('Policy Characteristics'!J:J,MATCH($C927,'Policy Characteristics'!$C:$C,0))),"",INDEX('Policy Characteristics'!J:J,MATCH($C927,'Policy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7" s="276" t="str">
        <f>IF(ISBLANK(INDEX('Policy Characteristics'!K:K,MATCH($C927,'Policy Characteristics'!$C:$C,0))),"",INDEX('Policy Characteristics'!K:K,MATCH($C927,'Policy Characteristics'!$C:$C,0)))</f>
        <v>industry-ag-main.html#fuel-switching</v>
      </c>
      <c r="R927" s="276" t="str">
        <f>IF(ISBLANK(INDEX('Policy Characteristics'!L:L,MATCH($C927,'Policy Characteristics'!$C:$C,0))),"",INDEX('Policy Characteristics'!L:L,MATCH($C927,'Policy Characteristics'!$C:$C,0)))</f>
        <v>industry-elec-and-hydrogen.html</v>
      </c>
    </row>
    <row r="928" spans="1:18" s="2" customFormat="1" ht="16">
      <c r="A928" s="276" t="str">
        <f>IF(ISBLANK(INDEX('Policy Characteristics'!A:A,MATCH($C928,'Policy Characteristics'!$C:$C,0))),"",INDEX('Policy Characteristics'!A:A,MATCH($C928,'Policy Characteristics'!$C:$C,0)))</f>
        <v>Industry</v>
      </c>
      <c r="B928" s="285" t="str">
        <f>IF(ISBLANK(INDEX('Policy Characteristics'!B:B,MATCH($C928,'Policy Characteristics'!$C:$C,0))),"",INDEX('Policy Characteristics'!B:B,MATCH($C928,'Policy Characteristics'!$C:$C,0)))</f>
        <v>Hydrogen Combustion</v>
      </c>
      <c r="C928" s="276" t="str">
        <f t="shared" si="38"/>
        <v>Fraction of Eligible Industrial Energy Use Shifted to Hydrogen</v>
      </c>
      <c r="D928" s="6" t="s">
        <v>3125</v>
      </c>
      <c r="E928" s="1" t="s">
        <v>3631</v>
      </c>
      <c r="F928" t="s">
        <v>3128</v>
      </c>
      <c r="G928" s="47" t="s">
        <v>3638</v>
      </c>
      <c r="H928" s="44">
        <v>2224</v>
      </c>
      <c r="I928" s="347" t="s">
        <v>45</v>
      </c>
      <c r="J928" s="277" t="str">
        <f>IF(ISBLANK(INDEX('Policy Characteristics'!D:D,MATCH($C928,'Policy Characteristics'!$C:$C,0))),"",INDEX('Policy Characteristics'!D:D,MATCH($C928,'Policy Characteristics'!$C:$C,0)))</f>
        <v>Hydrogen Combustion</v>
      </c>
      <c r="K928" s="276" t="str">
        <f>IF(ISBLANK(INDEX('Policy Characteristics'!E:E,MATCH($C928,'Policy Characteristics'!$C:$C,0))),"",INDEX('Policy Characteristics'!E:E,MATCH($C928,'Policy Characteristics'!$C:$C,0)))</f>
        <v>indst shift to hydrogen</v>
      </c>
      <c r="L928" s="284">
        <f>IF(ISBLANK(INDEX('Policy Characteristics'!F:F,MATCH($C928,'Policy Characteristics'!$C:$C,0))),"",INDEX('Policy Characteristics'!F:F,MATCH($C928,'Policy Characteristics'!$C:$C,0)))</f>
        <v>0</v>
      </c>
      <c r="M928" s="284">
        <f>IF(ISBLANK(INDEX('Policy Characteristics'!G:G,MATCH($C928,'Policy Characteristics'!$C:$C,0))),"",INDEX('Policy Characteristics'!G:G,MATCH($C928,'Policy Characteristics'!$C:$C,0)))</f>
        <v>1</v>
      </c>
      <c r="N928" s="284">
        <f>IF(ISBLANK(INDEX('Policy Characteristics'!H:H,MATCH($C928,'Policy Characteristics'!$C:$C,0))),"",INDEX('Policy Characteristics'!H:H,MATCH($C928,'Policy Characteristics'!$C:$C,0)))</f>
        <v>0.01</v>
      </c>
      <c r="O928" s="276" t="str">
        <f>IF(ISBLANK(INDEX('Policy Characteristics'!I:I,MATCH($C928,'Policy Characteristics'!$C:$C,0))),"",INDEX('Policy Characteristics'!I:I,MATCH($C928,'Policy Characteristics'!$C:$C,0)))</f>
        <v>% of fuel shifted</v>
      </c>
      <c r="P928" s="276" t="str">
        <f>IF(ISBLANK(INDEX('Policy Characteristics'!J:J,MATCH($C928,'Policy Characteristics'!$C:$C,0))),"",INDEX('Policy Characteristics'!J:J,MATCH($C928,'Policy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8" s="276" t="str">
        <f>IF(ISBLANK(INDEX('Policy Characteristics'!K:K,MATCH($C928,'Policy Characteristics'!$C:$C,0))),"",INDEX('Policy Characteristics'!K:K,MATCH($C928,'Policy Characteristics'!$C:$C,0)))</f>
        <v>industry-ag-main.html#fuel-switching</v>
      </c>
      <c r="R928" s="276" t="str">
        <f>IF(ISBLANK(INDEX('Policy Characteristics'!L:L,MATCH($C928,'Policy Characteristics'!$C:$C,0))),"",INDEX('Policy Characteristics'!L:L,MATCH($C928,'Policy Characteristics'!$C:$C,0)))</f>
        <v>industry-elec-and-hydrogen.html</v>
      </c>
    </row>
    <row r="929" spans="1:18" s="2" customFormat="1" ht="16">
      <c r="A929" s="276" t="str">
        <f>IF(ISBLANK(INDEX('Policy Characteristics'!A:A,MATCH($C929,'Policy Characteristics'!$C:$C,0))),"",INDEX('Policy Characteristics'!A:A,MATCH($C929,'Policy Characteristics'!$C:$C,0)))</f>
        <v>Industry</v>
      </c>
      <c r="B929" s="285" t="str">
        <f>IF(ISBLANK(INDEX('Policy Characteristics'!B:B,MATCH($C929,'Policy Characteristics'!$C:$C,0))),"",INDEX('Policy Characteristics'!B:B,MATCH($C929,'Policy Characteristics'!$C:$C,0)))</f>
        <v>Hydrogen Combustion</v>
      </c>
      <c r="C929" s="276" t="str">
        <f t="shared" si="38"/>
        <v>Fraction of Eligible Industrial Energy Use Shifted to Hydrogen</v>
      </c>
      <c r="D929" s="6" t="s">
        <v>3125</v>
      </c>
      <c r="E929" s="1" t="s">
        <v>3625</v>
      </c>
      <c r="F929" t="s">
        <v>3128</v>
      </c>
      <c r="G929" s="47" t="s">
        <v>3639</v>
      </c>
      <c r="H929" s="44">
        <v>2225</v>
      </c>
      <c r="I929" s="347" t="s">
        <v>45</v>
      </c>
      <c r="J929" s="277" t="str">
        <f>IF(ISBLANK(INDEX('Policy Characteristics'!D:D,MATCH($C929,'Policy Characteristics'!$C:$C,0))),"",INDEX('Policy Characteristics'!D:D,MATCH($C929,'Policy Characteristics'!$C:$C,0)))</f>
        <v>Hydrogen Combustion</v>
      </c>
      <c r="K929" s="276" t="str">
        <f>IF(ISBLANK(INDEX('Policy Characteristics'!E:E,MATCH($C929,'Policy Characteristics'!$C:$C,0))),"",INDEX('Policy Characteristics'!E:E,MATCH($C929,'Policy Characteristics'!$C:$C,0)))</f>
        <v>indst shift to hydrogen</v>
      </c>
      <c r="L929" s="284">
        <f>IF(ISBLANK(INDEX('Policy Characteristics'!F:F,MATCH($C929,'Policy Characteristics'!$C:$C,0))),"",INDEX('Policy Characteristics'!F:F,MATCH($C929,'Policy Characteristics'!$C:$C,0)))</f>
        <v>0</v>
      </c>
      <c r="M929" s="284">
        <f>IF(ISBLANK(INDEX('Policy Characteristics'!G:G,MATCH($C929,'Policy Characteristics'!$C:$C,0))),"",INDEX('Policy Characteristics'!G:G,MATCH($C929,'Policy Characteristics'!$C:$C,0)))</f>
        <v>1</v>
      </c>
      <c r="N929" s="284">
        <f>IF(ISBLANK(INDEX('Policy Characteristics'!H:H,MATCH($C929,'Policy Characteristics'!$C:$C,0))),"",INDEX('Policy Characteristics'!H:H,MATCH($C929,'Policy Characteristics'!$C:$C,0)))</f>
        <v>0.01</v>
      </c>
      <c r="O929" s="276" t="str">
        <f>IF(ISBLANK(INDEX('Policy Characteristics'!I:I,MATCH($C929,'Policy Characteristics'!$C:$C,0))),"",INDEX('Policy Characteristics'!I:I,MATCH($C929,'Policy Characteristics'!$C:$C,0)))</f>
        <v>% of fuel shifted</v>
      </c>
      <c r="P929" s="276" t="str">
        <f>IF(ISBLANK(INDEX('Policy Characteristics'!J:J,MATCH($C929,'Policy Characteristics'!$C:$C,0))),"",INDEX('Policy Characteristics'!J:J,MATCH($C929,'Policy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9" s="276" t="str">
        <f>IF(ISBLANK(INDEX('Policy Characteristics'!K:K,MATCH($C929,'Policy Characteristics'!$C:$C,0))),"",INDEX('Policy Characteristics'!K:K,MATCH($C929,'Policy Characteristics'!$C:$C,0)))</f>
        <v>industry-ag-main.html#fuel-switching</v>
      </c>
      <c r="R929" s="276" t="str">
        <f>IF(ISBLANK(INDEX('Policy Characteristics'!L:L,MATCH($C929,'Policy Characteristics'!$C:$C,0))),"",INDEX('Policy Characteristics'!L:L,MATCH($C929,'Policy Characteristics'!$C:$C,0)))</f>
        <v>industry-elec-and-hydrogen.html</v>
      </c>
    </row>
    <row r="930" spans="1:18" s="2" customFormat="1" ht="16">
      <c r="A930" s="276" t="str">
        <f>IF(ISBLANK(INDEX('Policy Characteristics'!A:A,MATCH($C930,'Policy Characteristics'!$C:$C,0))),"",INDEX('Policy Characteristics'!A:A,MATCH($C930,'Policy Characteristics'!$C:$C,0)))</f>
        <v>Industry</v>
      </c>
      <c r="B930" s="285" t="str">
        <f>IF(ISBLANK(INDEX('Policy Characteristics'!B:B,MATCH($C930,'Policy Characteristics'!$C:$C,0))),"",INDEX('Policy Characteristics'!B:B,MATCH($C930,'Policy Characteristics'!$C:$C,0)))</f>
        <v>Hydrogen Combustion</v>
      </c>
      <c r="C930" s="276" t="str">
        <f t="shared" si="38"/>
        <v>Fraction of Eligible Industrial Energy Use Shifted to Hydrogen</v>
      </c>
      <c r="D930" s="6" t="s">
        <v>3126</v>
      </c>
      <c r="E930" s="1" t="s">
        <v>3624</v>
      </c>
      <c r="F930" t="s">
        <v>3087</v>
      </c>
      <c r="G930" s="47" t="s">
        <v>3632</v>
      </c>
      <c r="H930" s="44">
        <v>2226</v>
      </c>
      <c r="I930" s="347" t="s">
        <v>45</v>
      </c>
      <c r="J930" s="277" t="str">
        <f>IF(ISBLANK(INDEX('Policy Characteristics'!D:D,MATCH($C930,'Policy Characteristics'!$C:$C,0))),"",INDEX('Policy Characteristics'!D:D,MATCH($C930,'Policy Characteristics'!$C:$C,0)))</f>
        <v>Hydrogen Combustion</v>
      </c>
      <c r="K930" s="276" t="str">
        <f>IF(ISBLANK(INDEX('Policy Characteristics'!E:E,MATCH($C930,'Policy Characteristics'!$C:$C,0))),"",INDEX('Policy Characteristics'!E:E,MATCH($C930,'Policy Characteristics'!$C:$C,0)))</f>
        <v>indst shift to hydrogen</v>
      </c>
      <c r="L930" s="284">
        <f>IF(ISBLANK(INDEX('Policy Characteristics'!F:F,MATCH($C930,'Policy Characteristics'!$C:$C,0))),"",INDEX('Policy Characteristics'!F:F,MATCH($C930,'Policy Characteristics'!$C:$C,0)))</f>
        <v>0</v>
      </c>
      <c r="M930" s="284">
        <f>IF(ISBLANK(INDEX('Policy Characteristics'!G:G,MATCH($C930,'Policy Characteristics'!$C:$C,0))),"",INDEX('Policy Characteristics'!G:G,MATCH($C930,'Policy Characteristics'!$C:$C,0)))</f>
        <v>1</v>
      </c>
      <c r="N930" s="284">
        <f>IF(ISBLANK(INDEX('Policy Characteristics'!H:H,MATCH($C930,'Policy Characteristics'!$C:$C,0))),"",INDEX('Policy Characteristics'!H:H,MATCH($C930,'Policy Characteristics'!$C:$C,0)))</f>
        <v>0.01</v>
      </c>
      <c r="O930" s="276" t="str">
        <f>IF(ISBLANK(INDEX('Policy Characteristics'!I:I,MATCH($C930,'Policy Characteristics'!$C:$C,0))),"",INDEX('Policy Characteristics'!I:I,MATCH($C930,'Policy Characteristics'!$C:$C,0)))</f>
        <v>% of fuel shifted</v>
      </c>
      <c r="P930" s="276" t="str">
        <f>IF(ISBLANK(INDEX('Policy Characteristics'!J:J,MATCH($C930,'Policy Characteristics'!$C:$C,0))),"",INDEX('Policy Characteristics'!J:J,MATCH($C930,'Policy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0" s="276" t="str">
        <f>IF(ISBLANK(INDEX('Policy Characteristics'!K:K,MATCH($C930,'Policy Characteristics'!$C:$C,0))),"",INDEX('Policy Characteristics'!K:K,MATCH($C930,'Policy Characteristics'!$C:$C,0)))</f>
        <v>industry-ag-main.html#fuel-switching</v>
      </c>
      <c r="R930" s="276" t="str">
        <f>IF(ISBLANK(INDEX('Policy Characteristics'!L:L,MATCH($C930,'Policy Characteristics'!$C:$C,0))),"",INDEX('Policy Characteristics'!L:L,MATCH($C930,'Policy Characteristics'!$C:$C,0)))</f>
        <v>industry-elec-and-hydrogen.html</v>
      </c>
    </row>
    <row r="931" spans="1:18" s="2" customFormat="1" ht="16">
      <c r="A931" s="276" t="str">
        <f>IF(ISBLANK(INDEX('Policy Characteristics'!A:A,MATCH($C931,'Policy Characteristics'!$C:$C,0))),"",INDEX('Policy Characteristics'!A:A,MATCH($C931,'Policy Characteristics'!$C:$C,0)))</f>
        <v>Industry</v>
      </c>
      <c r="B931" s="285" t="str">
        <f>IF(ISBLANK(INDEX('Policy Characteristics'!B:B,MATCH($C931,'Policy Characteristics'!$C:$C,0))),"",INDEX('Policy Characteristics'!B:B,MATCH($C931,'Policy Characteristics'!$C:$C,0)))</f>
        <v>Hydrogen Combustion</v>
      </c>
      <c r="C931" s="276" t="str">
        <f t="shared" si="38"/>
        <v>Fraction of Eligible Industrial Energy Use Shifted to Hydrogen</v>
      </c>
      <c r="D931" s="6" t="s">
        <v>3126</v>
      </c>
      <c r="E931" s="1" t="s">
        <v>3626</v>
      </c>
      <c r="F931" t="s">
        <v>3087</v>
      </c>
      <c r="G931" s="47" t="s">
        <v>3633</v>
      </c>
      <c r="H931" s="44">
        <v>2227</v>
      </c>
      <c r="I931" s="347" t="s">
        <v>44</v>
      </c>
      <c r="J931" s="277" t="str">
        <f>IF(ISBLANK(INDEX('Policy Characteristics'!D:D,MATCH($C931,'Policy Characteristics'!$C:$C,0))),"",INDEX('Policy Characteristics'!D:D,MATCH($C931,'Policy Characteristics'!$C:$C,0)))</f>
        <v>Hydrogen Combustion</v>
      </c>
      <c r="K931" s="276" t="str">
        <f>IF(ISBLANK(INDEX('Policy Characteristics'!E:E,MATCH($C931,'Policy Characteristics'!$C:$C,0))),"",INDEX('Policy Characteristics'!E:E,MATCH($C931,'Policy Characteristics'!$C:$C,0)))</f>
        <v>indst shift to hydrogen</v>
      </c>
      <c r="L931" s="284">
        <f>IF(ISBLANK(INDEX('Policy Characteristics'!F:F,MATCH($C931,'Policy Characteristics'!$C:$C,0))),"",INDEX('Policy Characteristics'!F:F,MATCH($C931,'Policy Characteristics'!$C:$C,0)))</f>
        <v>0</v>
      </c>
      <c r="M931" s="284">
        <f>IF(ISBLANK(INDEX('Policy Characteristics'!G:G,MATCH($C931,'Policy Characteristics'!$C:$C,0))),"",INDEX('Policy Characteristics'!G:G,MATCH($C931,'Policy Characteristics'!$C:$C,0)))</f>
        <v>1</v>
      </c>
      <c r="N931" s="284">
        <f>IF(ISBLANK(INDEX('Policy Characteristics'!H:H,MATCH($C931,'Policy Characteristics'!$C:$C,0))),"",INDEX('Policy Characteristics'!H:H,MATCH($C931,'Policy Characteristics'!$C:$C,0)))</f>
        <v>0.01</v>
      </c>
      <c r="O931" s="276" t="str">
        <f>IF(ISBLANK(INDEX('Policy Characteristics'!I:I,MATCH($C931,'Policy Characteristics'!$C:$C,0))),"",INDEX('Policy Characteristics'!I:I,MATCH($C931,'Policy Characteristics'!$C:$C,0)))</f>
        <v>% of fuel shifted</v>
      </c>
      <c r="P931" s="276" t="str">
        <f>IF(ISBLANK(INDEX('Policy Characteristics'!J:J,MATCH($C931,'Policy Characteristics'!$C:$C,0))),"",INDEX('Policy Characteristics'!J:J,MATCH($C931,'Policy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1" s="276" t="str">
        <f>IF(ISBLANK(INDEX('Policy Characteristics'!K:K,MATCH($C931,'Policy Characteristics'!$C:$C,0))),"",INDEX('Policy Characteristics'!K:K,MATCH($C931,'Policy Characteristics'!$C:$C,0)))</f>
        <v>industry-ag-main.html#fuel-switching</v>
      </c>
      <c r="R931" s="276" t="str">
        <f>IF(ISBLANK(INDEX('Policy Characteristics'!L:L,MATCH($C931,'Policy Characteristics'!$C:$C,0))),"",INDEX('Policy Characteristics'!L:L,MATCH($C931,'Policy Characteristics'!$C:$C,0)))</f>
        <v>industry-elec-and-hydrogen.html</v>
      </c>
    </row>
    <row r="932" spans="1:18" s="2" customFormat="1" ht="16">
      <c r="A932" s="276" t="str">
        <f>IF(ISBLANK(INDEX('Policy Characteristics'!A:A,MATCH($C932,'Policy Characteristics'!$C:$C,0))),"",INDEX('Policy Characteristics'!A:A,MATCH($C932,'Policy Characteristics'!$C:$C,0)))</f>
        <v>Industry</v>
      </c>
      <c r="B932" s="285" t="str">
        <f>IF(ISBLANK(INDEX('Policy Characteristics'!B:B,MATCH($C932,'Policy Characteristics'!$C:$C,0))),"",INDEX('Policy Characteristics'!B:B,MATCH($C932,'Policy Characteristics'!$C:$C,0)))</f>
        <v>Hydrogen Combustion</v>
      </c>
      <c r="C932" s="276" t="str">
        <f t="shared" ref="C932:C937" si="39">C$738</f>
        <v>Fraction of Eligible Industrial Energy Use Shifted to Hydrogen</v>
      </c>
      <c r="D932" s="6" t="s">
        <v>3126</v>
      </c>
      <c r="E932" s="1" t="s">
        <v>3627</v>
      </c>
      <c r="F932" t="s">
        <v>3087</v>
      </c>
      <c r="G932" s="47" t="s">
        <v>3634</v>
      </c>
      <c r="H932" s="44">
        <v>2228</v>
      </c>
      <c r="I932" s="347" t="s">
        <v>45</v>
      </c>
      <c r="J932" s="277" t="str">
        <f>IF(ISBLANK(INDEX('Policy Characteristics'!D:D,MATCH($C932,'Policy Characteristics'!$C:$C,0))),"",INDEX('Policy Characteristics'!D:D,MATCH($C932,'Policy Characteristics'!$C:$C,0)))</f>
        <v>Hydrogen Combustion</v>
      </c>
      <c r="K932" s="276" t="str">
        <f>IF(ISBLANK(INDEX('Policy Characteristics'!E:E,MATCH($C932,'Policy Characteristics'!$C:$C,0))),"",INDEX('Policy Characteristics'!E:E,MATCH($C932,'Policy Characteristics'!$C:$C,0)))</f>
        <v>indst shift to hydrogen</v>
      </c>
      <c r="L932" s="284">
        <f>IF(ISBLANK(INDEX('Policy Characteristics'!F:F,MATCH($C932,'Policy Characteristics'!$C:$C,0))),"",INDEX('Policy Characteristics'!F:F,MATCH($C932,'Policy Characteristics'!$C:$C,0)))</f>
        <v>0</v>
      </c>
      <c r="M932" s="284">
        <f>IF(ISBLANK(INDEX('Policy Characteristics'!G:G,MATCH($C932,'Policy Characteristics'!$C:$C,0))),"",INDEX('Policy Characteristics'!G:G,MATCH($C932,'Policy Characteristics'!$C:$C,0)))</f>
        <v>1</v>
      </c>
      <c r="N932" s="284">
        <f>IF(ISBLANK(INDEX('Policy Characteristics'!H:H,MATCH($C932,'Policy Characteristics'!$C:$C,0))),"",INDEX('Policy Characteristics'!H:H,MATCH($C932,'Policy Characteristics'!$C:$C,0)))</f>
        <v>0.01</v>
      </c>
      <c r="O932" s="276" t="str">
        <f>IF(ISBLANK(INDEX('Policy Characteristics'!I:I,MATCH($C932,'Policy Characteristics'!$C:$C,0))),"",INDEX('Policy Characteristics'!I:I,MATCH($C932,'Policy Characteristics'!$C:$C,0)))</f>
        <v>% of fuel shifted</v>
      </c>
      <c r="P932" s="276" t="str">
        <f>IF(ISBLANK(INDEX('Policy Characteristics'!J:J,MATCH($C932,'Policy Characteristics'!$C:$C,0))),"",INDEX('Policy Characteristics'!J:J,MATCH($C932,'Policy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2" s="276" t="str">
        <f>IF(ISBLANK(INDEX('Policy Characteristics'!K:K,MATCH($C932,'Policy Characteristics'!$C:$C,0))),"",INDEX('Policy Characteristics'!K:K,MATCH($C932,'Policy Characteristics'!$C:$C,0)))</f>
        <v>industry-ag-main.html#fuel-switching</v>
      </c>
      <c r="R932" s="276" t="str">
        <f>IF(ISBLANK(INDEX('Policy Characteristics'!L:L,MATCH($C932,'Policy Characteristics'!$C:$C,0))),"",INDEX('Policy Characteristics'!L:L,MATCH($C932,'Policy Characteristics'!$C:$C,0)))</f>
        <v>industry-elec-and-hydrogen.html</v>
      </c>
    </row>
    <row r="933" spans="1:18" s="2" customFormat="1" ht="16">
      <c r="A933" s="276" t="str">
        <f>IF(ISBLANK(INDEX('Policy Characteristics'!A:A,MATCH($C933,'Policy Characteristics'!$C:$C,0))),"",INDEX('Policy Characteristics'!A:A,MATCH($C933,'Policy Characteristics'!$C:$C,0)))</f>
        <v>Industry</v>
      </c>
      <c r="B933" s="285" t="str">
        <f>IF(ISBLANK(INDEX('Policy Characteristics'!B:B,MATCH($C933,'Policy Characteristics'!$C:$C,0))),"",INDEX('Policy Characteristics'!B:B,MATCH($C933,'Policy Characteristics'!$C:$C,0)))</f>
        <v>Hydrogen Combustion</v>
      </c>
      <c r="C933" s="276" t="str">
        <f t="shared" si="39"/>
        <v>Fraction of Eligible Industrial Energy Use Shifted to Hydrogen</v>
      </c>
      <c r="D933" s="6" t="s">
        <v>3126</v>
      </c>
      <c r="E933" s="1" t="s">
        <v>3628</v>
      </c>
      <c r="F933" t="s">
        <v>3087</v>
      </c>
      <c r="G933" s="47" t="s">
        <v>3635</v>
      </c>
      <c r="H933" s="44">
        <v>2229</v>
      </c>
      <c r="I933" s="347" t="s">
        <v>45</v>
      </c>
      <c r="J933" s="277" t="str">
        <f>IF(ISBLANK(INDEX('Policy Characteristics'!D:D,MATCH($C933,'Policy Characteristics'!$C:$C,0))),"",INDEX('Policy Characteristics'!D:D,MATCH($C933,'Policy Characteristics'!$C:$C,0)))</f>
        <v>Hydrogen Combustion</v>
      </c>
      <c r="K933" s="276" t="str">
        <f>IF(ISBLANK(INDEX('Policy Characteristics'!E:E,MATCH($C933,'Policy Characteristics'!$C:$C,0))),"",INDEX('Policy Characteristics'!E:E,MATCH($C933,'Policy Characteristics'!$C:$C,0)))</f>
        <v>indst shift to hydrogen</v>
      </c>
      <c r="L933" s="284">
        <f>IF(ISBLANK(INDEX('Policy Characteristics'!F:F,MATCH($C933,'Policy Characteristics'!$C:$C,0))),"",INDEX('Policy Characteristics'!F:F,MATCH($C933,'Policy Characteristics'!$C:$C,0)))</f>
        <v>0</v>
      </c>
      <c r="M933" s="284">
        <f>IF(ISBLANK(INDEX('Policy Characteristics'!G:G,MATCH($C933,'Policy Characteristics'!$C:$C,0))),"",INDEX('Policy Characteristics'!G:G,MATCH($C933,'Policy Characteristics'!$C:$C,0)))</f>
        <v>1</v>
      </c>
      <c r="N933" s="284">
        <f>IF(ISBLANK(INDEX('Policy Characteristics'!H:H,MATCH($C933,'Policy Characteristics'!$C:$C,0))),"",INDEX('Policy Characteristics'!H:H,MATCH($C933,'Policy Characteristics'!$C:$C,0)))</f>
        <v>0.01</v>
      </c>
      <c r="O933" s="276" t="str">
        <f>IF(ISBLANK(INDEX('Policy Characteristics'!I:I,MATCH($C933,'Policy Characteristics'!$C:$C,0))),"",INDEX('Policy Characteristics'!I:I,MATCH($C933,'Policy Characteristics'!$C:$C,0)))</f>
        <v>% of fuel shifted</v>
      </c>
      <c r="P933" s="276" t="str">
        <f>IF(ISBLANK(INDEX('Policy Characteristics'!J:J,MATCH($C933,'Policy Characteristics'!$C:$C,0))),"",INDEX('Policy Characteristics'!J:J,MATCH($C933,'Policy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3" s="276" t="str">
        <f>IF(ISBLANK(INDEX('Policy Characteristics'!K:K,MATCH($C933,'Policy Characteristics'!$C:$C,0))),"",INDEX('Policy Characteristics'!K:K,MATCH($C933,'Policy Characteristics'!$C:$C,0)))</f>
        <v>industry-ag-main.html#fuel-switching</v>
      </c>
      <c r="R933" s="276" t="str">
        <f>IF(ISBLANK(INDEX('Policy Characteristics'!L:L,MATCH($C933,'Policy Characteristics'!$C:$C,0))),"",INDEX('Policy Characteristics'!L:L,MATCH($C933,'Policy Characteristics'!$C:$C,0)))</f>
        <v>industry-elec-and-hydrogen.html</v>
      </c>
    </row>
    <row r="934" spans="1:18" s="2" customFormat="1" ht="16">
      <c r="A934" s="276" t="str">
        <f>IF(ISBLANK(INDEX('Policy Characteristics'!A:A,MATCH($C934,'Policy Characteristics'!$C:$C,0))),"",INDEX('Policy Characteristics'!A:A,MATCH($C934,'Policy Characteristics'!$C:$C,0)))</f>
        <v>Industry</v>
      </c>
      <c r="B934" s="285" t="str">
        <f>IF(ISBLANK(INDEX('Policy Characteristics'!B:B,MATCH($C934,'Policy Characteristics'!$C:$C,0))),"",INDEX('Policy Characteristics'!B:B,MATCH($C934,'Policy Characteristics'!$C:$C,0)))</f>
        <v>Hydrogen Combustion</v>
      </c>
      <c r="C934" s="276" t="str">
        <f t="shared" si="39"/>
        <v>Fraction of Eligible Industrial Energy Use Shifted to Hydrogen</v>
      </c>
      <c r="D934" s="6" t="s">
        <v>3126</v>
      </c>
      <c r="E934" s="1" t="s">
        <v>3629</v>
      </c>
      <c r="F934" t="s">
        <v>3087</v>
      </c>
      <c r="G934" s="47" t="s">
        <v>3636</v>
      </c>
      <c r="H934" s="44">
        <v>2230</v>
      </c>
      <c r="I934" s="347" t="s">
        <v>45</v>
      </c>
      <c r="J934" s="277" t="str">
        <f>IF(ISBLANK(INDEX('Policy Characteristics'!D:D,MATCH($C934,'Policy Characteristics'!$C:$C,0))),"",INDEX('Policy Characteristics'!D:D,MATCH($C934,'Policy Characteristics'!$C:$C,0)))</f>
        <v>Hydrogen Combustion</v>
      </c>
      <c r="K934" s="276" t="str">
        <f>IF(ISBLANK(INDEX('Policy Characteristics'!E:E,MATCH($C934,'Policy Characteristics'!$C:$C,0))),"",INDEX('Policy Characteristics'!E:E,MATCH($C934,'Policy Characteristics'!$C:$C,0)))</f>
        <v>indst shift to hydrogen</v>
      </c>
      <c r="L934" s="284">
        <f>IF(ISBLANK(INDEX('Policy Characteristics'!F:F,MATCH($C934,'Policy Characteristics'!$C:$C,0))),"",INDEX('Policy Characteristics'!F:F,MATCH($C934,'Policy Characteristics'!$C:$C,0)))</f>
        <v>0</v>
      </c>
      <c r="M934" s="284">
        <f>IF(ISBLANK(INDEX('Policy Characteristics'!G:G,MATCH($C934,'Policy Characteristics'!$C:$C,0))),"",INDEX('Policy Characteristics'!G:G,MATCH($C934,'Policy Characteristics'!$C:$C,0)))</f>
        <v>1</v>
      </c>
      <c r="N934" s="284">
        <f>IF(ISBLANK(INDEX('Policy Characteristics'!H:H,MATCH($C934,'Policy Characteristics'!$C:$C,0))),"",INDEX('Policy Characteristics'!H:H,MATCH($C934,'Policy Characteristics'!$C:$C,0)))</f>
        <v>0.01</v>
      </c>
      <c r="O934" s="276" t="str">
        <f>IF(ISBLANK(INDEX('Policy Characteristics'!I:I,MATCH($C934,'Policy Characteristics'!$C:$C,0))),"",INDEX('Policy Characteristics'!I:I,MATCH($C934,'Policy Characteristics'!$C:$C,0)))</f>
        <v>% of fuel shifted</v>
      </c>
      <c r="P934" s="276" t="str">
        <f>IF(ISBLANK(INDEX('Policy Characteristics'!J:J,MATCH($C934,'Policy Characteristics'!$C:$C,0))),"",INDEX('Policy Characteristics'!J:J,MATCH($C934,'Policy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4" s="276" t="str">
        <f>IF(ISBLANK(INDEX('Policy Characteristics'!K:K,MATCH($C934,'Policy Characteristics'!$C:$C,0))),"",INDEX('Policy Characteristics'!K:K,MATCH($C934,'Policy Characteristics'!$C:$C,0)))</f>
        <v>industry-ag-main.html#fuel-switching</v>
      </c>
      <c r="R934" s="276" t="str">
        <f>IF(ISBLANK(INDEX('Policy Characteristics'!L:L,MATCH($C934,'Policy Characteristics'!$C:$C,0))),"",INDEX('Policy Characteristics'!L:L,MATCH($C934,'Policy Characteristics'!$C:$C,0)))</f>
        <v>industry-elec-and-hydrogen.html</v>
      </c>
    </row>
    <row r="935" spans="1:18" s="2" customFormat="1" ht="16">
      <c r="A935" s="276" t="str">
        <f>IF(ISBLANK(INDEX('Policy Characteristics'!A:A,MATCH($C935,'Policy Characteristics'!$C:$C,0))),"",INDEX('Policy Characteristics'!A:A,MATCH($C935,'Policy Characteristics'!$C:$C,0)))</f>
        <v>Industry</v>
      </c>
      <c r="B935" s="285" t="str">
        <f>IF(ISBLANK(INDEX('Policy Characteristics'!B:B,MATCH($C935,'Policy Characteristics'!$C:$C,0))),"",INDEX('Policy Characteristics'!B:B,MATCH($C935,'Policy Characteristics'!$C:$C,0)))</f>
        <v>Hydrogen Combustion</v>
      </c>
      <c r="C935" s="276" t="str">
        <f t="shared" si="39"/>
        <v>Fraction of Eligible Industrial Energy Use Shifted to Hydrogen</v>
      </c>
      <c r="D935" s="6" t="s">
        <v>3126</v>
      </c>
      <c r="E935" s="1" t="s">
        <v>3630</v>
      </c>
      <c r="F935" t="s">
        <v>3087</v>
      </c>
      <c r="G935" s="47" t="s">
        <v>3637</v>
      </c>
      <c r="H935" s="44">
        <v>2231</v>
      </c>
      <c r="I935" s="347" t="s">
        <v>45</v>
      </c>
      <c r="J935" s="277" t="str">
        <f>IF(ISBLANK(INDEX('Policy Characteristics'!D:D,MATCH($C935,'Policy Characteristics'!$C:$C,0))),"",INDEX('Policy Characteristics'!D:D,MATCH($C935,'Policy Characteristics'!$C:$C,0)))</f>
        <v>Hydrogen Combustion</v>
      </c>
      <c r="K935" s="276" t="str">
        <f>IF(ISBLANK(INDEX('Policy Characteristics'!E:E,MATCH($C935,'Policy Characteristics'!$C:$C,0))),"",INDEX('Policy Characteristics'!E:E,MATCH($C935,'Policy Characteristics'!$C:$C,0)))</f>
        <v>indst shift to hydrogen</v>
      </c>
      <c r="L935" s="284">
        <f>IF(ISBLANK(INDEX('Policy Characteristics'!F:F,MATCH($C935,'Policy Characteristics'!$C:$C,0))),"",INDEX('Policy Characteristics'!F:F,MATCH($C935,'Policy Characteristics'!$C:$C,0)))</f>
        <v>0</v>
      </c>
      <c r="M935" s="284">
        <f>IF(ISBLANK(INDEX('Policy Characteristics'!G:G,MATCH($C935,'Policy Characteristics'!$C:$C,0))),"",INDEX('Policy Characteristics'!G:G,MATCH($C935,'Policy Characteristics'!$C:$C,0)))</f>
        <v>1</v>
      </c>
      <c r="N935" s="284">
        <f>IF(ISBLANK(INDEX('Policy Characteristics'!H:H,MATCH($C935,'Policy Characteristics'!$C:$C,0))),"",INDEX('Policy Characteristics'!H:H,MATCH($C935,'Policy Characteristics'!$C:$C,0)))</f>
        <v>0.01</v>
      </c>
      <c r="O935" s="276" t="str">
        <f>IF(ISBLANK(INDEX('Policy Characteristics'!I:I,MATCH($C935,'Policy Characteristics'!$C:$C,0))),"",INDEX('Policy Characteristics'!I:I,MATCH($C935,'Policy Characteristics'!$C:$C,0)))</f>
        <v>% of fuel shifted</v>
      </c>
      <c r="P935" s="276" t="str">
        <f>IF(ISBLANK(INDEX('Policy Characteristics'!J:J,MATCH($C935,'Policy Characteristics'!$C:$C,0))),"",INDEX('Policy Characteristics'!J:J,MATCH($C935,'Policy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5" s="276" t="str">
        <f>IF(ISBLANK(INDEX('Policy Characteristics'!K:K,MATCH($C935,'Policy Characteristics'!$C:$C,0))),"",INDEX('Policy Characteristics'!K:K,MATCH($C935,'Policy Characteristics'!$C:$C,0)))</f>
        <v>industry-ag-main.html#fuel-switching</v>
      </c>
      <c r="R935" s="276" t="str">
        <f>IF(ISBLANK(INDEX('Policy Characteristics'!L:L,MATCH($C935,'Policy Characteristics'!$C:$C,0))),"",INDEX('Policy Characteristics'!L:L,MATCH($C935,'Policy Characteristics'!$C:$C,0)))</f>
        <v>industry-elec-and-hydrogen.html</v>
      </c>
    </row>
    <row r="936" spans="1:18" s="2" customFormat="1" ht="16">
      <c r="A936" s="276" t="str">
        <f>IF(ISBLANK(INDEX('Policy Characteristics'!A:A,MATCH($C936,'Policy Characteristics'!$C:$C,0))),"",INDEX('Policy Characteristics'!A:A,MATCH($C936,'Policy Characteristics'!$C:$C,0)))</f>
        <v>Industry</v>
      </c>
      <c r="B936" s="285" t="str">
        <f>IF(ISBLANK(INDEX('Policy Characteristics'!B:B,MATCH($C936,'Policy Characteristics'!$C:$C,0))),"",INDEX('Policy Characteristics'!B:B,MATCH($C936,'Policy Characteristics'!$C:$C,0)))</f>
        <v>Hydrogen Combustion</v>
      </c>
      <c r="C936" s="276" t="str">
        <f t="shared" si="39"/>
        <v>Fraction of Eligible Industrial Energy Use Shifted to Hydrogen</v>
      </c>
      <c r="D936" s="6" t="s">
        <v>3126</v>
      </c>
      <c r="E936" s="1" t="s">
        <v>3631</v>
      </c>
      <c r="F936" t="s">
        <v>3087</v>
      </c>
      <c r="G936" s="47" t="s">
        <v>3638</v>
      </c>
      <c r="H936" s="44">
        <v>2232</v>
      </c>
      <c r="I936" s="347" t="s">
        <v>45</v>
      </c>
      <c r="J936" s="277" t="str">
        <f>IF(ISBLANK(INDEX('Policy Characteristics'!D:D,MATCH($C936,'Policy Characteristics'!$C:$C,0))),"",INDEX('Policy Characteristics'!D:D,MATCH($C936,'Policy Characteristics'!$C:$C,0)))</f>
        <v>Hydrogen Combustion</v>
      </c>
      <c r="K936" s="276" t="str">
        <f>IF(ISBLANK(INDEX('Policy Characteristics'!E:E,MATCH($C936,'Policy Characteristics'!$C:$C,0))),"",INDEX('Policy Characteristics'!E:E,MATCH($C936,'Policy Characteristics'!$C:$C,0)))</f>
        <v>indst shift to hydrogen</v>
      </c>
      <c r="L936" s="284">
        <f>IF(ISBLANK(INDEX('Policy Characteristics'!F:F,MATCH($C936,'Policy Characteristics'!$C:$C,0))),"",INDEX('Policy Characteristics'!F:F,MATCH($C936,'Policy Characteristics'!$C:$C,0)))</f>
        <v>0</v>
      </c>
      <c r="M936" s="284">
        <f>IF(ISBLANK(INDEX('Policy Characteristics'!G:G,MATCH($C936,'Policy Characteristics'!$C:$C,0))),"",INDEX('Policy Characteristics'!G:G,MATCH($C936,'Policy Characteristics'!$C:$C,0)))</f>
        <v>1</v>
      </c>
      <c r="N936" s="284">
        <f>IF(ISBLANK(INDEX('Policy Characteristics'!H:H,MATCH($C936,'Policy Characteristics'!$C:$C,0))),"",INDEX('Policy Characteristics'!H:H,MATCH($C936,'Policy Characteristics'!$C:$C,0)))</f>
        <v>0.01</v>
      </c>
      <c r="O936" s="276" t="str">
        <f>IF(ISBLANK(INDEX('Policy Characteristics'!I:I,MATCH($C936,'Policy Characteristics'!$C:$C,0))),"",INDEX('Policy Characteristics'!I:I,MATCH($C936,'Policy Characteristics'!$C:$C,0)))</f>
        <v>% of fuel shifted</v>
      </c>
      <c r="P936" s="276" t="str">
        <f>IF(ISBLANK(INDEX('Policy Characteristics'!J:J,MATCH($C936,'Policy Characteristics'!$C:$C,0))),"",INDEX('Policy Characteristics'!J:J,MATCH($C936,'Policy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6" s="276" t="str">
        <f>IF(ISBLANK(INDEX('Policy Characteristics'!K:K,MATCH($C936,'Policy Characteristics'!$C:$C,0))),"",INDEX('Policy Characteristics'!K:K,MATCH($C936,'Policy Characteristics'!$C:$C,0)))</f>
        <v>industry-ag-main.html#fuel-switching</v>
      </c>
      <c r="R936" s="276" t="str">
        <f>IF(ISBLANK(INDEX('Policy Characteristics'!L:L,MATCH($C936,'Policy Characteristics'!$C:$C,0))),"",INDEX('Policy Characteristics'!L:L,MATCH($C936,'Policy Characteristics'!$C:$C,0)))</f>
        <v>industry-elec-and-hydrogen.html</v>
      </c>
    </row>
    <row r="937" spans="1:18" s="2" customFormat="1" ht="16">
      <c r="A937" s="276" t="str">
        <f>IF(ISBLANK(INDEX('Policy Characteristics'!A:A,MATCH($C937,'Policy Characteristics'!$C:$C,0))),"",INDEX('Policy Characteristics'!A:A,MATCH($C937,'Policy Characteristics'!$C:$C,0)))</f>
        <v>Industry</v>
      </c>
      <c r="B937" s="285" t="str">
        <f>IF(ISBLANK(INDEX('Policy Characteristics'!B:B,MATCH($C937,'Policy Characteristics'!$C:$C,0))),"",INDEX('Policy Characteristics'!B:B,MATCH($C937,'Policy Characteristics'!$C:$C,0)))</f>
        <v>Hydrogen Combustion</v>
      </c>
      <c r="C937" s="276" t="str">
        <f t="shared" si="39"/>
        <v>Fraction of Eligible Industrial Energy Use Shifted to Hydrogen</v>
      </c>
      <c r="D937" s="6" t="s">
        <v>3126</v>
      </c>
      <c r="E937" s="1" t="s">
        <v>3625</v>
      </c>
      <c r="F937" t="s">
        <v>3087</v>
      </c>
      <c r="G937" s="47" t="s">
        <v>3639</v>
      </c>
      <c r="H937" s="44">
        <v>2233</v>
      </c>
      <c r="I937" s="347" t="s">
        <v>45</v>
      </c>
      <c r="J937" s="277" t="str">
        <f>IF(ISBLANK(INDEX('Policy Characteristics'!D:D,MATCH($C937,'Policy Characteristics'!$C:$C,0))),"",INDEX('Policy Characteristics'!D:D,MATCH($C937,'Policy Characteristics'!$C:$C,0)))</f>
        <v>Hydrogen Combustion</v>
      </c>
      <c r="K937" s="276" t="str">
        <f>IF(ISBLANK(INDEX('Policy Characteristics'!E:E,MATCH($C937,'Policy Characteristics'!$C:$C,0))),"",INDEX('Policy Characteristics'!E:E,MATCH($C937,'Policy Characteristics'!$C:$C,0)))</f>
        <v>indst shift to hydrogen</v>
      </c>
      <c r="L937" s="284">
        <f>IF(ISBLANK(INDEX('Policy Characteristics'!F:F,MATCH($C937,'Policy Characteristics'!$C:$C,0))),"",INDEX('Policy Characteristics'!F:F,MATCH($C937,'Policy Characteristics'!$C:$C,0)))</f>
        <v>0</v>
      </c>
      <c r="M937" s="284">
        <f>IF(ISBLANK(INDEX('Policy Characteristics'!G:G,MATCH($C937,'Policy Characteristics'!$C:$C,0))),"",INDEX('Policy Characteristics'!G:G,MATCH($C937,'Policy Characteristics'!$C:$C,0)))</f>
        <v>1</v>
      </c>
      <c r="N937" s="284">
        <f>IF(ISBLANK(INDEX('Policy Characteristics'!H:H,MATCH($C937,'Policy Characteristics'!$C:$C,0))),"",INDEX('Policy Characteristics'!H:H,MATCH($C937,'Policy Characteristics'!$C:$C,0)))</f>
        <v>0.01</v>
      </c>
      <c r="O937" s="276" t="str">
        <f>IF(ISBLANK(INDEX('Policy Characteristics'!I:I,MATCH($C937,'Policy Characteristics'!$C:$C,0))),"",INDEX('Policy Characteristics'!I:I,MATCH($C937,'Policy Characteristics'!$C:$C,0)))</f>
        <v>% of fuel shifted</v>
      </c>
      <c r="P937" s="276" t="str">
        <f>IF(ISBLANK(INDEX('Policy Characteristics'!J:J,MATCH($C937,'Policy Characteristics'!$C:$C,0))),"",INDEX('Policy Characteristics'!J:J,MATCH($C937,'Policy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7" s="276" t="str">
        <f>IF(ISBLANK(INDEX('Policy Characteristics'!K:K,MATCH($C937,'Policy Characteristics'!$C:$C,0))),"",INDEX('Policy Characteristics'!K:K,MATCH($C937,'Policy Characteristics'!$C:$C,0)))</f>
        <v>industry-ag-main.html#fuel-switching</v>
      </c>
      <c r="R937" s="276" t="str">
        <f>IF(ISBLANK(INDEX('Policy Characteristics'!L:L,MATCH($C937,'Policy Characteristics'!$C:$C,0))),"",INDEX('Policy Characteristics'!L:L,MATCH($C937,'Policy Characteristics'!$C:$C,0)))</f>
        <v>industry-elec-and-hydrogen.html</v>
      </c>
    </row>
    <row r="938" spans="1:18" s="4" customFormat="1" ht="16">
      <c r="A938" s="276" t="str">
        <f>IF(ISBLANK(INDEX('Policy Characteristics'!A:A,MATCH($C938,'Policy Characteristics'!$C:$C,0))),"",INDEX('Policy Characteristics'!A:A,MATCH($C938,'Policy Characteristics'!$C:$C,0)))</f>
        <v>Industry</v>
      </c>
      <c r="B938" s="285" t="str">
        <f>IF(ISBLANK(INDEX('Policy Characteristics'!B:B,MATCH($C938,'Policy Characteristics'!$C:$C,0))),"",INDEX('Policy Characteristics'!B:B,MATCH($C938,'Policy Characteristics'!$C:$C,0)))</f>
        <v>Improved System Design</v>
      </c>
      <c r="C938" t="s">
        <v>298</v>
      </c>
      <c r="D938" s="47"/>
      <c r="E938" s="47"/>
      <c r="F938" s="47"/>
      <c r="G938" s="47"/>
      <c r="H938" s="44">
        <v>54</v>
      </c>
      <c r="I938" s="347" t="s">
        <v>44</v>
      </c>
      <c r="J938" s="277" t="str">
        <f>IF(ISBLANK(INDEX('Policy Characteristics'!D:D,MATCH($C938,'Policy Characteristics'!$C:$C,0))),"",INDEX('Policy Characteristics'!D:D,MATCH($C938,'Policy Characteristics'!$C:$C,0)))</f>
        <v>Improved System Design</v>
      </c>
      <c r="K938" s="276" t="str">
        <f>IF(ISBLANK(INDEX('Policy Characteristics'!E:E,MATCH($C938,'Policy Characteristics'!$C:$C,0))),"",INDEX('Policy Characteristics'!E:E,MATCH($C938,'Policy Characteristics'!$C:$C,0)))</f>
        <v>indst system integration</v>
      </c>
      <c r="L938" s="284">
        <f>IF(ISBLANK(INDEX('Policy Characteristics'!F:F,MATCH($C938,'Policy Characteristics'!$C:$C,0))),"",INDEX('Policy Characteristics'!F:F,MATCH($C938,'Policy Characteristics'!$C:$C,0)))</f>
        <v>0</v>
      </c>
      <c r="M938" s="284">
        <f>IF(ISBLANK(INDEX('Policy Characteristics'!G:G,MATCH($C938,'Policy Characteristics'!$C:$C,0))),"",INDEX('Policy Characteristics'!G:G,MATCH($C938,'Policy Characteristics'!$C:$C,0)))</f>
        <v>1</v>
      </c>
      <c r="N938" s="284">
        <f>IF(ISBLANK(INDEX('Policy Characteristics'!H:H,MATCH($C938,'Policy Characteristics'!$C:$C,0))),"",INDEX('Policy Characteristics'!H:H,MATCH($C938,'Policy Characteristics'!$C:$C,0)))</f>
        <v>0.01</v>
      </c>
      <c r="O938" s="276" t="str">
        <f>IF(ISBLANK(INDEX('Policy Characteristics'!I:I,MATCH($C938,'Policy Characteristics'!$C:$C,0))),"",INDEX('Policy Characteristics'!I:I,MATCH($C938,'Policy Characteristics'!$C:$C,0)))</f>
        <v>% of potential achieved</v>
      </c>
      <c r="P938" s="276" t="str">
        <f>IF(ISBLANK(INDEX('Policy Characteristics'!J:J,MATCH($C938,'Policy Characteristics'!$C:$C,0))),"",INDEX('Policy Characteristics'!J:J,MATCH($C938,'Policy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938" s="276" t="str">
        <f>IF(ISBLANK(INDEX('Policy Characteristics'!K:K,MATCH($C938,'Policy Characteristics'!$C:$C,0))),"",INDEX('Policy Characteristics'!K:K,MATCH($C938,'Policy Characteristics'!$C:$C,0)))</f>
        <v>industry-ag-main.html#system-integ</v>
      </c>
      <c r="R938" s="276" t="str">
        <f>IF(ISBLANK(INDEX('Policy Characteristics'!L:L,MATCH($C938,'Policy Characteristics'!$C:$C,0))),"",INDEX('Policy Characteristics'!L:L,MATCH($C938,'Policy Characteristics'!$C:$C,0)))</f>
        <v>improved-system-design.html</v>
      </c>
    </row>
    <row r="939" spans="1:18" s="4" customFormat="1" ht="16">
      <c r="A939" s="276" t="str">
        <f>IF(ISBLANK(INDEX('Policy Characteristics'!A:A,MATCH($C939,'Policy Characteristics'!$C:$C,0))),"",INDEX('Policy Characteristics'!A:A,MATCH($C939,'Policy Characteristics'!$C:$C,0)))</f>
        <v>Industry</v>
      </c>
      <c r="B939" s="285" t="str">
        <f>IF(ISBLANK(INDEX('Policy Characteristics'!B:B,MATCH($C939,'Policy Characteristics'!$C:$C,0))),"",INDEX('Policy Characteristics'!B:B,MATCH($C939,'Policy Characteristics'!$C:$C,0)))</f>
        <v>Industry Energy Efficiency Standards</v>
      </c>
      <c r="C939" t="s">
        <v>297</v>
      </c>
      <c r="D939" s="47" t="s">
        <v>3102</v>
      </c>
      <c r="E939" s="47" t="s">
        <v>2424</v>
      </c>
      <c r="F939" t="s">
        <v>3127</v>
      </c>
      <c r="G939" s="47" t="s">
        <v>2430</v>
      </c>
      <c r="H939" s="44">
        <v>958</v>
      </c>
      <c r="I939" s="347" t="s">
        <v>44</v>
      </c>
      <c r="J939" s="277" t="str">
        <f>IF(ISBLANK(INDEX('Policy Characteristics'!D:D,MATCH($C939,'Policy Characteristics'!$C:$C,0))),"",INDEX('Policy Characteristics'!D:D,MATCH($C939,'Policy Characteristics'!$C:$C,0)))</f>
        <v>Industry Energy Efficiency Standards</v>
      </c>
      <c r="K939" s="276" t="str">
        <f>IF(ISBLANK(INDEX('Policy Characteristics'!E:E,MATCH($C939,'Policy Characteristics'!$C:$C,0))),"",INDEX('Policy Characteristics'!E:E,MATCH($C939,'Policy Characteristics'!$C:$C,0)))</f>
        <v>indst efficiency standards</v>
      </c>
      <c r="L939" s="284">
        <f>IF(ISBLANK(INDEX('Policy Characteristics'!F:F,MATCH($C939,'Policy Characteristics'!$C:$C,0))),"",INDEX('Policy Characteristics'!F:F,MATCH($C939,'Policy Characteristics'!$C:$C,0)))</f>
        <v>0</v>
      </c>
      <c r="M939" s="284">
        <f>IF(ISBLANK(INDEX('Policy Characteristics'!G:G,MATCH($C939,'Policy Characteristics'!$C:$C,0))),"",INDEX('Policy Characteristics'!G:G,MATCH($C939,'Policy Characteristics'!$C:$C,0)))</f>
        <v>0.25</v>
      </c>
      <c r="N939" s="284">
        <f>IF(ISBLANK(INDEX('Policy Characteristics'!H:H,MATCH($C939,'Policy Characteristics'!$C:$C,0))),"",INDEX('Policy Characteristics'!H:H,MATCH($C939,'Policy Characteristics'!$C:$C,0)))</f>
        <v>0.01</v>
      </c>
      <c r="O939" s="276" t="str">
        <f>IF(ISBLANK(INDEX('Policy Characteristics'!I:I,MATCH($C939,'Policy Characteristics'!$C:$C,0))),"",INDEX('Policy Characteristics'!I:I,MATCH($C939,'Policy Characteristics'!$C:$C,0)))</f>
        <v>% reduction in energy use</v>
      </c>
      <c r="P939" s="276" t="str">
        <f>IF(ISBLANK(INDEX('Policy Characteristics'!J:J,MATCH($C939,'Policy Characteristics'!$C:$C,0))),"",INDEX('Policy Characteristics'!J:J,MATCH($C939,'Policy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9" s="276" t="str">
        <f>IF(ISBLANK(INDEX('Policy Characteristics'!K:K,MATCH($C939,'Policy Characteristics'!$C:$C,0))),"",INDEX('Policy Characteristics'!K:K,MATCH($C939,'Policy Characteristics'!$C:$C,0)))</f>
        <v>industry-ag-main.html#eff-stds</v>
      </c>
      <c r="R939" s="276" t="str">
        <f>IF(ISBLANK(INDEX('Policy Characteristics'!L:L,MATCH($C939,'Policy Characteristics'!$C:$C,0))),"",INDEX('Policy Characteristics'!L:L,MATCH($C939,'Policy Characteristics'!$C:$C,0)))</f>
        <v>industry-energy-efficiency-standards.html</v>
      </c>
    </row>
    <row r="940" spans="1:18" s="4" customFormat="1" ht="16">
      <c r="A940" s="276" t="str">
        <f>IF(ISBLANK(INDEX('Policy Characteristics'!A:A,MATCH($C940,'Policy Characteristics'!$C:$C,0))),"",INDEX('Policy Characteristics'!A:A,MATCH($C940,'Policy Characteristics'!$C:$C,0)))</f>
        <v>Industry</v>
      </c>
      <c r="B940" s="285" t="str">
        <f>IF(ISBLANK(INDEX('Policy Characteristics'!B:B,MATCH($C940,'Policy Characteristics'!$C:$C,0))),"",INDEX('Policy Characteristics'!B:B,MATCH($C940,'Policy Characteristics'!$C:$C,0)))</f>
        <v>Industry Energy Efficiency Standards</v>
      </c>
      <c r="C940" s="276" t="str">
        <f t="shared" ref="C940:C1003" si="40">C$939</f>
        <v>Percentage Improvement in Eqpt Efficiency Standards above BAU</v>
      </c>
      <c r="D940" s="47" t="s">
        <v>3102</v>
      </c>
      <c r="E940" s="47" t="s">
        <v>2425</v>
      </c>
      <c r="F940" t="s">
        <v>3127</v>
      </c>
      <c r="G940" s="47" t="s">
        <v>2433</v>
      </c>
      <c r="H940" s="44">
        <v>959</v>
      </c>
      <c r="I940" s="347" t="s">
        <v>45</v>
      </c>
      <c r="J940" s="277" t="str">
        <f>IF(ISBLANK(INDEX('Policy Characteristics'!D:D,MATCH($C940,'Policy Characteristics'!$C:$C,0))),"",INDEX('Policy Characteristics'!D:D,MATCH($C940,'Policy Characteristics'!$C:$C,0)))</f>
        <v>Industry Energy Efficiency Standards</v>
      </c>
      <c r="K940" s="276" t="str">
        <f>IF(ISBLANK(INDEX('Policy Characteristics'!E:E,MATCH($C940,'Policy Characteristics'!$C:$C,0))),"",INDEX('Policy Characteristics'!E:E,MATCH($C940,'Policy Characteristics'!$C:$C,0)))</f>
        <v>indst efficiency standards</v>
      </c>
      <c r="L940" s="284">
        <f>IF(ISBLANK(INDEX('Policy Characteristics'!F:F,MATCH($C940,'Policy Characteristics'!$C:$C,0))),"",INDEX('Policy Characteristics'!F:F,MATCH($C940,'Policy Characteristics'!$C:$C,0)))</f>
        <v>0</v>
      </c>
      <c r="M940" s="284">
        <f>IF(ISBLANK(INDEX('Policy Characteristics'!G:G,MATCH($C940,'Policy Characteristics'!$C:$C,0))),"",INDEX('Policy Characteristics'!G:G,MATCH($C940,'Policy Characteristics'!$C:$C,0)))</f>
        <v>0.25</v>
      </c>
      <c r="N940" s="284">
        <f>IF(ISBLANK(INDEX('Policy Characteristics'!H:H,MATCH($C940,'Policy Characteristics'!$C:$C,0))),"",INDEX('Policy Characteristics'!H:H,MATCH($C940,'Policy Characteristics'!$C:$C,0)))</f>
        <v>0.01</v>
      </c>
      <c r="O940" s="276" t="str">
        <f>IF(ISBLANK(INDEX('Policy Characteristics'!I:I,MATCH($C940,'Policy Characteristics'!$C:$C,0))),"",INDEX('Policy Characteristics'!I:I,MATCH($C940,'Policy Characteristics'!$C:$C,0)))</f>
        <v>% reduction in energy use</v>
      </c>
      <c r="P940" s="276" t="str">
        <f>IF(ISBLANK(INDEX('Policy Characteristics'!J:J,MATCH($C940,'Policy Characteristics'!$C:$C,0))),"",INDEX('Policy Characteristics'!J:J,MATCH($C940,'Policy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0" s="276" t="str">
        <f>IF(ISBLANK(INDEX('Policy Characteristics'!K:K,MATCH($C940,'Policy Characteristics'!$C:$C,0))),"",INDEX('Policy Characteristics'!K:K,MATCH($C940,'Policy Characteristics'!$C:$C,0)))</f>
        <v>industry-ag-main.html#eff-stds</v>
      </c>
      <c r="R940" s="276" t="str">
        <f>IF(ISBLANK(INDEX('Policy Characteristics'!L:L,MATCH($C940,'Policy Characteristics'!$C:$C,0))),"",INDEX('Policy Characteristics'!L:L,MATCH($C940,'Policy Characteristics'!$C:$C,0)))</f>
        <v>industry-energy-efficiency-standards.html</v>
      </c>
    </row>
    <row r="941" spans="1:18" s="4" customFormat="1" ht="16">
      <c r="A941" s="276" t="str">
        <f>IF(ISBLANK(INDEX('Policy Characteristics'!A:A,MATCH($C941,'Policy Characteristics'!$C:$C,0))),"",INDEX('Policy Characteristics'!A:A,MATCH($C941,'Policy Characteristics'!$C:$C,0)))</f>
        <v>Industry</v>
      </c>
      <c r="B941" s="285" t="str">
        <f>IF(ISBLANK(INDEX('Policy Characteristics'!B:B,MATCH($C941,'Policy Characteristics'!$C:$C,0))),"",INDEX('Policy Characteristics'!B:B,MATCH($C941,'Policy Characteristics'!$C:$C,0)))</f>
        <v>Industry Energy Efficiency Standards</v>
      </c>
      <c r="C941" s="276" t="str">
        <f t="shared" si="40"/>
        <v>Percentage Improvement in Eqpt Efficiency Standards above BAU</v>
      </c>
      <c r="D941" s="47" t="s">
        <v>3102</v>
      </c>
      <c r="E941" s="47" t="s">
        <v>2426</v>
      </c>
      <c r="F941" t="s">
        <v>3127</v>
      </c>
      <c r="G941" s="47" t="s">
        <v>2434</v>
      </c>
      <c r="H941" s="44">
        <v>960</v>
      </c>
      <c r="I941" s="347" t="s">
        <v>44</v>
      </c>
      <c r="J941" s="277" t="str">
        <f>IF(ISBLANK(INDEX('Policy Characteristics'!D:D,MATCH($C941,'Policy Characteristics'!$C:$C,0))),"",INDEX('Policy Characteristics'!D:D,MATCH($C941,'Policy Characteristics'!$C:$C,0)))</f>
        <v>Industry Energy Efficiency Standards</v>
      </c>
      <c r="K941" s="276" t="str">
        <f>IF(ISBLANK(INDEX('Policy Characteristics'!E:E,MATCH($C941,'Policy Characteristics'!$C:$C,0))),"",INDEX('Policy Characteristics'!E:E,MATCH($C941,'Policy Characteristics'!$C:$C,0)))</f>
        <v>indst efficiency standards</v>
      </c>
      <c r="L941" s="284">
        <f>IF(ISBLANK(INDEX('Policy Characteristics'!F:F,MATCH($C941,'Policy Characteristics'!$C:$C,0))),"",INDEX('Policy Characteristics'!F:F,MATCH($C941,'Policy Characteristics'!$C:$C,0)))</f>
        <v>0</v>
      </c>
      <c r="M941" s="284">
        <f>IF(ISBLANK(INDEX('Policy Characteristics'!G:G,MATCH($C941,'Policy Characteristics'!$C:$C,0))),"",INDEX('Policy Characteristics'!G:G,MATCH($C941,'Policy Characteristics'!$C:$C,0)))</f>
        <v>0.25</v>
      </c>
      <c r="N941" s="284">
        <f>IF(ISBLANK(INDEX('Policy Characteristics'!H:H,MATCH($C941,'Policy Characteristics'!$C:$C,0))),"",INDEX('Policy Characteristics'!H:H,MATCH($C941,'Policy Characteristics'!$C:$C,0)))</f>
        <v>0.01</v>
      </c>
      <c r="O941" s="276" t="str">
        <f>IF(ISBLANK(INDEX('Policy Characteristics'!I:I,MATCH($C941,'Policy Characteristics'!$C:$C,0))),"",INDEX('Policy Characteristics'!I:I,MATCH($C941,'Policy Characteristics'!$C:$C,0)))</f>
        <v>% reduction in energy use</v>
      </c>
      <c r="P941" s="276" t="str">
        <f>IF(ISBLANK(INDEX('Policy Characteristics'!J:J,MATCH($C941,'Policy Characteristics'!$C:$C,0))),"",INDEX('Policy Characteristics'!J:J,MATCH($C941,'Policy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1" s="276" t="str">
        <f>IF(ISBLANK(INDEX('Policy Characteristics'!K:K,MATCH($C941,'Policy Characteristics'!$C:$C,0))),"",INDEX('Policy Characteristics'!K:K,MATCH($C941,'Policy Characteristics'!$C:$C,0)))</f>
        <v>industry-ag-main.html#eff-stds</v>
      </c>
      <c r="R941" s="276" t="str">
        <f>IF(ISBLANK(INDEX('Policy Characteristics'!L:L,MATCH($C941,'Policy Characteristics'!$C:$C,0))),"",INDEX('Policy Characteristics'!L:L,MATCH($C941,'Policy Characteristics'!$C:$C,0)))</f>
        <v>industry-energy-efficiency-standards.html</v>
      </c>
    </row>
    <row r="942" spans="1:18" s="4" customFormat="1" ht="16">
      <c r="A942" s="276" t="str">
        <f>IF(ISBLANK(INDEX('Policy Characteristics'!A:A,MATCH($C942,'Policy Characteristics'!$C:$C,0))),"",INDEX('Policy Characteristics'!A:A,MATCH($C942,'Policy Characteristics'!$C:$C,0)))</f>
        <v>Industry</v>
      </c>
      <c r="B942" s="285" t="str">
        <f>IF(ISBLANK(INDEX('Policy Characteristics'!B:B,MATCH($C942,'Policy Characteristics'!$C:$C,0))),"",INDEX('Policy Characteristics'!B:B,MATCH($C942,'Policy Characteristics'!$C:$C,0)))</f>
        <v>Industry Energy Efficiency Standards</v>
      </c>
      <c r="C942" s="276" t="str">
        <f t="shared" si="40"/>
        <v>Percentage Improvement in Eqpt Efficiency Standards above BAU</v>
      </c>
      <c r="D942" s="47" t="s">
        <v>3102</v>
      </c>
      <c r="E942" s="47" t="s">
        <v>2427</v>
      </c>
      <c r="F942" t="s">
        <v>3127</v>
      </c>
      <c r="G942" s="47" t="s">
        <v>2431</v>
      </c>
      <c r="H942" s="44">
        <v>961</v>
      </c>
      <c r="I942" s="347" t="s">
        <v>45</v>
      </c>
      <c r="J942" s="277" t="str">
        <f>IF(ISBLANK(INDEX('Policy Characteristics'!D:D,MATCH($C942,'Policy Characteristics'!$C:$C,0))),"",INDEX('Policy Characteristics'!D:D,MATCH($C942,'Policy Characteristics'!$C:$C,0)))</f>
        <v>Industry Energy Efficiency Standards</v>
      </c>
      <c r="K942" s="276" t="str">
        <f>IF(ISBLANK(INDEX('Policy Characteristics'!E:E,MATCH($C942,'Policy Characteristics'!$C:$C,0))),"",INDEX('Policy Characteristics'!E:E,MATCH($C942,'Policy Characteristics'!$C:$C,0)))</f>
        <v>indst efficiency standards</v>
      </c>
      <c r="L942" s="284">
        <f>IF(ISBLANK(INDEX('Policy Characteristics'!F:F,MATCH($C942,'Policy Characteristics'!$C:$C,0))),"",INDEX('Policy Characteristics'!F:F,MATCH($C942,'Policy Characteristics'!$C:$C,0)))</f>
        <v>0</v>
      </c>
      <c r="M942" s="284">
        <f>IF(ISBLANK(INDEX('Policy Characteristics'!G:G,MATCH($C942,'Policy Characteristics'!$C:$C,0))),"",INDEX('Policy Characteristics'!G:G,MATCH($C942,'Policy Characteristics'!$C:$C,0)))</f>
        <v>0.25</v>
      </c>
      <c r="N942" s="284">
        <f>IF(ISBLANK(INDEX('Policy Characteristics'!H:H,MATCH($C942,'Policy Characteristics'!$C:$C,0))),"",INDEX('Policy Characteristics'!H:H,MATCH($C942,'Policy Characteristics'!$C:$C,0)))</f>
        <v>0.01</v>
      </c>
      <c r="O942" s="276" t="str">
        <f>IF(ISBLANK(INDEX('Policy Characteristics'!I:I,MATCH($C942,'Policy Characteristics'!$C:$C,0))),"",INDEX('Policy Characteristics'!I:I,MATCH($C942,'Policy Characteristics'!$C:$C,0)))</f>
        <v>% reduction in energy use</v>
      </c>
      <c r="P942" s="276" t="str">
        <f>IF(ISBLANK(INDEX('Policy Characteristics'!J:J,MATCH($C942,'Policy Characteristics'!$C:$C,0))),"",INDEX('Policy Characteristics'!J:J,MATCH($C942,'Policy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2" s="276" t="str">
        <f>IF(ISBLANK(INDEX('Policy Characteristics'!K:K,MATCH($C942,'Policy Characteristics'!$C:$C,0))),"",INDEX('Policy Characteristics'!K:K,MATCH($C942,'Policy Characteristics'!$C:$C,0)))</f>
        <v>industry-ag-main.html#eff-stds</v>
      </c>
      <c r="R942" s="276" t="str">
        <f>IF(ISBLANK(INDEX('Policy Characteristics'!L:L,MATCH($C942,'Policy Characteristics'!$C:$C,0))),"",INDEX('Policy Characteristics'!L:L,MATCH($C942,'Policy Characteristics'!$C:$C,0)))</f>
        <v>industry-energy-efficiency-standards.html</v>
      </c>
    </row>
    <row r="943" spans="1:18" s="4" customFormat="1" ht="16">
      <c r="A943" s="276" t="str">
        <f>IF(ISBLANK(INDEX('Policy Characteristics'!A:A,MATCH($C943,'Policy Characteristics'!$C:$C,0))),"",INDEX('Policy Characteristics'!A:A,MATCH($C943,'Policy Characteristics'!$C:$C,0)))</f>
        <v>Industry</v>
      </c>
      <c r="B943" s="285" t="str">
        <f>IF(ISBLANK(INDEX('Policy Characteristics'!B:B,MATCH($C943,'Policy Characteristics'!$C:$C,0))),"",INDEX('Policy Characteristics'!B:B,MATCH($C943,'Policy Characteristics'!$C:$C,0)))</f>
        <v>Industry Energy Efficiency Standards</v>
      </c>
      <c r="C943" s="276" t="str">
        <f t="shared" si="40"/>
        <v>Percentage Improvement in Eqpt Efficiency Standards above BAU</v>
      </c>
      <c r="D943" s="47" t="s">
        <v>3102</v>
      </c>
      <c r="E943" s="47" t="s">
        <v>2428</v>
      </c>
      <c r="F943" t="s">
        <v>3127</v>
      </c>
      <c r="G943" s="47" t="s">
        <v>2432</v>
      </c>
      <c r="H943" s="44">
        <v>962</v>
      </c>
      <c r="I943" s="347" t="s">
        <v>44</v>
      </c>
      <c r="J943" s="277" t="str">
        <f>IF(ISBLANK(INDEX('Policy Characteristics'!D:D,MATCH($C943,'Policy Characteristics'!$C:$C,0))),"",INDEX('Policy Characteristics'!D:D,MATCH($C943,'Policy Characteristics'!$C:$C,0)))</f>
        <v>Industry Energy Efficiency Standards</v>
      </c>
      <c r="K943" s="276" t="str">
        <f>IF(ISBLANK(INDEX('Policy Characteristics'!E:E,MATCH($C943,'Policy Characteristics'!$C:$C,0))),"",INDEX('Policy Characteristics'!E:E,MATCH($C943,'Policy Characteristics'!$C:$C,0)))</f>
        <v>indst efficiency standards</v>
      </c>
      <c r="L943" s="284">
        <f>IF(ISBLANK(INDEX('Policy Characteristics'!F:F,MATCH($C943,'Policy Characteristics'!$C:$C,0))),"",INDEX('Policy Characteristics'!F:F,MATCH($C943,'Policy Characteristics'!$C:$C,0)))</f>
        <v>0</v>
      </c>
      <c r="M943" s="284">
        <f>IF(ISBLANK(INDEX('Policy Characteristics'!G:G,MATCH($C943,'Policy Characteristics'!$C:$C,0))),"",INDEX('Policy Characteristics'!G:G,MATCH($C943,'Policy Characteristics'!$C:$C,0)))</f>
        <v>0.25</v>
      </c>
      <c r="N943" s="284">
        <f>IF(ISBLANK(INDEX('Policy Characteristics'!H:H,MATCH($C943,'Policy Characteristics'!$C:$C,0))),"",INDEX('Policy Characteristics'!H:H,MATCH($C943,'Policy Characteristics'!$C:$C,0)))</f>
        <v>0.01</v>
      </c>
      <c r="O943" s="276" t="str">
        <f>IF(ISBLANK(INDEX('Policy Characteristics'!I:I,MATCH($C943,'Policy Characteristics'!$C:$C,0))),"",INDEX('Policy Characteristics'!I:I,MATCH($C943,'Policy Characteristics'!$C:$C,0)))</f>
        <v>% reduction in energy use</v>
      </c>
      <c r="P943" s="276" t="str">
        <f>IF(ISBLANK(INDEX('Policy Characteristics'!J:J,MATCH($C943,'Policy Characteristics'!$C:$C,0))),"",INDEX('Policy Characteristics'!J:J,MATCH($C943,'Policy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3" s="276" t="str">
        <f>IF(ISBLANK(INDEX('Policy Characteristics'!K:K,MATCH($C943,'Policy Characteristics'!$C:$C,0))),"",INDEX('Policy Characteristics'!K:K,MATCH($C943,'Policy Characteristics'!$C:$C,0)))</f>
        <v>industry-ag-main.html#eff-stds</v>
      </c>
      <c r="R943" s="276" t="str">
        <f>IF(ISBLANK(INDEX('Policy Characteristics'!L:L,MATCH($C943,'Policy Characteristics'!$C:$C,0))),"",INDEX('Policy Characteristics'!L:L,MATCH($C943,'Policy Characteristics'!$C:$C,0)))</f>
        <v>industry-energy-efficiency-standards.html</v>
      </c>
    </row>
    <row r="944" spans="1:18" s="4" customFormat="1" ht="16">
      <c r="A944" s="276" t="str">
        <f>IF(ISBLANK(INDEX('Policy Characteristics'!A:A,MATCH($C944,'Policy Characteristics'!$C:$C,0))),"",INDEX('Policy Characteristics'!A:A,MATCH($C944,'Policy Characteristics'!$C:$C,0)))</f>
        <v>Industry</v>
      </c>
      <c r="B944" s="285" t="str">
        <f>IF(ISBLANK(INDEX('Policy Characteristics'!B:B,MATCH($C944,'Policy Characteristics'!$C:$C,0))),"",INDEX('Policy Characteristics'!B:B,MATCH($C944,'Policy Characteristics'!$C:$C,0)))</f>
        <v>Industry Energy Efficiency Standards</v>
      </c>
      <c r="C944" s="276" t="str">
        <f t="shared" si="40"/>
        <v>Percentage Improvement in Eqpt Efficiency Standards above BAU</v>
      </c>
      <c r="D944" s="47" t="s">
        <v>3102</v>
      </c>
      <c r="E944" s="47" t="s">
        <v>2429</v>
      </c>
      <c r="F944" t="s">
        <v>3127</v>
      </c>
      <c r="G944" s="47" t="s">
        <v>2435</v>
      </c>
      <c r="H944" s="44">
        <v>963</v>
      </c>
      <c r="I944" s="347" t="s">
        <v>45</v>
      </c>
      <c r="J944" s="277" t="str">
        <f>IF(ISBLANK(INDEX('Policy Characteristics'!D:D,MATCH($C944,'Policy Characteristics'!$C:$C,0))),"",INDEX('Policy Characteristics'!D:D,MATCH($C944,'Policy Characteristics'!$C:$C,0)))</f>
        <v>Industry Energy Efficiency Standards</v>
      </c>
      <c r="K944" s="276" t="str">
        <f>IF(ISBLANK(INDEX('Policy Characteristics'!E:E,MATCH($C944,'Policy Characteristics'!$C:$C,0))),"",INDEX('Policy Characteristics'!E:E,MATCH($C944,'Policy Characteristics'!$C:$C,0)))</f>
        <v>indst efficiency standards</v>
      </c>
      <c r="L944" s="284">
        <f>IF(ISBLANK(INDEX('Policy Characteristics'!F:F,MATCH($C944,'Policy Characteristics'!$C:$C,0))),"",INDEX('Policy Characteristics'!F:F,MATCH($C944,'Policy Characteristics'!$C:$C,0)))</f>
        <v>0</v>
      </c>
      <c r="M944" s="284">
        <f>IF(ISBLANK(INDEX('Policy Characteristics'!G:G,MATCH($C944,'Policy Characteristics'!$C:$C,0))),"",INDEX('Policy Characteristics'!G:G,MATCH($C944,'Policy Characteristics'!$C:$C,0)))</f>
        <v>0.25</v>
      </c>
      <c r="N944" s="284">
        <f>IF(ISBLANK(INDEX('Policy Characteristics'!H:H,MATCH($C944,'Policy Characteristics'!$C:$C,0))),"",INDEX('Policy Characteristics'!H:H,MATCH($C944,'Policy Characteristics'!$C:$C,0)))</f>
        <v>0.01</v>
      </c>
      <c r="O944" s="276" t="str">
        <f>IF(ISBLANK(INDEX('Policy Characteristics'!I:I,MATCH($C944,'Policy Characteristics'!$C:$C,0))),"",INDEX('Policy Characteristics'!I:I,MATCH($C944,'Policy Characteristics'!$C:$C,0)))</f>
        <v>% reduction in energy use</v>
      </c>
      <c r="P944" s="276" t="str">
        <f>IF(ISBLANK(INDEX('Policy Characteristics'!J:J,MATCH($C944,'Policy Characteristics'!$C:$C,0))),"",INDEX('Policy Characteristics'!J:J,MATCH($C944,'Policy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4" s="276" t="str">
        <f>IF(ISBLANK(INDEX('Policy Characteristics'!K:K,MATCH($C944,'Policy Characteristics'!$C:$C,0))),"",INDEX('Policy Characteristics'!K:K,MATCH($C944,'Policy Characteristics'!$C:$C,0)))</f>
        <v>industry-ag-main.html#eff-stds</v>
      </c>
      <c r="R944" s="276" t="str">
        <f>IF(ISBLANK(INDEX('Policy Characteristics'!L:L,MATCH($C944,'Policy Characteristics'!$C:$C,0))),"",INDEX('Policy Characteristics'!L:L,MATCH($C944,'Policy Characteristics'!$C:$C,0)))</f>
        <v>industry-energy-efficiency-standards.html</v>
      </c>
    </row>
    <row r="945" spans="1:18" ht="16">
      <c r="A945" s="276" t="str">
        <f>IF(ISBLANK(INDEX('Policy Characteristics'!A:A,MATCH($C945,'Policy Characteristics'!$C:$C,0))),"",INDEX('Policy Characteristics'!A:A,MATCH($C945,'Policy Characteristics'!$C:$C,0)))</f>
        <v>Industry</v>
      </c>
      <c r="B945" s="285" t="str">
        <f>IF(ISBLANK(INDEX('Policy Characteristics'!B:B,MATCH($C945,'Policy Characteristics'!$C:$C,0))),"",INDEX('Policy Characteristics'!B:B,MATCH($C945,'Policy Characteristics'!$C:$C,0)))</f>
        <v>Industry Energy Efficiency Standards</v>
      </c>
      <c r="C945" s="276" t="str">
        <f t="shared" si="40"/>
        <v>Percentage Improvement in Eqpt Efficiency Standards above BAU</v>
      </c>
      <c r="D945" s="47" t="s">
        <v>3102</v>
      </c>
      <c r="E945" s="47" t="s">
        <v>2737</v>
      </c>
      <c r="F945" t="s">
        <v>3127</v>
      </c>
      <c r="G945" s="47" t="s">
        <v>2740</v>
      </c>
      <c r="H945" s="44">
        <v>964</v>
      </c>
      <c r="I945" s="347" t="s">
        <v>45</v>
      </c>
      <c r="J945" s="277" t="str">
        <f>IF(ISBLANK(INDEX('Policy Characteristics'!D:D,MATCH($C945,'Policy Characteristics'!$C:$C,0))),"",INDEX('Policy Characteristics'!D:D,MATCH($C945,'Policy Characteristics'!$C:$C,0)))</f>
        <v>Industry Energy Efficiency Standards</v>
      </c>
      <c r="K945" s="276" t="str">
        <f>IF(ISBLANK(INDEX('Policy Characteristics'!E:E,MATCH($C945,'Policy Characteristics'!$C:$C,0))),"",INDEX('Policy Characteristics'!E:E,MATCH($C945,'Policy Characteristics'!$C:$C,0)))</f>
        <v>indst efficiency standards</v>
      </c>
      <c r="L945" s="284">
        <f>IF(ISBLANK(INDEX('Policy Characteristics'!F:F,MATCH($C945,'Policy Characteristics'!$C:$C,0))),"",INDEX('Policy Characteristics'!F:F,MATCH($C945,'Policy Characteristics'!$C:$C,0)))</f>
        <v>0</v>
      </c>
      <c r="M945" s="284">
        <f>IF(ISBLANK(INDEX('Policy Characteristics'!G:G,MATCH($C945,'Policy Characteristics'!$C:$C,0))),"",INDEX('Policy Characteristics'!G:G,MATCH($C945,'Policy Characteristics'!$C:$C,0)))</f>
        <v>0.25</v>
      </c>
      <c r="N945" s="284">
        <f>IF(ISBLANK(INDEX('Policy Characteristics'!H:H,MATCH($C945,'Policy Characteristics'!$C:$C,0))),"",INDEX('Policy Characteristics'!H:H,MATCH($C945,'Policy Characteristics'!$C:$C,0)))</f>
        <v>0.01</v>
      </c>
      <c r="O945" s="276" t="str">
        <f>IF(ISBLANK(INDEX('Policy Characteristics'!I:I,MATCH($C945,'Policy Characteristics'!$C:$C,0))),"",INDEX('Policy Characteristics'!I:I,MATCH($C945,'Policy Characteristics'!$C:$C,0)))</f>
        <v>% reduction in energy use</v>
      </c>
      <c r="P945" s="276" t="str">
        <f>IF(ISBLANK(INDEX('Policy Characteristics'!J:J,MATCH($C945,'Policy Characteristics'!$C:$C,0))),"",INDEX('Policy Characteristics'!J:J,MATCH($C945,'Policy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5" s="276" t="str">
        <f>IF(ISBLANK(INDEX('Policy Characteristics'!K:K,MATCH($C945,'Policy Characteristics'!$C:$C,0))),"",INDEX('Policy Characteristics'!K:K,MATCH($C945,'Policy Characteristics'!$C:$C,0)))</f>
        <v>industry-ag-main.html#eff-stds</v>
      </c>
      <c r="R945" s="276" t="str">
        <f>IF(ISBLANK(INDEX('Policy Characteristics'!L:L,MATCH($C945,'Policy Characteristics'!$C:$C,0))),"",INDEX('Policy Characteristics'!L:L,MATCH($C945,'Policy Characteristics'!$C:$C,0)))</f>
        <v>industry-energy-efficiency-standards.html</v>
      </c>
    </row>
    <row r="946" spans="1:18" s="4" customFormat="1" ht="16">
      <c r="A946" s="276" t="str">
        <f>IF(ISBLANK(INDEX('Policy Characteristics'!A:A,MATCH($C946,'Policy Characteristics'!$C:$C,0))),"",INDEX('Policy Characteristics'!A:A,MATCH($C946,'Policy Characteristics'!$C:$C,0)))</f>
        <v>Industry</v>
      </c>
      <c r="B946" s="285" t="str">
        <f>IF(ISBLANK(INDEX('Policy Characteristics'!B:B,MATCH($C946,'Policy Characteristics'!$C:$C,0))),"",INDEX('Policy Characteristics'!B:B,MATCH($C946,'Policy Characteristics'!$C:$C,0)))</f>
        <v>Industry Energy Efficiency Standards</v>
      </c>
      <c r="C946" s="276" t="str">
        <f t="shared" si="40"/>
        <v>Percentage Improvement in Eqpt Efficiency Standards above BAU</v>
      </c>
      <c r="D946" s="47" t="s">
        <v>3102</v>
      </c>
      <c r="E946" s="47" t="s">
        <v>2738</v>
      </c>
      <c r="F946" t="s">
        <v>3127</v>
      </c>
      <c r="G946" s="47" t="s">
        <v>2742</v>
      </c>
      <c r="H946" s="44">
        <v>965</v>
      </c>
      <c r="I946" s="347" t="s">
        <v>44</v>
      </c>
      <c r="J946" s="277" t="str">
        <f>IF(ISBLANK(INDEX('Policy Characteristics'!D:D,MATCH($C946,'Policy Characteristics'!$C:$C,0))),"",INDEX('Policy Characteristics'!D:D,MATCH($C946,'Policy Characteristics'!$C:$C,0)))</f>
        <v>Industry Energy Efficiency Standards</v>
      </c>
      <c r="K946" s="276" t="str">
        <f>IF(ISBLANK(INDEX('Policy Characteristics'!E:E,MATCH($C946,'Policy Characteristics'!$C:$C,0))),"",INDEX('Policy Characteristics'!E:E,MATCH($C946,'Policy Characteristics'!$C:$C,0)))</f>
        <v>indst efficiency standards</v>
      </c>
      <c r="L946" s="284">
        <f>IF(ISBLANK(INDEX('Policy Characteristics'!F:F,MATCH($C946,'Policy Characteristics'!$C:$C,0))),"",INDEX('Policy Characteristics'!F:F,MATCH($C946,'Policy Characteristics'!$C:$C,0)))</f>
        <v>0</v>
      </c>
      <c r="M946" s="284">
        <f>IF(ISBLANK(INDEX('Policy Characteristics'!G:G,MATCH($C946,'Policy Characteristics'!$C:$C,0))),"",INDEX('Policy Characteristics'!G:G,MATCH($C946,'Policy Characteristics'!$C:$C,0)))</f>
        <v>0.25</v>
      </c>
      <c r="N946" s="284">
        <f>IF(ISBLANK(INDEX('Policy Characteristics'!H:H,MATCH($C946,'Policy Characteristics'!$C:$C,0))),"",INDEX('Policy Characteristics'!H:H,MATCH($C946,'Policy Characteristics'!$C:$C,0)))</f>
        <v>0.01</v>
      </c>
      <c r="O946" s="276" t="str">
        <f>IF(ISBLANK(INDEX('Policy Characteristics'!I:I,MATCH($C946,'Policy Characteristics'!$C:$C,0))),"",INDEX('Policy Characteristics'!I:I,MATCH($C946,'Policy Characteristics'!$C:$C,0)))</f>
        <v>% reduction in energy use</v>
      </c>
      <c r="P946" s="276" t="str">
        <f>IF(ISBLANK(INDEX('Policy Characteristics'!J:J,MATCH($C946,'Policy Characteristics'!$C:$C,0))),"",INDEX('Policy Characteristics'!J:J,MATCH($C946,'Policy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6" s="276" t="str">
        <f>IF(ISBLANK(INDEX('Policy Characteristics'!K:K,MATCH($C946,'Policy Characteristics'!$C:$C,0))),"",INDEX('Policy Characteristics'!K:K,MATCH($C946,'Policy Characteristics'!$C:$C,0)))</f>
        <v>industry-ag-main.html#eff-stds</v>
      </c>
      <c r="R946" s="276" t="str">
        <f>IF(ISBLANK(INDEX('Policy Characteristics'!L:L,MATCH($C946,'Policy Characteristics'!$C:$C,0))),"",INDEX('Policy Characteristics'!L:L,MATCH($C946,'Policy Characteristics'!$C:$C,0)))</f>
        <v>industry-energy-efficiency-standards.html</v>
      </c>
    </row>
    <row r="947" spans="1:18" s="4" customFormat="1" ht="16">
      <c r="A947" s="276" t="str">
        <f>IF(ISBLANK(INDEX('Policy Characteristics'!A:A,MATCH($C947,'Policy Characteristics'!$C:$C,0))),"",INDEX('Policy Characteristics'!A:A,MATCH($C947,'Policy Characteristics'!$C:$C,0)))</f>
        <v>Industry</v>
      </c>
      <c r="B947" s="285" t="str">
        <f>IF(ISBLANK(INDEX('Policy Characteristics'!B:B,MATCH($C947,'Policy Characteristics'!$C:$C,0))),"",INDEX('Policy Characteristics'!B:B,MATCH($C947,'Policy Characteristics'!$C:$C,0)))</f>
        <v>Industry Energy Efficiency Standards</v>
      </c>
      <c r="C947" s="276" t="str">
        <f t="shared" si="40"/>
        <v>Percentage Improvement in Eqpt Efficiency Standards above BAU</v>
      </c>
      <c r="D947" s="47" t="s">
        <v>3102</v>
      </c>
      <c r="E947" s="47" t="s">
        <v>2739</v>
      </c>
      <c r="F947" t="s">
        <v>3127</v>
      </c>
      <c r="G947" s="47" t="s">
        <v>2743</v>
      </c>
      <c r="H947" s="44">
        <v>966</v>
      </c>
      <c r="I947" s="347" t="s">
        <v>44</v>
      </c>
      <c r="J947" s="277" t="str">
        <f>IF(ISBLANK(INDEX('Policy Characteristics'!D:D,MATCH($C947,'Policy Characteristics'!$C:$C,0))),"",INDEX('Policy Characteristics'!D:D,MATCH($C947,'Policy Characteristics'!$C:$C,0)))</f>
        <v>Industry Energy Efficiency Standards</v>
      </c>
      <c r="K947" s="276" t="str">
        <f>IF(ISBLANK(INDEX('Policy Characteristics'!E:E,MATCH($C947,'Policy Characteristics'!$C:$C,0))),"",INDEX('Policy Characteristics'!E:E,MATCH($C947,'Policy Characteristics'!$C:$C,0)))</f>
        <v>indst efficiency standards</v>
      </c>
      <c r="L947" s="284">
        <f>IF(ISBLANK(INDEX('Policy Characteristics'!F:F,MATCH($C947,'Policy Characteristics'!$C:$C,0))),"",INDEX('Policy Characteristics'!F:F,MATCH($C947,'Policy Characteristics'!$C:$C,0)))</f>
        <v>0</v>
      </c>
      <c r="M947" s="284">
        <f>IF(ISBLANK(INDEX('Policy Characteristics'!G:G,MATCH($C947,'Policy Characteristics'!$C:$C,0))),"",INDEX('Policy Characteristics'!G:G,MATCH($C947,'Policy Characteristics'!$C:$C,0)))</f>
        <v>0.25</v>
      </c>
      <c r="N947" s="284">
        <f>IF(ISBLANK(INDEX('Policy Characteristics'!H:H,MATCH($C947,'Policy Characteristics'!$C:$C,0))),"",INDEX('Policy Characteristics'!H:H,MATCH($C947,'Policy Characteristics'!$C:$C,0)))</f>
        <v>0.01</v>
      </c>
      <c r="O947" s="276" t="str">
        <f>IF(ISBLANK(INDEX('Policy Characteristics'!I:I,MATCH($C947,'Policy Characteristics'!$C:$C,0))),"",INDEX('Policy Characteristics'!I:I,MATCH($C947,'Policy Characteristics'!$C:$C,0)))</f>
        <v>% reduction in energy use</v>
      </c>
      <c r="P947" s="276" t="str">
        <f>IF(ISBLANK(INDEX('Policy Characteristics'!J:J,MATCH($C947,'Policy Characteristics'!$C:$C,0))),"",INDEX('Policy Characteristics'!J:J,MATCH($C947,'Policy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7" s="276" t="str">
        <f>IF(ISBLANK(INDEX('Policy Characteristics'!K:K,MATCH($C947,'Policy Characteristics'!$C:$C,0))),"",INDEX('Policy Characteristics'!K:K,MATCH($C947,'Policy Characteristics'!$C:$C,0)))</f>
        <v>industry-ag-main.html#eff-stds</v>
      </c>
      <c r="R947" s="276" t="str">
        <f>IF(ISBLANK(INDEX('Policy Characteristics'!L:L,MATCH($C947,'Policy Characteristics'!$C:$C,0))),"",INDEX('Policy Characteristics'!L:L,MATCH($C947,'Policy Characteristics'!$C:$C,0)))</f>
        <v>industry-energy-efficiency-standards.html</v>
      </c>
    </row>
    <row r="948" spans="1:18" s="4" customFormat="1" ht="16">
      <c r="A948" s="276" t="str">
        <f>IF(ISBLANK(INDEX('Policy Characteristics'!A:A,MATCH($C948,'Policy Characteristics'!$C:$C,0))),"",INDEX('Policy Characteristics'!A:A,MATCH($C948,'Policy Characteristics'!$C:$C,0)))</f>
        <v>Industry</v>
      </c>
      <c r="B948" s="285" t="str">
        <f>IF(ISBLANK(INDEX('Policy Characteristics'!B:B,MATCH($C948,'Policy Characteristics'!$C:$C,0))),"",INDEX('Policy Characteristics'!B:B,MATCH($C948,'Policy Characteristics'!$C:$C,0)))</f>
        <v>Industry Energy Efficiency Standards</v>
      </c>
      <c r="C948" s="276" t="str">
        <f t="shared" si="40"/>
        <v>Percentage Improvement in Eqpt Efficiency Standards above BAU</v>
      </c>
      <c r="D948" s="47" t="s">
        <v>3102</v>
      </c>
      <c r="E948" s="47" t="s">
        <v>2736</v>
      </c>
      <c r="F948" t="s">
        <v>3127</v>
      </c>
      <c r="G948" s="47" t="s">
        <v>2741</v>
      </c>
      <c r="H948" s="44">
        <v>967</v>
      </c>
      <c r="I948" s="347" t="s">
        <v>45</v>
      </c>
      <c r="J948" s="277" t="str">
        <f>IF(ISBLANK(INDEX('Policy Characteristics'!D:D,MATCH($C948,'Policy Characteristics'!$C:$C,0))),"",INDEX('Policy Characteristics'!D:D,MATCH($C948,'Policy Characteristics'!$C:$C,0)))</f>
        <v>Industry Energy Efficiency Standards</v>
      </c>
      <c r="K948" s="276" t="str">
        <f>IF(ISBLANK(INDEX('Policy Characteristics'!E:E,MATCH($C948,'Policy Characteristics'!$C:$C,0))),"",INDEX('Policy Characteristics'!E:E,MATCH($C948,'Policy Characteristics'!$C:$C,0)))</f>
        <v>indst efficiency standards</v>
      </c>
      <c r="L948" s="284">
        <f>IF(ISBLANK(INDEX('Policy Characteristics'!F:F,MATCH($C948,'Policy Characteristics'!$C:$C,0))),"",INDEX('Policy Characteristics'!F:F,MATCH($C948,'Policy Characteristics'!$C:$C,0)))</f>
        <v>0</v>
      </c>
      <c r="M948" s="284">
        <f>IF(ISBLANK(INDEX('Policy Characteristics'!G:G,MATCH($C948,'Policy Characteristics'!$C:$C,0))),"",INDEX('Policy Characteristics'!G:G,MATCH($C948,'Policy Characteristics'!$C:$C,0)))</f>
        <v>0.25</v>
      </c>
      <c r="N948" s="284">
        <f>IF(ISBLANK(INDEX('Policy Characteristics'!H:H,MATCH($C948,'Policy Characteristics'!$C:$C,0))),"",INDEX('Policy Characteristics'!H:H,MATCH($C948,'Policy Characteristics'!$C:$C,0)))</f>
        <v>0.01</v>
      </c>
      <c r="O948" s="276" t="str">
        <f>IF(ISBLANK(INDEX('Policy Characteristics'!I:I,MATCH($C948,'Policy Characteristics'!$C:$C,0))),"",INDEX('Policy Characteristics'!I:I,MATCH($C948,'Policy Characteristics'!$C:$C,0)))</f>
        <v>% reduction in energy use</v>
      </c>
      <c r="P948" s="276" t="str">
        <f>IF(ISBLANK(INDEX('Policy Characteristics'!J:J,MATCH($C948,'Policy Characteristics'!$C:$C,0))),"",INDEX('Policy Characteristics'!J:J,MATCH($C948,'Policy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8" s="276" t="str">
        <f>IF(ISBLANK(INDEX('Policy Characteristics'!K:K,MATCH($C948,'Policy Characteristics'!$C:$C,0))),"",INDEX('Policy Characteristics'!K:K,MATCH($C948,'Policy Characteristics'!$C:$C,0)))</f>
        <v>industry-ag-main.html#eff-stds</v>
      </c>
      <c r="R948" s="276" t="str">
        <f>IF(ISBLANK(INDEX('Policy Characteristics'!L:L,MATCH($C948,'Policy Characteristics'!$C:$C,0))),"",INDEX('Policy Characteristics'!L:L,MATCH($C948,'Policy Characteristics'!$C:$C,0)))</f>
        <v>industry-energy-efficiency-standards.html</v>
      </c>
    </row>
    <row r="949" spans="1:18" s="4" customFormat="1" ht="16">
      <c r="A949" s="276" t="str">
        <f>IF(ISBLANK(INDEX('Policy Characteristics'!A:A,MATCH($C949,'Policy Characteristics'!$C:$C,0))),"",INDEX('Policy Characteristics'!A:A,MATCH($C949,'Policy Characteristics'!$C:$C,0)))</f>
        <v>Industry</v>
      </c>
      <c r="B949" s="285" t="str">
        <f>IF(ISBLANK(INDEX('Policy Characteristics'!B:B,MATCH($C949,'Policy Characteristics'!$C:$C,0))),"",INDEX('Policy Characteristics'!B:B,MATCH($C949,'Policy Characteristics'!$C:$C,0)))</f>
        <v>Industry Energy Efficiency Standards</v>
      </c>
      <c r="C949" s="276" t="str">
        <f t="shared" si="40"/>
        <v>Percentage Improvement in Eqpt Efficiency Standards above BAU</v>
      </c>
      <c r="D949" s="6" t="s">
        <v>3103</v>
      </c>
      <c r="E949" s="47" t="s">
        <v>2424</v>
      </c>
      <c r="F949" t="s">
        <v>2791</v>
      </c>
      <c r="G949" s="47" t="s">
        <v>2430</v>
      </c>
      <c r="H949" s="44">
        <v>968</v>
      </c>
      <c r="I949" s="347" t="s">
        <v>44</v>
      </c>
      <c r="J949" s="277" t="str">
        <f>IF(ISBLANK(INDEX('Policy Characteristics'!D:D,MATCH($C949,'Policy Characteristics'!$C:$C,0))),"",INDEX('Policy Characteristics'!D:D,MATCH($C949,'Policy Characteristics'!$C:$C,0)))</f>
        <v>Industry Energy Efficiency Standards</v>
      </c>
      <c r="K949" s="276" t="str">
        <f>IF(ISBLANK(INDEX('Policy Characteristics'!E:E,MATCH($C949,'Policy Characteristics'!$C:$C,0))),"",INDEX('Policy Characteristics'!E:E,MATCH($C949,'Policy Characteristics'!$C:$C,0)))</f>
        <v>indst efficiency standards</v>
      </c>
      <c r="L949" s="284">
        <f>IF(ISBLANK(INDEX('Policy Characteristics'!F:F,MATCH($C949,'Policy Characteristics'!$C:$C,0))),"",INDEX('Policy Characteristics'!F:F,MATCH($C949,'Policy Characteristics'!$C:$C,0)))</f>
        <v>0</v>
      </c>
      <c r="M949" s="284">
        <f>IF(ISBLANK(INDEX('Policy Characteristics'!G:G,MATCH($C949,'Policy Characteristics'!$C:$C,0))),"",INDEX('Policy Characteristics'!G:G,MATCH($C949,'Policy Characteristics'!$C:$C,0)))</f>
        <v>0.25</v>
      </c>
      <c r="N949" s="284">
        <f>IF(ISBLANK(INDEX('Policy Characteristics'!H:H,MATCH($C949,'Policy Characteristics'!$C:$C,0))),"",INDEX('Policy Characteristics'!H:H,MATCH($C949,'Policy Characteristics'!$C:$C,0)))</f>
        <v>0.01</v>
      </c>
      <c r="O949" s="276" t="str">
        <f>IF(ISBLANK(INDEX('Policy Characteristics'!I:I,MATCH($C949,'Policy Characteristics'!$C:$C,0))),"",INDEX('Policy Characteristics'!I:I,MATCH($C949,'Policy Characteristics'!$C:$C,0)))</f>
        <v>% reduction in energy use</v>
      </c>
      <c r="P949" s="276" t="str">
        <f>IF(ISBLANK(INDEX('Policy Characteristics'!J:J,MATCH($C949,'Policy Characteristics'!$C:$C,0))),"",INDEX('Policy Characteristics'!J:J,MATCH($C949,'Policy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9" s="276" t="str">
        <f>IF(ISBLANK(INDEX('Policy Characteristics'!K:K,MATCH($C949,'Policy Characteristics'!$C:$C,0))),"",INDEX('Policy Characteristics'!K:K,MATCH($C949,'Policy Characteristics'!$C:$C,0)))</f>
        <v>industry-ag-main.html#eff-stds</v>
      </c>
      <c r="R949" s="276" t="str">
        <f>IF(ISBLANK(INDEX('Policy Characteristics'!L:L,MATCH($C949,'Policy Characteristics'!$C:$C,0))),"",INDEX('Policy Characteristics'!L:L,MATCH($C949,'Policy Characteristics'!$C:$C,0)))</f>
        <v>industry-energy-efficiency-standards.html</v>
      </c>
    </row>
    <row r="950" spans="1:18" s="4" customFormat="1" ht="16">
      <c r="A950" s="276" t="str">
        <f>IF(ISBLANK(INDEX('Policy Characteristics'!A:A,MATCH($C950,'Policy Characteristics'!$C:$C,0))),"",INDEX('Policy Characteristics'!A:A,MATCH($C950,'Policy Characteristics'!$C:$C,0)))</f>
        <v>Industry</v>
      </c>
      <c r="B950" s="285" t="str">
        <f>IF(ISBLANK(INDEX('Policy Characteristics'!B:B,MATCH($C950,'Policy Characteristics'!$C:$C,0))),"",INDEX('Policy Characteristics'!B:B,MATCH($C950,'Policy Characteristics'!$C:$C,0)))</f>
        <v>Industry Energy Efficiency Standards</v>
      </c>
      <c r="C950" s="276" t="str">
        <f t="shared" si="40"/>
        <v>Percentage Improvement in Eqpt Efficiency Standards above BAU</v>
      </c>
      <c r="D950" s="6" t="s">
        <v>3103</v>
      </c>
      <c r="E950" s="47" t="s">
        <v>2425</v>
      </c>
      <c r="F950" t="s">
        <v>2791</v>
      </c>
      <c r="G950" s="47" t="s">
        <v>2433</v>
      </c>
      <c r="H950" s="44">
        <v>969</v>
      </c>
      <c r="I950" s="347" t="s">
        <v>44</v>
      </c>
      <c r="J950" s="277" t="str">
        <f>IF(ISBLANK(INDEX('Policy Characteristics'!D:D,MATCH($C950,'Policy Characteristics'!$C:$C,0))),"",INDEX('Policy Characteristics'!D:D,MATCH($C950,'Policy Characteristics'!$C:$C,0)))</f>
        <v>Industry Energy Efficiency Standards</v>
      </c>
      <c r="K950" s="276" t="str">
        <f>IF(ISBLANK(INDEX('Policy Characteristics'!E:E,MATCH($C950,'Policy Characteristics'!$C:$C,0))),"",INDEX('Policy Characteristics'!E:E,MATCH($C950,'Policy Characteristics'!$C:$C,0)))</f>
        <v>indst efficiency standards</v>
      </c>
      <c r="L950" s="284">
        <f>IF(ISBLANK(INDEX('Policy Characteristics'!F:F,MATCH($C950,'Policy Characteristics'!$C:$C,0))),"",INDEX('Policy Characteristics'!F:F,MATCH($C950,'Policy Characteristics'!$C:$C,0)))</f>
        <v>0</v>
      </c>
      <c r="M950" s="284">
        <f>IF(ISBLANK(INDEX('Policy Characteristics'!G:G,MATCH($C950,'Policy Characteristics'!$C:$C,0))),"",INDEX('Policy Characteristics'!G:G,MATCH($C950,'Policy Characteristics'!$C:$C,0)))</f>
        <v>0.25</v>
      </c>
      <c r="N950" s="284">
        <f>IF(ISBLANK(INDEX('Policy Characteristics'!H:H,MATCH($C950,'Policy Characteristics'!$C:$C,0))),"",INDEX('Policy Characteristics'!H:H,MATCH($C950,'Policy Characteristics'!$C:$C,0)))</f>
        <v>0.01</v>
      </c>
      <c r="O950" s="276" t="str">
        <f>IF(ISBLANK(INDEX('Policy Characteristics'!I:I,MATCH($C950,'Policy Characteristics'!$C:$C,0))),"",INDEX('Policy Characteristics'!I:I,MATCH($C950,'Policy Characteristics'!$C:$C,0)))</f>
        <v>% reduction in energy use</v>
      </c>
      <c r="P950" s="276" t="str">
        <f>IF(ISBLANK(INDEX('Policy Characteristics'!J:J,MATCH($C950,'Policy Characteristics'!$C:$C,0))),"",INDEX('Policy Characteristics'!J:J,MATCH($C950,'Policy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0" s="276" t="str">
        <f>IF(ISBLANK(INDEX('Policy Characteristics'!K:K,MATCH($C950,'Policy Characteristics'!$C:$C,0))),"",INDEX('Policy Characteristics'!K:K,MATCH($C950,'Policy Characteristics'!$C:$C,0)))</f>
        <v>industry-ag-main.html#eff-stds</v>
      </c>
      <c r="R950" s="276" t="str">
        <f>IF(ISBLANK(INDEX('Policy Characteristics'!L:L,MATCH($C950,'Policy Characteristics'!$C:$C,0))),"",INDEX('Policy Characteristics'!L:L,MATCH($C950,'Policy Characteristics'!$C:$C,0)))</f>
        <v>industry-energy-efficiency-standards.html</v>
      </c>
    </row>
    <row r="951" spans="1:18" s="4" customFormat="1" ht="16">
      <c r="A951" s="276" t="str">
        <f>IF(ISBLANK(INDEX('Policy Characteristics'!A:A,MATCH($C951,'Policy Characteristics'!$C:$C,0))),"",INDEX('Policy Characteristics'!A:A,MATCH($C951,'Policy Characteristics'!$C:$C,0)))</f>
        <v>Industry</v>
      </c>
      <c r="B951" s="285" t="str">
        <f>IF(ISBLANK(INDEX('Policy Characteristics'!B:B,MATCH($C951,'Policy Characteristics'!$C:$C,0))),"",INDEX('Policy Characteristics'!B:B,MATCH($C951,'Policy Characteristics'!$C:$C,0)))</f>
        <v>Industry Energy Efficiency Standards</v>
      </c>
      <c r="C951" s="276" t="str">
        <f t="shared" si="40"/>
        <v>Percentage Improvement in Eqpt Efficiency Standards above BAU</v>
      </c>
      <c r="D951" s="6" t="s">
        <v>3103</v>
      </c>
      <c r="E951" s="47" t="s">
        <v>2426</v>
      </c>
      <c r="F951" t="s">
        <v>2791</v>
      </c>
      <c r="G951" s="47" t="s">
        <v>2434</v>
      </c>
      <c r="H951" s="44">
        <v>970</v>
      </c>
      <c r="I951" s="347" t="s">
        <v>44</v>
      </c>
      <c r="J951" s="277" t="str">
        <f>IF(ISBLANK(INDEX('Policy Characteristics'!D:D,MATCH($C951,'Policy Characteristics'!$C:$C,0))),"",INDEX('Policy Characteristics'!D:D,MATCH($C951,'Policy Characteristics'!$C:$C,0)))</f>
        <v>Industry Energy Efficiency Standards</v>
      </c>
      <c r="K951" s="276" t="str">
        <f>IF(ISBLANK(INDEX('Policy Characteristics'!E:E,MATCH($C951,'Policy Characteristics'!$C:$C,0))),"",INDEX('Policy Characteristics'!E:E,MATCH($C951,'Policy Characteristics'!$C:$C,0)))</f>
        <v>indst efficiency standards</v>
      </c>
      <c r="L951" s="284">
        <f>IF(ISBLANK(INDEX('Policy Characteristics'!F:F,MATCH($C951,'Policy Characteristics'!$C:$C,0))),"",INDEX('Policy Characteristics'!F:F,MATCH($C951,'Policy Characteristics'!$C:$C,0)))</f>
        <v>0</v>
      </c>
      <c r="M951" s="284">
        <f>IF(ISBLANK(INDEX('Policy Characteristics'!G:G,MATCH($C951,'Policy Characteristics'!$C:$C,0))),"",INDEX('Policy Characteristics'!G:G,MATCH($C951,'Policy Characteristics'!$C:$C,0)))</f>
        <v>0.25</v>
      </c>
      <c r="N951" s="284">
        <f>IF(ISBLANK(INDEX('Policy Characteristics'!H:H,MATCH($C951,'Policy Characteristics'!$C:$C,0))),"",INDEX('Policy Characteristics'!H:H,MATCH($C951,'Policy Characteristics'!$C:$C,0)))</f>
        <v>0.01</v>
      </c>
      <c r="O951" s="276" t="str">
        <f>IF(ISBLANK(INDEX('Policy Characteristics'!I:I,MATCH($C951,'Policy Characteristics'!$C:$C,0))),"",INDEX('Policy Characteristics'!I:I,MATCH($C951,'Policy Characteristics'!$C:$C,0)))</f>
        <v>% reduction in energy use</v>
      </c>
      <c r="P951" s="276" t="str">
        <f>IF(ISBLANK(INDEX('Policy Characteristics'!J:J,MATCH($C951,'Policy Characteristics'!$C:$C,0))),"",INDEX('Policy Characteristics'!J:J,MATCH($C951,'Policy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1" s="276" t="str">
        <f>IF(ISBLANK(INDEX('Policy Characteristics'!K:K,MATCH($C951,'Policy Characteristics'!$C:$C,0))),"",INDEX('Policy Characteristics'!K:K,MATCH($C951,'Policy Characteristics'!$C:$C,0)))</f>
        <v>industry-ag-main.html#eff-stds</v>
      </c>
      <c r="R951" s="276" t="str">
        <f>IF(ISBLANK(INDEX('Policy Characteristics'!L:L,MATCH($C951,'Policy Characteristics'!$C:$C,0))),"",INDEX('Policy Characteristics'!L:L,MATCH($C951,'Policy Characteristics'!$C:$C,0)))</f>
        <v>industry-energy-efficiency-standards.html</v>
      </c>
    </row>
    <row r="952" spans="1:18" s="4" customFormat="1" ht="16">
      <c r="A952" s="276" t="str">
        <f>IF(ISBLANK(INDEX('Policy Characteristics'!A:A,MATCH($C952,'Policy Characteristics'!$C:$C,0))),"",INDEX('Policy Characteristics'!A:A,MATCH($C952,'Policy Characteristics'!$C:$C,0)))</f>
        <v>Industry</v>
      </c>
      <c r="B952" s="285" t="str">
        <f>IF(ISBLANK(INDEX('Policy Characteristics'!B:B,MATCH($C952,'Policy Characteristics'!$C:$C,0))),"",INDEX('Policy Characteristics'!B:B,MATCH($C952,'Policy Characteristics'!$C:$C,0)))</f>
        <v>Industry Energy Efficiency Standards</v>
      </c>
      <c r="C952" s="276" t="str">
        <f t="shared" si="40"/>
        <v>Percentage Improvement in Eqpt Efficiency Standards above BAU</v>
      </c>
      <c r="D952" s="6" t="s">
        <v>3103</v>
      </c>
      <c r="E952" s="47" t="s">
        <v>2427</v>
      </c>
      <c r="F952" t="s">
        <v>2791</v>
      </c>
      <c r="G952" s="47" t="s">
        <v>2431</v>
      </c>
      <c r="H952" s="44">
        <v>971</v>
      </c>
      <c r="I952" s="347" t="s">
        <v>45</v>
      </c>
      <c r="J952" s="277" t="str">
        <f>IF(ISBLANK(INDEX('Policy Characteristics'!D:D,MATCH($C952,'Policy Characteristics'!$C:$C,0))),"",INDEX('Policy Characteristics'!D:D,MATCH($C952,'Policy Characteristics'!$C:$C,0)))</f>
        <v>Industry Energy Efficiency Standards</v>
      </c>
      <c r="K952" s="276" t="str">
        <f>IF(ISBLANK(INDEX('Policy Characteristics'!E:E,MATCH($C952,'Policy Characteristics'!$C:$C,0))),"",INDEX('Policy Characteristics'!E:E,MATCH($C952,'Policy Characteristics'!$C:$C,0)))</f>
        <v>indst efficiency standards</v>
      </c>
      <c r="L952" s="284">
        <f>IF(ISBLANK(INDEX('Policy Characteristics'!F:F,MATCH($C952,'Policy Characteristics'!$C:$C,0))),"",INDEX('Policy Characteristics'!F:F,MATCH($C952,'Policy Characteristics'!$C:$C,0)))</f>
        <v>0</v>
      </c>
      <c r="M952" s="284">
        <f>IF(ISBLANK(INDEX('Policy Characteristics'!G:G,MATCH($C952,'Policy Characteristics'!$C:$C,0))),"",INDEX('Policy Characteristics'!G:G,MATCH($C952,'Policy Characteristics'!$C:$C,0)))</f>
        <v>0.25</v>
      </c>
      <c r="N952" s="284">
        <f>IF(ISBLANK(INDEX('Policy Characteristics'!H:H,MATCH($C952,'Policy Characteristics'!$C:$C,0))),"",INDEX('Policy Characteristics'!H:H,MATCH($C952,'Policy Characteristics'!$C:$C,0)))</f>
        <v>0.01</v>
      </c>
      <c r="O952" s="276" t="str">
        <f>IF(ISBLANK(INDEX('Policy Characteristics'!I:I,MATCH($C952,'Policy Characteristics'!$C:$C,0))),"",INDEX('Policy Characteristics'!I:I,MATCH($C952,'Policy Characteristics'!$C:$C,0)))</f>
        <v>% reduction in energy use</v>
      </c>
      <c r="P952" s="276" t="str">
        <f>IF(ISBLANK(INDEX('Policy Characteristics'!J:J,MATCH($C952,'Policy Characteristics'!$C:$C,0))),"",INDEX('Policy Characteristics'!J:J,MATCH($C952,'Policy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2" s="276" t="str">
        <f>IF(ISBLANK(INDEX('Policy Characteristics'!K:K,MATCH($C952,'Policy Characteristics'!$C:$C,0))),"",INDEX('Policy Characteristics'!K:K,MATCH($C952,'Policy Characteristics'!$C:$C,0)))</f>
        <v>industry-ag-main.html#eff-stds</v>
      </c>
      <c r="R952" s="276" t="str">
        <f>IF(ISBLANK(INDEX('Policy Characteristics'!L:L,MATCH($C952,'Policy Characteristics'!$C:$C,0))),"",INDEX('Policy Characteristics'!L:L,MATCH($C952,'Policy Characteristics'!$C:$C,0)))</f>
        <v>industry-energy-efficiency-standards.html</v>
      </c>
    </row>
    <row r="953" spans="1:18" s="4" customFormat="1" ht="16">
      <c r="A953" s="276" t="str">
        <f>IF(ISBLANK(INDEX('Policy Characteristics'!A:A,MATCH($C953,'Policy Characteristics'!$C:$C,0))),"",INDEX('Policy Characteristics'!A:A,MATCH($C953,'Policy Characteristics'!$C:$C,0)))</f>
        <v>Industry</v>
      </c>
      <c r="B953" s="285" t="str">
        <f>IF(ISBLANK(INDEX('Policy Characteristics'!B:B,MATCH($C953,'Policy Characteristics'!$C:$C,0))),"",INDEX('Policy Characteristics'!B:B,MATCH($C953,'Policy Characteristics'!$C:$C,0)))</f>
        <v>Industry Energy Efficiency Standards</v>
      </c>
      <c r="C953" s="276" t="str">
        <f t="shared" si="40"/>
        <v>Percentage Improvement in Eqpt Efficiency Standards above BAU</v>
      </c>
      <c r="D953" s="6" t="s">
        <v>3103</v>
      </c>
      <c r="E953" s="47" t="s">
        <v>2428</v>
      </c>
      <c r="F953" t="s">
        <v>2791</v>
      </c>
      <c r="G953" s="47" t="s">
        <v>2432</v>
      </c>
      <c r="H953" s="44">
        <v>972</v>
      </c>
      <c r="I953" s="347" t="s">
        <v>44</v>
      </c>
      <c r="J953" s="277" t="str">
        <f>IF(ISBLANK(INDEX('Policy Characteristics'!D:D,MATCH($C953,'Policy Characteristics'!$C:$C,0))),"",INDEX('Policy Characteristics'!D:D,MATCH($C953,'Policy Characteristics'!$C:$C,0)))</f>
        <v>Industry Energy Efficiency Standards</v>
      </c>
      <c r="K953" s="276" t="str">
        <f>IF(ISBLANK(INDEX('Policy Characteristics'!E:E,MATCH($C953,'Policy Characteristics'!$C:$C,0))),"",INDEX('Policy Characteristics'!E:E,MATCH($C953,'Policy Characteristics'!$C:$C,0)))</f>
        <v>indst efficiency standards</v>
      </c>
      <c r="L953" s="284">
        <f>IF(ISBLANK(INDEX('Policy Characteristics'!F:F,MATCH($C953,'Policy Characteristics'!$C:$C,0))),"",INDEX('Policy Characteristics'!F:F,MATCH($C953,'Policy Characteristics'!$C:$C,0)))</f>
        <v>0</v>
      </c>
      <c r="M953" s="284">
        <f>IF(ISBLANK(INDEX('Policy Characteristics'!G:G,MATCH($C953,'Policy Characteristics'!$C:$C,0))),"",INDEX('Policy Characteristics'!G:G,MATCH($C953,'Policy Characteristics'!$C:$C,0)))</f>
        <v>0.25</v>
      </c>
      <c r="N953" s="284">
        <f>IF(ISBLANK(INDEX('Policy Characteristics'!H:H,MATCH($C953,'Policy Characteristics'!$C:$C,0))),"",INDEX('Policy Characteristics'!H:H,MATCH($C953,'Policy Characteristics'!$C:$C,0)))</f>
        <v>0.01</v>
      </c>
      <c r="O953" s="276" t="str">
        <f>IF(ISBLANK(INDEX('Policy Characteristics'!I:I,MATCH($C953,'Policy Characteristics'!$C:$C,0))),"",INDEX('Policy Characteristics'!I:I,MATCH($C953,'Policy Characteristics'!$C:$C,0)))</f>
        <v>% reduction in energy use</v>
      </c>
      <c r="P953" s="276" t="str">
        <f>IF(ISBLANK(INDEX('Policy Characteristics'!J:J,MATCH($C953,'Policy Characteristics'!$C:$C,0))),"",INDEX('Policy Characteristics'!J:J,MATCH($C953,'Policy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3" s="276" t="str">
        <f>IF(ISBLANK(INDEX('Policy Characteristics'!K:K,MATCH($C953,'Policy Characteristics'!$C:$C,0))),"",INDEX('Policy Characteristics'!K:K,MATCH($C953,'Policy Characteristics'!$C:$C,0)))</f>
        <v>industry-ag-main.html#eff-stds</v>
      </c>
      <c r="R953" s="276" t="str">
        <f>IF(ISBLANK(INDEX('Policy Characteristics'!L:L,MATCH($C953,'Policy Characteristics'!$C:$C,0))),"",INDEX('Policy Characteristics'!L:L,MATCH($C953,'Policy Characteristics'!$C:$C,0)))</f>
        <v>industry-energy-efficiency-standards.html</v>
      </c>
    </row>
    <row r="954" spans="1:18" s="4" customFormat="1" ht="16">
      <c r="A954" s="276" t="str">
        <f>IF(ISBLANK(INDEX('Policy Characteristics'!A:A,MATCH($C954,'Policy Characteristics'!$C:$C,0))),"",INDEX('Policy Characteristics'!A:A,MATCH($C954,'Policy Characteristics'!$C:$C,0)))</f>
        <v>Industry</v>
      </c>
      <c r="B954" s="285" t="str">
        <f>IF(ISBLANK(INDEX('Policy Characteristics'!B:B,MATCH($C954,'Policy Characteristics'!$C:$C,0))),"",INDEX('Policy Characteristics'!B:B,MATCH($C954,'Policy Characteristics'!$C:$C,0)))</f>
        <v>Industry Energy Efficiency Standards</v>
      </c>
      <c r="C954" s="276" t="str">
        <f t="shared" si="40"/>
        <v>Percentage Improvement in Eqpt Efficiency Standards above BAU</v>
      </c>
      <c r="D954" s="6" t="s">
        <v>3103</v>
      </c>
      <c r="E954" s="47" t="s">
        <v>2429</v>
      </c>
      <c r="F954" t="s">
        <v>2791</v>
      </c>
      <c r="G954" s="47" t="s">
        <v>2435</v>
      </c>
      <c r="H954" s="44">
        <v>973</v>
      </c>
      <c r="I954" s="347" t="s">
        <v>45</v>
      </c>
      <c r="J954" s="277" t="str">
        <f>IF(ISBLANK(INDEX('Policy Characteristics'!D:D,MATCH($C954,'Policy Characteristics'!$C:$C,0))),"",INDEX('Policy Characteristics'!D:D,MATCH($C954,'Policy Characteristics'!$C:$C,0)))</f>
        <v>Industry Energy Efficiency Standards</v>
      </c>
      <c r="K954" s="276" t="str">
        <f>IF(ISBLANK(INDEX('Policy Characteristics'!E:E,MATCH($C954,'Policy Characteristics'!$C:$C,0))),"",INDEX('Policy Characteristics'!E:E,MATCH($C954,'Policy Characteristics'!$C:$C,0)))</f>
        <v>indst efficiency standards</v>
      </c>
      <c r="L954" s="284">
        <f>IF(ISBLANK(INDEX('Policy Characteristics'!F:F,MATCH($C954,'Policy Characteristics'!$C:$C,0))),"",INDEX('Policy Characteristics'!F:F,MATCH($C954,'Policy Characteristics'!$C:$C,0)))</f>
        <v>0</v>
      </c>
      <c r="M954" s="284">
        <f>IF(ISBLANK(INDEX('Policy Characteristics'!G:G,MATCH($C954,'Policy Characteristics'!$C:$C,0))),"",INDEX('Policy Characteristics'!G:G,MATCH($C954,'Policy Characteristics'!$C:$C,0)))</f>
        <v>0.25</v>
      </c>
      <c r="N954" s="284">
        <f>IF(ISBLANK(INDEX('Policy Characteristics'!H:H,MATCH($C954,'Policy Characteristics'!$C:$C,0))),"",INDEX('Policy Characteristics'!H:H,MATCH($C954,'Policy Characteristics'!$C:$C,0)))</f>
        <v>0.01</v>
      </c>
      <c r="O954" s="276" t="str">
        <f>IF(ISBLANK(INDEX('Policy Characteristics'!I:I,MATCH($C954,'Policy Characteristics'!$C:$C,0))),"",INDEX('Policy Characteristics'!I:I,MATCH($C954,'Policy Characteristics'!$C:$C,0)))</f>
        <v>% reduction in energy use</v>
      </c>
      <c r="P954" s="276" t="str">
        <f>IF(ISBLANK(INDEX('Policy Characteristics'!J:J,MATCH($C954,'Policy Characteristics'!$C:$C,0))),"",INDEX('Policy Characteristics'!J:J,MATCH($C954,'Policy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4" s="276" t="str">
        <f>IF(ISBLANK(INDEX('Policy Characteristics'!K:K,MATCH($C954,'Policy Characteristics'!$C:$C,0))),"",INDEX('Policy Characteristics'!K:K,MATCH($C954,'Policy Characteristics'!$C:$C,0)))</f>
        <v>industry-ag-main.html#eff-stds</v>
      </c>
      <c r="R954" s="276" t="str">
        <f>IF(ISBLANK(INDEX('Policy Characteristics'!L:L,MATCH($C954,'Policy Characteristics'!$C:$C,0))),"",INDEX('Policy Characteristics'!L:L,MATCH($C954,'Policy Characteristics'!$C:$C,0)))</f>
        <v>industry-energy-efficiency-standards.html</v>
      </c>
    </row>
    <row r="955" spans="1:18" s="4" customFormat="1" ht="16">
      <c r="A955" s="276" t="str">
        <f>IF(ISBLANK(INDEX('Policy Characteristics'!A:A,MATCH($C955,'Policy Characteristics'!$C:$C,0))),"",INDEX('Policy Characteristics'!A:A,MATCH($C955,'Policy Characteristics'!$C:$C,0)))</f>
        <v>Industry</v>
      </c>
      <c r="B955" s="285" t="str">
        <f>IF(ISBLANK(INDEX('Policy Characteristics'!B:B,MATCH($C955,'Policy Characteristics'!$C:$C,0))),"",INDEX('Policy Characteristics'!B:B,MATCH($C955,'Policy Characteristics'!$C:$C,0)))</f>
        <v>Industry Energy Efficiency Standards</v>
      </c>
      <c r="C955" s="276" t="str">
        <f t="shared" si="40"/>
        <v>Percentage Improvement in Eqpt Efficiency Standards above BAU</v>
      </c>
      <c r="D955" s="6" t="s">
        <v>3103</v>
      </c>
      <c r="E955" s="47" t="s">
        <v>2737</v>
      </c>
      <c r="F955" t="s">
        <v>2791</v>
      </c>
      <c r="G955" s="47" t="s">
        <v>2740</v>
      </c>
      <c r="H955" s="44">
        <v>974</v>
      </c>
      <c r="I955" s="347" t="s">
        <v>45</v>
      </c>
      <c r="J955" s="277" t="str">
        <f>IF(ISBLANK(INDEX('Policy Characteristics'!D:D,MATCH($C955,'Policy Characteristics'!$C:$C,0))),"",INDEX('Policy Characteristics'!D:D,MATCH($C955,'Policy Characteristics'!$C:$C,0)))</f>
        <v>Industry Energy Efficiency Standards</v>
      </c>
      <c r="K955" s="276" t="str">
        <f>IF(ISBLANK(INDEX('Policy Characteristics'!E:E,MATCH($C955,'Policy Characteristics'!$C:$C,0))),"",INDEX('Policy Characteristics'!E:E,MATCH($C955,'Policy Characteristics'!$C:$C,0)))</f>
        <v>indst efficiency standards</v>
      </c>
      <c r="L955" s="284">
        <f>IF(ISBLANK(INDEX('Policy Characteristics'!F:F,MATCH($C955,'Policy Characteristics'!$C:$C,0))),"",INDEX('Policy Characteristics'!F:F,MATCH($C955,'Policy Characteristics'!$C:$C,0)))</f>
        <v>0</v>
      </c>
      <c r="M955" s="284">
        <f>IF(ISBLANK(INDEX('Policy Characteristics'!G:G,MATCH($C955,'Policy Characteristics'!$C:$C,0))),"",INDEX('Policy Characteristics'!G:G,MATCH($C955,'Policy Characteristics'!$C:$C,0)))</f>
        <v>0.25</v>
      </c>
      <c r="N955" s="284">
        <f>IF(ISBLANK(INDEX('Policy Characteristics'!H:H,MATCH($C955,'Policy Characteristics'!$C:$C,0))),"",INDEX('Policy Characteristics'!H:H,MATCH($C955,'Policy Characteristics'!$C:$C,0)))</f>
        <v>0.01</v>
      </c>
      <c r="O955" s="276" t="str">
        <f>IF(ISBLANK(INDEX('Policy Characteristics'!I:I,MATCH($C955,'Policy Characteristics'!$C:$C,0))),"",INDEX('Policy Characteristics'!I:I,MATCH($C955,'Policy Characteristics'!$C:$C,0)))</f>
        <v>% reduction in energy use</v>
      </c>
      <c r="P955" s="276" t="str">
        <f>IF(ISBLANK(INDEX('Policy Characteristics'!J:J,MATCH($C955,'Policy Characteristics'!$C:$C,0))),"",INDEX('Policy Characteristics'!J:J,MATCH($C955,'Policy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5" s="276" t="str">
        <f>IF(ISBLANK(INDEX('Policy Characteristics'!K:K,MATCH($C955,'Policy Characteristics'!$C:$C,0))),"",INDEX('Policy Characteristics'!K:K,MATCH($C955,'Policy Characteristics'!$C:$C,0)))</f>
        <v>industry-ag-main.html#eff-stds</v>
      </c>
      <c r="R955" s="276" t="str">
        <f>IF(ISBLANK(INDEX('Policy Characteristics'!L:L,MATCH($C955,'Policy Characteristics'!$C:$C,0))),"",INDEX('Policy Characteristics'!L:L,MATCH($C955,'Policy Characteristics'!$C:$C,0)))</f>
        <v>industry-energy-efficiency-standards.html</v>
      </c>
    </row>
    <row r="956" spans="1:18" s="4" customFormat="1" ht="16">
      <c r="A956" s="276" t="str">
        <f>IF(ISBLANK(INDEX('Policy Characteristics'!A:A,MATCH($C956,'Policy Characteristics'!$C:$C,0))),"",INDEX('Policy Characteristics'!A:A,MATCH($C956,'Policy Characteristics'!$C:$C,0)))</f>
        <v>Industry</v>
      </c>
      <c r="B956" s="285" t="str">
        <f>IF(ISBLANK(INDEX('Policy Characteristics'!B:B,MATCH($C956,'Policy Characteristics'!$C:$C,0))),"",INDEX('Policy Characteristics'!B:B,MATCH($C956,'Policy Characteristics'!$C:$C,0)))</f>
        <v>Industry Energy Efficiency Standards</v>
      </c>
      <c r="C956" s="276" t="str">
        <f t="shared" si="40"/>
        <v>Percentage Improvement in Eqpt Efficiency Standards above BAU</v>
      </c>
      <c r="D956" s="6" t="s">
        <v>3103</v>
      </c>
      <c r="E956" s="47" t="s">
        <v>2738</v>
      </c>
      <c r="F956" t="s">
        <v>2791</v>
      </c>
      <c r="G956" s="47" t="s">
        <v>2742</v>
      </c>
      <c r="H956" s="44">
        <v>975</v>
      </c>
      <c r="I956" s="347" t="s">
        <v>44</v>
      </c>
      <c r="J956" s="277" t="str">
        <f>IF(ISBLANK(INDEX('Policy Characteristics'!D:D,MATCH($C956,'Policy Characteristics'!$C:$C,0))),"",INDEX('Policy Characteristics'!D:D,MATCH($C956,'Policy Characteristics'!$C:$C,0)))</f>
        <v>Industry Energy Efficiency Standards</v>
      </c>
      <c r="K956" s="276" t="str">
        <f>IF(ISBLANK(INDEX('Policy Characteristics'!E:E,MATCH($C956,'Policy Characteristics'!$C:$C,0))),"",INDEX('Policy Characteristics'!E:E,MATCH($C956,'Policy Characteristics'!$C:$C,0)))</f>
        <v>indst efficiency standards</v>
      </c>
      <c r="L956" s="284">
        <f>IF(ISBLANK(INDEX('Policy Characteristics'!F:F,MATCH($C956,'Policy Characteristics'!$C:$C,0))),"",INDEX('Policy Characteristics'!F:F,MATCH($C956,'Policy Characteristics'!$C:$C,0)))</f>
        <v>0</v>
      </c>
      <c r="M956" s="284">
        <f>IF(ISBLANK(INDEX('Policy Characteristics'!G:G,MATCH($C956,'Policy Characteristics'!$C:$C,0))),"",INDEX('Policy Characteristics'!G:G,MATCH($C956,'Policy Characteristics'!$C:$C,0)))</f>
        <v>0.25</v>
      </c>
      <c r="N956" s="284">
        <f>IF(ISBLANK(INDEX('Policy Characteristics'!H:H,MATCH($C956,'Policy Characteristics'!$C:$C,0))),"",INDEX('Policy Characteristics'!H:H,MATCH($C956,'Policy Characteristics'!$C:$C,0)))</f>
        <v>0.01</v>
      </c>
      <c r="O956" s="276" t="str">
        <f>IF(ISBLANK(INDEX('Policy Characteristics'!I:I,MATCH($C956,'Policy Characteristics'!$C:$C,0))),"",INDEX('Policy Characteristics'!I:I,MATCH($C956,'Policy Characteristics'!$C:$C,0)))</f>
        <v>% reduction in energy use</v>
      </c>
      <c r="P956" s="276" t="str">
        <f>IF(ISBLANK(INDEX('Policy Characteristics'!J:J,MATCH($C956,'Policy Characteristics'!$C:$C,0))),"",INDEX('Policy Characteristics'!J:J,MATCH($C956,'Policy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6" s="276" t="str">
        <f>IF(ISBLANK(INDEX('Policy Characteristics'!K:K,MATCH($C956,'Policy Characteristics'!$C:$C,0))),"",INDEX('Policy Characteristics'!K:K,MATCH($C956,'Policy Characteristics'!$C:$C,0)))</f>
        <v>industry-ag-main.html#eff-stds</v>
      </c>
      <c r="R956" s="276" t="str">
        <f>IF(ISBLANK(INDEX('Policy Characteristics'!L:L,MATCH($C956,'Policy Characteristics'!$C:$C,0))),"",INDEX('Policy Characteristics'!L:L,MATCH($C956,'Policy Characteristics'!$C:$C,0)))</f>
        <v>industry-energy-efficiency-standards.html</v>
      </c>
    </row>
    <row r="957" spans="1:18" s="4" customFormat="1" ht="16">
      <c r="A957" s="276" t="str">
        <f>IF(ISBLANK(INDEX('Policy Characteristics'!A:A,MATCH($C957,'Policy Characteristics'!$C:$C,0))),"",INDEX('Policy Characteristics'!A:A,MATCH($C957,'Policy Characteristics'!$C:$C,0)))</f>
        <v>Industry</v>
      </c>
      <c r="B957" s="285" t="str">
        <f>IF(ISBLANK(INDEX('Policy Characteristics'!B:B,MATCH($C957,'Policy Characteristics'!$C:$C,0))),"",INDEX('Policy Characteristics'!B:B,MATCH($C957,'Policy Characteristics'!$C:$C,0)))</f>
        <v>Industry Energy Efficiency Standards</v>
      </c>
      <c r="C957" s="276" t="str">
        <f t="shared" si="40"/>
        <v>Percentage Improvement in Eqpt Efficiency Standards above BAU</v>
      </c>
      <c r="D957" s="6" t="s">
        <v>3103</v>
      </c>
      <c r="E957" s="47" t="s">
        <v>2739</v>
      </c>
      <c r="F957" t="s">
        <v>2791</v>
      </c>
      <c r="G957" s="47" t="s">
        <v>2743</v>
      </c>
      <c r="H957" s="44">
        <v>976</v>
      </c>
      <c r="I957" s="347" t="s">
        <v>45</v>
      </c>
      <c r="J957" s="277" t="str">
        <f>IF(ISBLANK(INDEX('Policy Characteristics'!D:D,MATCH($C957,'Policy Characteristics'!$C:$C,0))),"",INDEX('Policy Characteristics'!D:D,MATCH($C957,'Policy Characteristics'!$C:$C,0)))</f>
        <v>Industry Energy Efficiency Standards</v>
      </c>
      <c r="K957" s="276" t="str">
        <f>IF(ISBLANK(INDEX('Policy Characteristics'!E:E,MATCH($C957,'Policy Characteristics'!$C:$C,0))),"",INDEX('Policy Characteristics'!E:E,MATCH($C957,'Policy Characteristics'!$C:$C,0)))</f>
        <v>indst efficiency standards</v>
      </c>
      <c r="L957" s="284">
        <f>IF(ISBLANK(INDEX('Policy Characteristics'!F:F,MATCH($C957,'Policy Characteristics'!$C:$C,0))),"",INDEX('Policy Characteristics'!F:F,MATCH($C957,'Policy Characteristics'!$C:$C,0)))</f>
        <v>0</v>
      </c>
      <c r="M957" s="284">
        <f>IF(ISBLANK(INDEX('Policy Characteristics'!G:G,MATCH($C957,'Policy Characteristics'!$C:$C,0))),"",INDEX('Policy Characteristics'!G:G,MATCH($C957,'Policy Characteristics'!$C:$C,0)))</f>
        <v>0.25</v>
      </c>
      <c r="N957" s="284">
        <f>IF(ISBLANK(INDEX('Policy Characteristics'!H:H,MATCH($C957,'Policy Characteristics'!$C:$C,0))),"",INDEX('Policy Characteristics'!H:H,MATCH($C957,'Policy Characteristics'!$C:$C,0)))</f>
        <v>0.01</v>
      </c>
      <c r="O957" s="276" t="str">
        <f>IF(ISBLANK(INDEX('Policy Characteristics'!I:I,MATCH($C957,'Policy Characteristics'!$C:$C,0))),"",INDEX('Policy Characteristics'!I:I,MATCH($C957,'Policy Characteristics'!$C:$C,0)))</f>
        <v>% reduction in energy use</v>
      </c>
      <c r="P957" s="276" t="str">
        <f>IF(ISBLANK(INDEX('Policy Characteristics'!J:J,MATCH($C957,'Policy Characteristics'!$C:$C,0))),"",INDEX('Policy Characteristics'!J:J,MATCH($C957,'Policy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7" s="276" t="str">
        <f>IF(ISBLANK(INDEX('Policy Characteristics'!K:K,MATCH($C957,'Policy Characteristics'!$C:$C,0))),"",INDEX('Policy Characteristics'!K:K,MATCH($C957,'Policy Characteristics'!$C:$C,0)))</f>
        <v>industry-ag-main.html#eff-stds</v>
      </c>
      <c r="R957" s="276" t="str">
        <f>IF(ISBLANK(INDEX('Policy Characteristics'!L:L,MATCH($C957,'Policy Characteristics'!$C:$C,0))),"",INDEX('Policy Characteristics'!L:L,MATCH($C957,'Policy Characteristics'!$C:$C,0)))</f>
        <v>industry-energy-efficiency-standards.html</v>
      </c>
    </row>
    <row r="958" spans="1:18" s="4" customFormat="1" ht="16">
      <c r="A958" s="276" t="str">
        <f>IF(ISBLANK(INDEX('Policy Characteristics'!A:A,MATCH($C958,'Policy Characteristics'!$C:$C,0))),"",INDEX('Policy Characteristics'!A:A,MATCH($C958,'Policy Characteristics'!$C:$C,0)))</f>
        <v>Industry</v>
      </c>
      <c r="B958" s="285" t="str">
        <f>IF(ISBLANK(INDEX('Policy Characteristics'!B:B,MATCH($C958,'Policy Characteristics'!$C:$C,0))),"",INDEX('Policy Characteristics'!B:B,MATCH($C958,'Policy Characteristics'!$C:$C,0)))</f>
        <v>Industry Energy Efficiency Standards</v>
      </c>
      <c r="C958" s="276" t="str">
        <f t="shared" si="40"/>
        <v>Percentage Improvement in Eqpt Efficiency Standards above BAU</v>
      </c>
      <c r="D958" s="6" t="s">
        <v>3103</v>
      </c>
      <c r="E958" s="47" t="s">
        <v>2736</v>
      </c>
      <c r="F958" t="s">
        <v>2791</v>
      </c>
      <c r="G958" s="47" t="s">
        <v>2741</v>
      </c>
      <c r="H958" s="44">
        <v>977</v>
      </c>
      <c r="I958" s="347" t="s">
        <v>45</v>
      </c>
      <c r="J958" s="277" t="str">
        <f>IF(ISBLANK(INDEX('Policy Characteristics'!D:D,MATCH($C958,'Policy Characteristics'!$C:$C,0))),"",INDEX('Policy Characteristics'!D:D,MATCH($C958,'Policy Characteristics'!$C:$C,0)))</f>
        <v>Industry Energy Efficiency Standards</v>
      </c>
      <c r="K958" s="276" t="str">
        <f>IF(ISBLANK(INDEX('Policy Characteristics'!E:E,MATCH($C958,'Policy Characteristics'!$C:$C,0))),"",INDEX('Policy Characteristics'!E:E,MATCH($C958,'Policy Characteristics'!$C:$C,0)))</f>
        <v>indst efficiency standards</v>
      </c>
      <c r="L958" s="284">
        <f>IF(ISBLANK(INDEX('Policy Characteristics'!F:F,MATCH($C958,'Policy Characteristics'!$C:$C,0))),"",INDEX('Policy Characteristics'!F:F,MATCH($C958,'Policy Characteristics'!$C:$C,0)))</f>
        <v>0</v>
      </c>
      <c r="M958" s="284">
        <f>IF(ISBLANK(INDEX('Policy Characteristics'!G:G,MATCH($C958,'Policy Characteristics'!$C:$C,0))),"",INDEX('Policy Characteristics'!G:G,MATCH($C958,'Policy Characteristics'!$C:$C,0)))</f>
        <v>0.25</v>
      </c>
      <c r="N958" s="284">
        <f>IF(ISBLANK(INDEX('Policy Characteristics'!H:H,MATCH($C958,'Policy Characteristics'!$C:$C,0))),"",INDEX('Policy Characteristics'!H:H,MATCH($C958,'Policy Characteristics'!$C:$C,0)))</f>
        <v>0.01</v>
      </c>
      <c r="O958" s="276" t="str">
        <f>IF(ISBLANK(INDEX('Policy Characteristics'!I:I,MATCH($C958,'Policy Characteristics'!$C:$C,0))),"",INDEX('Policy Characteristics'!I:I,MATCH($C958,'Policy Characteristics'!$C:$C,0)))</f>
        <v>% reduction in energy use</v>
      </c>
      <c r="P958" s="276" t="str">
        <f>IF(ISBLANK(INDEX('Policy Characteristics'!J:J,MATCH($C958,'Policy Characteristics'!$C:$C,0))),"",INDEX('Policy Characteristics'!J:J,MATCH($C958,'Policy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8" s="276" t="str">
        <f>IF(ISBLANK(INDEX('Policy Characteristics'!K:K,MATCH($C958,'Policy Characteristics'!$C:$C,0))),"",INDEX('Policy Characteristics'!K:K,MATCH($C958,'Policy Characteristics'!$C:$C,0)))</f>
        <v>industry-ag-main.html#eff-stds</v>
      </c>
      <c r="R958" s="276" t="str">
        <f>IF(ISBLANK(INDEX('Policy Characteristics'!L:L,MATCH($C958,'Policy Characteristics'!$C:$C,0))),"",INDEX('Policy Characteristics'!L:L,MATCH($C958,'Policy Characteristics'!$C:$C,0)))</f>
        <v>industry-energy-efficiency-standards.html</v>
      </c>
    </row>
    <row r="959" spans="1:18" s="4" customFormat="1" ht="16">
      <c r="A959" s="276" t="str">
        <f>IF(ISBLANK(INDEX('Policy Characteristics'!A:A,MATCH($C959,'Policy Characteristics'!$C:$C,0))),"",INDEX('Policy Characteristics'!A:A,MATCH($C959,'Policy Characteristics'!$C:$C,0)))</f>
        <v>Industry</v>
      </c>
      <c r="B959" s="285" t="str">
        <f>IF(ISBLANK(INDEX('Policy Characteristics'!B:B,MATCH($C959,'Policy Characteristics'!$C:$C,0))),"",INDEX('Policy Characteristics'!B:B,MATCH($C959,'Policy Characteristics'!$C:$C,0)))</f>
        <v>Industry Energy Efficiency Standards</v>
      </c>
      <c r="C959" s="276" t="str">
        <f t="shared" si="40"/>
        <v>Percentage Improvement in Eqpt Efficiency Standards above BAU</v>
      </c>
      <c r="D959" s="6" t="s">
        <v>3104</v>
      </c>
      <c r="E959" s="47" t="s">
        <v>2424</v>
      </c>
      <c r="F959" t="s">
        <v>3068</v>
      </c>
      <c r="G959" s="47" t="s">
        <v>2430</v>
      </c>
      <c r="H959" s="44">
        <v>978</v>
      </c>
      <c r="I959" s="347" t="s">
        <v>44</v>
      </c>
      <c r="J959" s="277" t="str">
        <f>IF(ISBLANK(INDEX('Policy Characteristics'!D:D,MATCH($C959,'Policy Characteristics'!$C:$C,0))),"",INDEX('Policy Characteristics'!D:D,MATCH($C959,'Policy Characteristics'!$C:$C,0)))</f>
        <v>Industry Energy Efficiency Standards</v>
      </c>
      <c r="K959" s="276" t="str">
        <f>IF(ISBLANK(INDEX('Policy Characteristics'!E:E,MATCH($C959,'Policy Characteristics'!$C:$C,0))),"",INDEX('Policy Characteristics'!E:E,MATCH($C959,'Policy Characteristics'!$C:$C,0)))</f>
        <v>indst efficiency standards</v>
      </c>
      <c r="L959" s="284">
        <f>IF(ISBLANK(INDEX('Policy Characteristics'!F:F,MATCH($C959,'Policy Characteristics'!$C:$C,0))),"",INDEX('Policy Characteristics'!F:F,MATCH($C959,'Policy Characteristics'!$C:$C,0)))</f>
        <v>0</v>
      </c>
      <c r="M959" s="284">
        <f>IF(ISBLANK(INDEX('Policy Characteristics'!G:G,MATCH($C959,'Policy Characteristics'!$C:$C,0))),"",INDEX('Policy Characteristics'!G:G,MATCH($C959,'Policy Characteristics'!$C:$C,0)))</f>
        <v>0.25</v>
      </c>
      <c r="N959" s="284">
        <f>IF(ISBLANK(INDEX('Policy Characteristics'!H:H,MATCH($C959,'Policy Characteristics'!$C:$C,0))),"",INDEX('Policy Characteristics'!H:H,MATCH($C959,'Policy Characteristics'!$C:$C,0)))</f>
        <v>0.01</v>
      </c>
      <c r="O959" s="276" t="str">
        <f>IF(ISBLANK(INDEX('Policy Characteristics'!I:I,MATCH($C959,'Policy Characteristics'!$C:$C,0))),"",INDEX('Policy Characteristics'!I:I,MATCH($C959,'Policy Characteristics'!$C:$C,0)))</f>
        <v>% reduction in energy use</v>
      </c>
      <c r="P959" s="276" t="str">
        <f>IF(ISBLANK(INDEX('Policy Characteristics'!J:J,MATCH($C959,'Policy Characteristics'!$C:$C,0))),"",INDEX('Policy Characteristics'!J:J,MATCH($C959,'Policy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9" s="276" t="str">
        <f>IF(ISBLANK(INDEX('Policy Characteristics'!K:K,MATCH($C959,'Policy Characteristics'!$C:$C,0))),"",INDEX('Policy Characteristics'!K:K,MATCH($C959,'Policy Characteristics'!$C:$C,0)))</f>
        <v>industry-ag-main.html#eff-stds</v>
      </c>
      <c r="R959" s="276" t="str">
        <f>IF(ISBLANK(INDEX('Policy Characteristics'!L:L,MATCH($C959,'Policy Characteristics'!$C:$C,0))),"",INDEX('Policy Characteristics'!L:L,MATCH($C959,'Policy Characteristics'!$C:$C,0)))</f>
        <v>industry-energy-efficiency-standards.html</v>
      </c>
    </row>
    <row r="960" spans="1:18" s="4" customFormat="1" ht="16">
      <c r="A960" s="276" t="str">
        <f>IF(ISBLANK(INDEX('Policy Characteristics'!A:A,MATCH($C960,'Policy Characteristics'!$C:$C,0))),"",INDEX('Policy Characteristics'!A:A,MATCH($C960,'Policy Characteristics'!$C:$C,0)))</f>
        <v>Industry</v>
      </c>
      <c r="B960" s="285" t="str">
        <f>IF(ISBLANK(INDEX('Policy Characteristics'!B:B,MATCH($C960,'Policy Characteristics'!$C:$C,0))),"",INDEX('Policy Characteristics'!B:B,MATCH($C960,'Policy Characteristics'!$C:$C,0)))</f>
        <v>Industry Energy Efficiency Standards</v>
      </c>
      <c r="C960" s="276" t="str">
        <f t="shared" si="40"/>
        <v>Percentage Improvement in Eqpt Efficiency Standards above BAU</v>
      </c>
      <c r="D960" s="6" t="s">
        <v>3104</v>
      </c>
      <c r="E960" s="47" t="s">
        <v>2425</v>
      </c>
      <c r="F960" t="s">
        <v>3068</v>
      </c>
      <c r="G960" s="47" t="s">
        <v>2433</v>
      </c>
      <c r="H960" s="44">
        <v>979</v>
      </c>
      <c r="I960" s="347" t="s">
        <v>45</v>
      </c>
      <c r="J960" s="277" t="str">
        <f>IF(ISBLANK(INDEX('Policy Characteristics'!D:D,MATCH($C960,'Policy Characteristics'!$C:$C,0))),"",INDEX('Policy Characteristics'!D:D,MATCH($C960,'Policy Characteristics'!$C:$C,0)))</f>
        <v>Industry Energy Efficiency Standards</v>
      </c>
      <c r="K960" s="276" t="str">
        <f>IF(ISBLANK(INDEX('Policy Characteristics'!E:E,MATCH($C960,'Policy Characteristics'!$C:$C,0))),"",INDEX('Policy Characteristics'!E:E,MATCH($C960,'Policy Characteristics'!$C:$C,0)))</f>
        <v>indst efficiency standards</v>
      </c>
      <c r="L960" s="284">
        <f>IF(ISBLANK(INDEX('Policy Characteristics'!F:F,MATCH($C960,'Policy Characteristics'!$C:$C,0))),"",INDEX('Policy Characteristics'!F:F,MATCH($C960,'Policy Characteristics'!$C:$C,0)))</f>
        <v>0</v>
      </c>
      <c r="M960" s="284">
        <f>IF(ISBLANK(INDEX('Policy Characteristics'!G:G,MATCH($C960,'Policy Characteristics'!$C:$C,0))),"",INDEX('Policy Characteristics'!G:G,MATCH($C960,'Policy Characteristics'!$C:$C,0)))</f>
        <v>0.25</v>
      </c>
      <c r="N960" s="284">
        <f>IF(ISBLANK(INDEX('Policy Characteristics'!H:H,MATCH($C960,'Policy Characteristics'!$C:$C,0))),"",INDEX('Policy Characteristics'!H:H,MATCH($C960,'Policy Characteristics'!$C:$C,0)))</f>
        <v>0.01</v>
      </c>
      <c r="O960" s="276" t="str">
        <f>IF(ISBLANK(INDEX('Policy Characteristics'!I:I,MATCH($C960,'Policy Characteristics'!$C:$C,0))),"",INDEX('Policy Characteristics'!I:I,MATCH($C960,'Policy Characteristics'!$C:$C,0)))</f>
        <v>% reduction in energy use</v>
      </c>
      <c r="P960" s="276" t="str">
        <f>IF(ISBLANK(INDEX('Policy Characteristics'!J:J,MATCH($C960,'Policy Characteristics'!$C:$C,0))),"",INDEX('Policy Characteristics'!J:J,MATCH($C960,'Policy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0" s="276" t="str">
        <f>IF(ISBLANK(INDEX('Policy Characteristics'!K:K,MATCH($C960,'Policy Characteristics'!$C:$C,0))),"",INDEX('Policy Characteristics'!K:K,MATCH($C960,'Policy Characteristics'!$C:$C,0)))</f>
        <v>industry-ag-main.html#eff-stds</v>
      </c>
      <c r="R960" s="276" t="str">
        <f>IF(ISBLANK(INDEX('Policy Characteristics'!L:L,MATCH($C960,'Policy Characteristics'!$C:$C,0))),"",INDEX('Policy Characteristics'!L:L,MATCH($C960,'Policy Characteristics'!$C:$C,0)))</f>
        <v>industry-energy-efficiency-standards.html</v>
      </c>
    </row>
    <row r="961" spans="1:18" s="4" customFormat="1" ht="16">
      <c r="A961" s="276" t="str">
        <f>IF(ISBLANK(INDEX('Policy Characteristics'!A:A,MATCH($C961,'Policy Characteristics'!$C:$C,0))),"",INDEX('Policy Characteristics'!A:A,MATCH($C961,'Policy Characteristics'!$C:$C,0)))</f>
        <v>Industry</v>
      </c>
      <c r="B961" s="285" t="str">
        <f>IF(ISBLANK(INDEX('Policy Characteristics'!B:B,MATCH($C961,'Policy Characteristics'!$C:$C,0))),"",INDEX('Policy Characteristics'!B:B,MATCH($C961,'Policy Characteristics'!$C:$C,0)))</f>
        <v>Industry Energy Efficiency Standards</v>
      </c>
      <c r="C961" s="276" t="str">
        <f t="shared" si="40"/>
        <v>Percentage Improvement in Eqpt Efficiency Standards above BAU</v>
      </c>
      <c r="D961" s="6" t="s">
        <v>3104</v>
      </c>
      <c r="E961" s="47" t="s">
        <v>2426</v>
      </c>
      <c r="F961" t="s">
        <v>3068</v>
      </c>
      <c r="G961" s="47" t="s">
        <v>2434</v>
      </c>
      <c r="H961" s="44">
        <v>980</v>
      </c>
      <c r="I961" s="347" t="s">
        <v>44</v>
      </c>
      <c r="J961" s="277" t="str">
        <f>IF(ISBLANK(INDEX('Policy Characteristics'!D:D,MATCH($C961,'Policy Characteristics'!$C:$C,0))),"",INDEX('Policy Characteristics'!D:D,MATCH($C961,'Policy Characteristics'!$C:$C,0)))</f>
        <v>Industry Energy Efficiency Standards</v>
      </c>
      <c r="K961" s="276" t="str">
        <f>IF(ISBLANK(INDEX('Policy Characteristics'!E:E,MATCH($C961,'Policy Characteristics'!$C:$C,0))),"",INDEX('Policy Characteristics'!E:E,MATCH($C961,'Policy Characteristics'!$C:$C,0)))</f>
        <v>indst efficiency standards</v>
      </c>
      <c r="L961" s="284">
        <f>IF(ISBLANK(INDEX('Policy Characteristics'!F:F,MATCH($C961,'Policy Characteristics'!$C:$C,0))),"",INDEX('Policy Characteristics'!F:F,MATCH($C961,'Policy Characteristics'!$C:$C,0)))</f>
        <v>0</v>
      </c>
      <c r="M961" s="284">
        <f>IF(ISBLANK(INDEX('Policy Characteristics'!G:G,MATCH($C961,'Policy Characteristics'!$C:$C,0))),"",INDEX('Policy Characteristics'!G:G,MATCH($C961,'Policy Characteristics'!$C:$C,0)))</f>
        <v>0.25</v>
      </c>
      <c r="N961" s="284">
        <f>IF(ISBLANK(INDEX('Policy Characteristics'!H:H,MATCH($C961,'Policy Characteristics'!$C:$C,0))),"",INDEX('Policy Characteristics'!H:H,MATCH($C961,'Policy Characteristics'!$C:$C,0)))</f>
        <v>0.01</v>
      </c>
      <c r="O961" s="276" t="str">
        <f>IF(ISBLANK(INDEX('Policy Characteristics'!I:I,MATCH($C961,'Policy Characteristics'!$C:$C,0))),"",INDEX('Policy Characteristics'!I:I,MATCH($C961,'Policy Characteristics'!$C:$C,0)))</f>
        <v>% reduction in energy use</v>
      </c>
      <c r="P961" s="276" t="str">
        <f>IF(ISBLANK(INDEX('Policy Characteristics'!J:J,MATCH($C961,'Policy Characteristics'!$C:$C,0))),"",INDEX('Policy Characteristics'!J:J,MATCH($C961,'Policy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1" s="276" t="str">
        <f>IF(ISBLANK(INDEX('Policy Characteristics'!K:K,MATCH($C961,'Policy Characteristics'!$C:$C,0))),"",INDEX('Policy Characteristics'!K:K,MATCH($C961,'Policy Characteristics'!$C:$C,0)))</f>
        <v>industry-ag-main.html#eff-stds</v>
      </c>
      <c r="R961" s="276" t="str">
        <f>IF(ISBLANK(INDEX('Policy Characteristics'!L:L,MATCH($C961,'Policy Characteristics'!$C:$C,0))),"",INDEX('Policy Characteristics'!L:L,MATCH($C961,'Policy Characteristics'!$C:$C,0)))</f>
        <v>industry-energy-efficiency-standards.html</v>
      </c>
    </row>
    <row r="962" spans="1:18" s="4" customFormat="1" ht="16">
      <c r="A962" s="276" t="str">
        <f>IF(ISBLANK(INDEX('Policy Characteristics'!A:A,MATCH($C962,'Policy Characteristics'!$C:$C,0))),"",INDEX('Policy Characteristics'!A:A,MATCH($C962,'Policy Characteristics'!$C:$C,0)))</f>
        <v>Industry</v>
      </c>
      <c r="B962" s="285" t="str">
        <f>IF(ISBLANK(INDEX('Policy Characteristics'!B:B,MATCH($C962,'Policy Characteristics'!$C:$C,0))),"",INDEX('Policy Characteristics'!B:B,MATCH($C962,'Policy Characteristics'!$C:$C,0)))</f>
        <v>Industry Energy Efficiency Standards</v>
      </c>
      <c r="C962" s="276" t="str">
        <f t="shared" si="40"/>
        <v>Percentage Improvement in Eqpt Efficiency Standards above BAU</v>
      </c>
      <c r="D962" s="6" t="s">
        <v>3104</v>
      </c>
      <c r="E962" s="47" t="s">
        <v>2427</v>
      </c>
      <c r="F962" t="s">
        <v>3068</v>
      </c>
      <c r="G962" s="47" t="s">
        <v>2431</v>
      </c>
      <c r="H962" s="44">
        <v>981</v>
      </c>
      <c r="I962" s="347" t="s">
        <v>45</v>
      </c>
      <c r="J962" s="277" t="str">
        <f>IF(ISBLANK(INDEX('Policy Characteristics'!D:D,MATCH($C962,'Policy Characteristics'!$C:$C,0))),"",INDEX('Policy Characteristics'!D:D,MATCH($C962,'Policy Characteristics'!$C:$C,0)))</f>
        <v>Industry Energy Efficiency Standards</v>
      </c>
      <c r="K962" s="276" t="str">
        <f>IF(ISBLANK(INDEX('Policy Characteristics'!E:E,MATCH($C962,'Policy Characteristics'!$C:$C,0))),"",INDEX('Policy Characteristics'!E:E,MATCH($C962,'Policy Characteristics'!$C:$C,0)))</f>
        <v>indst efficiency standards</v>
      </c>
      <c r="L962" s="284">
        <f>IF(ISBLANK(INDEX('Policy Characteristics'!F:F,MATCH($C962,'Policy Characteristics'!$C:$C,0))),"",INDEX('Policy Characteristics'!F:F,MATCH($C962,'Policy Characteristics'!$C:$C,0)))</f>
        <v>0</v>
      </c>
      <c r="M962" s="284">
        <f>IF(ISBLANK(INDEX('Policy Characteristics'!G:G,MATCH($C962,'Policy Characteristics'!$C:$C,0))),"",INDEX('Policy Characteristics'!G:G,MATCH($C962,'Policy Characteristics'!$C:$C,0)))</f>
        <v>0.25</v>
      </c>
      <c r="N962" s="284">
        <f>IF(ISBLANK(INDEX('Policy Characteristics'!H:H,MATCH($C962,'Policy Characteristics'!$C:$C,0))),"",INDEX('Policy Characteristics'!H:H,MATCH($C962,'Policy Characteristics'!$C:$C,0)))</f>
        <v>0.01</v>
      </c>
      <c r="O962" s="276" t="str">
        <f>IF(ISBLANK(INDEX('Policy Characteristics'!I:I,MATCH($C962,'Policy Characteristics'!$C:$C,0))),"",INDEX('Policy Characteristics'!I:I,MATCH($C962,'Policy Characteristics'!$C:$C,0)))</f>
        <v>% reduction in energy use</v>
      </c>
      <c r="P962" s="276" t="str">
        <f>IF(ISBLANK(INDEX('Policy Characteristics'!J:J,MATCH($C962,'Policy Characteristics'!$C:$C,0))),"",INDEX('Policy Characteristics'!J:J,MATCH($C962,'Policy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2" s="276" t="str">
        <f>IF(ISBLANK(INDEX('Policy Characteristics'!K:K,MATCH($C962,'Policy Characteristics'!$C:$C,0))),"",INDEX('Policy Characteristics'!K:K,MATCH($C962,'Policy Characteristics'!$C:$C,0)))</f>
        <v>industry-ag-main.html#eff-stds</v>
      </c>
      <c r="R962" s="276" t="str">
        <f>IF(ISBLANK(INDEX('Policy Characteristics'!L:L,MATCH($C962,'Policy Characteristics'!$C:$C,0))),"",INDEX('Policy Characteristics'!L:L,MATCH($C962,'Policy Characteristics'!$C:$C,0)))</f>
        <v>industry-energy-efficiency-standards.html</v>
      </c>
    </row>
    <row r="963" spans="1:18" s="4" customFormat="1" ht="16">
      <c r="A963" s="276" t="str">
        <f>IF(ISBLANK(INDEX('Policy Characteristics'!A:A,MATCH($C963,'Policy Characteristics'!$C:$C,0))),"",INDEX('Policy Characteristics'!A:A,MATCH($C963,'Policy Characteristics'!$C:$C,0)))</f>
        <v>Industry</v>
      </c>
      <c r="B963" s="285" t="str">
        <f>IF(ISBLANK(INDEX('Policy Characteristics'!B:B,MATCH($C963,'Policy Characteristics'!$C:$C,0))),"",INDEX('Policy Characteristics'!B:B,MATCH($C963,'Policy Characteristics'!$C:$C,0)))</f>
        <v>Industry Energy Efficiency Standards</v>
      </c>
      <c r="C963" s="276" t="str">
        <f t="shared" si="40"/>
        <v>Percentage Improvement in Eqpt Efficiency Standards above BAU</v>
      </c>
      <c r="D963" s="6" t="s">
        <v>3104</v>
      </c>
      <c r="E963" s="47" t="s">
        <v>2428</v>
      </c>
      <c r="F963" t="s">
        <v>3068</v>
      </c>
      <c r="G963" s="47" t="s">
        <v>2432</v>
      </c>
      <c r="H963" s="44">
        <v>982</v>
      </c>
      <c r="I963" s="347" t="s">
        <v>44</v>
      </c>
      <c r="J963" s="277" t="str">
        <f>IF(ISBLANK(INDEX('Policy Characteristics'!D:D,MATCH($C963,'Policy Characteristics'!$C:$C,0))),"",INDEX('Policy Characteristics'!D:D,MATCH($C963,'Policy Characteristics'!$C:$C,0)))</f>
        <v>Industry Energy Efficiency Standards</v>
      </c>
      <c r="K963" s="276" t="str">
        <f>IF(ISBLANK(INDEX('Policy Characteristics'!E:E,MATCH($C963,'Policy Characteristics'!$C:$C,0))),"",INDEX('Policy Characteristics'!E:E,MATCH($C963,'Policy Characteristics'!$C:$C,0)))</f>
        <v>indst efficiency standards</v>
      </c>
      <c r="L963" s="284">
        <f>IF(ISBLANK(INDEX('Policy Characteristics'!F:F,MATCH($C963,'Policy Characteristics'!$C:$C,0))),"",INDEX('Policy Characteristics'!F:F,MATCH($C963,'Policy Characteristics'!$C:$C,0)))</f>
        <v>0</v>
      </c>
      <c r="M963" s="284">
        <f>IF(ISBLANK(INDEX('Policy Characteristics'!G:G,MATCH($C963,'Policy Characteristics'!$C:$C,0))),"",INDEX('Policy Characteristics'!G:G,MATCH($C963,'Policy Characteristics'!$C:$C,0)))</f>
        <v>0.25</v>
      </c>
      <c r="N963" s="284">
        <f>IF(ISBLANK(INDEX('Policy Characteristics'!H:H,MATCH($C963,'Policy Characteristics'!$C:$C,0))),"",INDEX('Policy Characteristics'!H:H,MATCH($C963,'Policy Characteristics'!$C:$C,0)))</f>
        <v>0.01</v>
      </c>
      <c r="O963" s="276" t="str">
        <f>IF(ISBLANK(INDEX('Policy Characteristics'!I:I,MATCH($C963,'Policy Characteristics'!$C:$C,0))),"",INDEX('Policy Characteristics'!I:I,MATCH($C963,'Policy Characteristics'!$C:$C,0)))</f>
        <v>% reduction in energy use</v>
      </c>
      <c r="P963" s="276" t="str">
        <f>IF(ISBLANK(INDEX('Policy Characteristics'!J:J,MATCH($C963,'Policy Characteristics'!$C:$C,0))),"",INDEX('Policy Characteristics'!J:J,MATCH($C963,'Policy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3" s="276" t="str">
        <f>IF(ISBLANK(INDEX('Policy Characteristics'!K:K,MATCH($C963,'Policy Characteristics'!$C:$C,0))),"",INDEX('Policy Characteristics'!K:K,MATCH($C963,'Policy Characteristics'!$C:$C,0)))</f>
        <v>industry-ag-main.html#eff-stds</v>
      </c>
      <c r="R963" s="276" t="str">
        <f>IF(ISBLANK(INDEX('Policy Characteristics'!L:L,MATCH($C963,'Policy Characteristics'!$C:$C,0))),"",INDEX('Policy Characteristics'!L:L,MATCH($C963,'Policy Characteristics'!$C:$C,0)))</f>
        <v>industry-energy-efficiency-standards.html</v>
      </c>
    </row>
    <row r="964" spans="1:18" s="4" customFormat="1" ht="16">
      <c r="A964" s="276" t="str">
        <f>IF(ISBLANK(INDEX('Policy Characteristics'!A:A,MATCH($C964,'Policy Characteristics'!$C:$C,0))),"",INDEX('Policy Characteristics'!A:A,MATCH($C964,'Policy Characteristics'!$C:$C,0)))</f>
        <v>Industry</v>
      </c>
      <c r="B964" s="285" t="str">
        <f>IF(ISBLANK(INDEX('Policy Characteristics'!B:B,MATCH($C964,'Policy Characteristics'!$C:$C,0))),"",INDEX('Policy Characteristics'!B:B,MATCH($C964,'Policy Characteristics'!$C:$C,0)))</f>
        <v>Industry Energy Efficiency Standards</v>
      </c>
      <c r="C964" s="276" t="str">
        <f t="shared" si="40"/>
        <v>Percentage Improvement in Eqpt Efficiency Standards above BAU</v>
      </c>
      <c r="D964" s="6" t="s">
        <v>3104</v>
      </c>
      <c r="E964" s="47" t="s">
        <v>2429</v>
      </c>
      <c r="F964" t="s">
        <v>3068</v>
      </c>
      <c r="G964" s="47" t="s">
        <v>2435</v>
      </c>
      <c r="H964" s="44">
        <v>983</v>
      </c>
      <c r="I964" s="347" t="s">
        <v>45</v>
      </c>
      <c r="J964" s="277" t="str">
        <f>IF(ISBLANK(INDEX('Policy Characteristics'!D:D,MATCH($C964,'Policy Characteristics'!$C:$C,0))),"",INDEX('Policy Characteristics'!D:D,MATCH($C964,'Policy Characteristics'!$C:$C,0)))</f>
        <v>Industry Energy Efficiency Standards</v>
      </c>
      <c r="K964" s="276" t="str">
        <f>IF(ISBLANK(INDEX('Policy Characteristics'!E:E,MATCH($C964,'Policy Characteristics'!$C:$C,0))),"",INDEX('Policy Characteristics'!E:E,MATCH($C964,'Policy Characteristics'!$C:$C,0)))</f>
        <v>indst efficiency standards</v>
      </c>
      <c r="L964" s="284">
        <f>IF(ISBLANK(INDEX('Policy Characteristics'!F:F,MATCH($C964,'Policy Characteristics'!$C:$C,0))),"",INDEX('Policy Characteristics'!F:F,MATCH($C964,'Policy Characteristics'!$C:$C,0)))</f>
        <v>0</v>
      </c>
      <c r="M964" s="284">
        <f>IF(ISBLANK(INDEX('Policy Characteristics'!G:G,MATCH($C964,'Policy Characteristics'!$C:$C,0))),"",INDEX('Policy Characteristics'!G:G,MATCH($C964,'Policy Characteristics'!$C:$C,0)))</f>
        <v>0.25</v>
      </c>
      <c r="N964" s="284">
        <f>IF(ISBLANK(INDEX('Policy Characteristics'!H:H,MATCH($C964,'Policy Characteristics'!$C:$C,0))),"",INDEX('Policy Characteristics'!H:H,MATCH($C964,'Policy Characteristics'!$C:$C,0)))</f>
        <v>0.01</v>
      </c>
      <c r="O964" s="276" t="str">
        <f>IF(ISBLANK(INDEX('Policy Characteristics'!I:I,MATCH($C964,'Policy Characteristics'!$C:$C,0))),"",INDEX('Policy Characteristics'!I:I,MATCH($C964,'Policy Characteristics'!$C:$C,0)))</f>
        <v>% reduction in energy use</v>
      </c>
      <c r="P964" s="276" t="str">
        <f>IF(ISBLANK(INDEX('Policy Characteristics'!J:J,MATCH($C964,'Policy Characteristics'!$C:$C,0))),"",INDEX('Policy Characteristics'!J:J,MATCH($C964,'Policy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4" s="276" t="str">
        <f>IF(ISBLANK(INDEX('Policy Characteristics'!K:K,MATCH($C964,'Policy Characteristics'!$C:$C,0))),"",INDEX('Policy Characteristics'!K:K,MATCH($C964,'Policy Characteristics'!$C:$C,0)))</f>
        <v>industry-ag-main.html#eff-stds</v>
      </c>
      <c r="R964" s="276" t="str">
        <f>IF(ISBLANK(INDEX('Policy Characteristics'!L:L,MATCH($C964,'Policy Characteristics'!$C:$C,0))),"",INDEX('Policy Characteristics'!L:L,MATCH($C964,'Policy Characteristics'!$C:$C,0)))</f>
        <v>industry-energy-efficiency-standards.html</v>
      </c>
    </row>
    <row r="965" spans="1:18" s="4" customFormat="1" ht="16">
      <c r="A965" s="276" t="str">
        <f>IF(ISBLANK(INDEX('Policy Characteristics'!A:A,MATCH($C965,'Policy Characteristics'!$C:$C,0))),"",INDEX('Policy Characteristics'!A:A,MATCH($C965,'Policy Characteristics'!$C:$C,0)))</f>
        <v>Industry</v>
      </c>
      <c r="B965" s="285" t="str">
        <f>IF(ISBLANK(INDEX('Policy Characteristics'!B:B,MATCH($C965,'Policy Characteristics'!$C:$C,0))),"",INDEX('Policy Characteristics'!B:B,MATCH($C965,'Policy Characteristics'!$C:$C,0)))</f>
        <v>Industry Energy Efficiency Standards</v>
      </c>
      <c r="C965" s="276" t="str">
        <f t="shared" si="40"/>
        <v>Percentage Improvement in Eqpt Efficiency Standards above BAU</v>
      </c>
      <c r="D965" s="6" t="s">
        <v>3104</v>
      </c>
      <c r="E965" s="47" t="s">
        <v>2737</v>
      </c>
      <c r="F965" t="s">
        <v>3068</v>
      </c>
      <c r="G965" s="47" t="s">
        <v>2740</v>
      </c>
      <c r="H965" s="44">
        <v>984</v>
      </c>
      <c r="I965" s="347" t="s">
        <v>45</v>
      </c>
      <c r="J965" s="277" t="str">
        <f>IF(ISBLANK(INDEX('Policy Characteristics'!D:D,MATCH($C965,'Policy Characteristics'!$C:$C,0))),"",INDEX('Policy Characteristics'!D:D,MATCH($C965,'Policy Characteristics'!$C:$C,0)))</f>
        <v>Industry Energy Efficiency Standards</v>
      </c>
      <c r="K965" s="276" t="str">
        <f>IF(ISBLANK(INDEX('Policy Characteristics'!E:E,MATCH($C965,'Policy Characteristics'!$C:$C,0))),"",INDEX('Policy Characteristics'!E:E,MATCH($C965,'Policy Characteristics'!$C:$C,0)))</f>
        <v>indst efficiency standards</v>
      </c>
      <c r="L965" s="284">
        <f>IF(ISBLANK(INDEX('Policy Characteristics'!F:F,MATCH($C965,'Policy Characteristics'!$C:$C,0))),"",INDEX('Policy Characteristics'!F:F,MATCH($C965,'Policy Characteristics'!$C:$C,0)))</f>
        <v>0</v>
      </c>
      <c r="M965" s="284">
        <f>IF(ISBLANK(INDEX('Policy Characteristics'!G:G,MATCH($C965,'Policy Characteristics'!$C:$C,0))),"",INDEX('Policy Characteristics'!G:G,MATCH($C965,'Policy Characteristics'!$C:$C,0)))</f>
        <v>0.25</v>
      </c>
      <c r="N965" s="284">
        <f>IF(ISBLANK(INDEX('Policy Characteristics'!H:H,MATCH($C965,'Policy Characteristics'!$C:$C,0))),"",INDEX('Policy Characteristics'!H:H,MATCH($C965,'Policy Characteristics'!$C:$C,0)))</f>
        <v>0.01</v>
      </c>
      <c r="O965" s="276" t="str">
        <f>IF(ISBLANK(INDEX('Policy Characteristics'!I:I,MATCH($C965,'Policy Characteristics'!$C:$C,0))),"",INDEX('Policy Characteristics'!I:I,MATCH($C965,'Policy Characteristics'!$C:$C,0)))</f>
        <v>% reduction in energy use</v>
      </c>
      <c r="P965" s="276" t="str">
        <f>IF(ISBLANK(INDEX('Policy Characteristics'!J:J,MATCH($C965,'Policy Characteristics'!$C:$C,0))),"",INDEX('Policy Characteristics'!J:J,MATCH($C965,'Policy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5" s="276" t="str">
        <f>IF(ISBLANK(INDEX('Policy Characteristics'!K:K,MATCH($C965,'Policy Characteristics'!$C:$C,0))),"",INDEX('Policy Characteristics'!K:K,MATCH($C965,'Policy Characteristics'!$C:$C,0)))</f>
        <v>industry-ag-main.html#eff-stds</v>
      </c>
      <c r="R965" s="276" t="str">
        <f>IF(ISBLANK(INDEX('Policy Characteristics'!L:L,MATCH($C965,'Policy Characteristics'!$C:$C,0))),"",INDEX('Policy Characteristics'!L:L,MATCH($C965,'Policy Characteristics'!$C:$C,0)))</f>
        <v>industry-energy-efficiency-standards.html</v>
      </c>
    </row>
    <row r="966" spans="1:18" s="4" customFormat="1" ht="16">
      <c r="A966" s="276" t="str">
        <f>IF(ISBLANK(INDEX('Policy Characteristics'!A:A,MATCH($C966,'Policy Characteristics'!$C:$C,0))),"",INDEX('Policy Characteristics'!A:A,MATCH($C966,'Policy Characteristics'!$C:$C,0)))</f>
        <v>Industry</v>
      </c>
      <c r="B966" s="285" t="str">
        <f>IF(ISBLANK(INDEX('Policy Characteristics'!B:B,MATCH($C966,'Policy Characteristics'!$C:$C,0))),"",INDEX('Policy Characteristics'!B:B,MATCH($C966,'Policy Characteristics'!$C:$C,0)))</f>
        <v>Industry Energy Efficiency Standards</v>
      </c>
      <c r="C966" s="276" t="str">
        <f t="shared" si="40"/>
        <v>Percentage Improvement in Eqpt Efficiency Standards above BAU</v>
      </c>
      <c r="D966" s="6" t="s">
        <v>3104</v>
      </c>
      <c r="E966" s="47" t="s">
        <v>2738</v>
      </c>
      <c r="F966" t="s">
        <v>3068</v>
      </c>
      <c r="G966" s="47" t="s">
        <v>2742</v>
      </c>
      <c r="H966" s="44">
        <v>985</v>
      </c>
      <c r="I966" s="347" t="s">
        <v>44</v>
      </c>
      <c r="J966" s="277" t="str">
        <f>IF(ISBLANK(INDEX('Policy Characteristics'!D:D,MATCH($C966,'Policy Characteristics'!$C:$C,0))),"",INDEX('Policy Characteristics'!D:D,MATCH($C966,'Policy Characteristics'!$C:$C,0)))</f>
        <v>Industry Energy Efficiency Standards</v>
      </c>
      <c r="K966" s="276" t="str">
        <f>IF(ISBLANK(INDEX('Policy Characteristics'!E:E,MATCH($C966,'Policy Characteristics'!$C:$C,0))),"",INDEX('Policy Characteristics'!E:E,MATCH($C966,'Policy Characteristics'!$C:$C,0)))</f>
        <v>indst efficiency standards</v>
      </c>
      <c r="L966" s="284">
        <f>IF(ISBLANK(INDEX('Policy Characteristics'!F:F,MATCH($C966,'Policy Characteristics'!$C:$C,0))),"",INDEX('Policy Characteristics'!F:F,MATCH($C966,'Policy Characteristics'!$C:$C,0)))</f>
        <v>0</v>
      </c>
      <c r="M966" s="284">
        <f>IF(ISBLANK(INDEX('Policy Characteristics'!G:G,MATCH($C966,'Policy Characteristics'!$C:$C,0))),"",INDEX('Policy Characteristics'!G:G,MATCH($C966,'Policy Characteristics'!$C:$C,0)))</f>
        <v>0.25</v>
      </c>
      <c r="N966" s="284">
        <f>IF(ISBLANK(INDEX('Policy Characteristics'!H:H,MATCH($C966,'Policy Characteristics'!$C:$C,0))),"",INDEX('Policy Characteristics'!H:H,MATCH($C966,'Policy Characteristics'!$C:$C,0)))</f>
        <v>0.01</v>
      </c>
      <c r="O966" s="276" t="str">
        <f>IF(ISBLANK(INDEX('Policy Characteristics'!I:I,MATCH($C966,'Policy Characteristics'!$C:$C,0))),"",INDEX('Policy Characteristics'!I:I,MATCH($C966,'Policy Characteristics'!$C:$C,0)))</f>
        <v>% reduction in energy use</v>
      </c>
      <c r="P966" s="276" t="str">
        <f>IF(ISBLANK(INDEX('Policy Characteristics'!J:J,MATCH($C966,'Policy Characteristics'!$C:$C,0))),"",INDEX('Policy Characteristics'!J:J,MATCH($C966,'Policy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6" s="276" t="str">
        <f>IF(ISBLANK(INDEX('Policy Characteristics'!K:K,MATCH($C966,'Policy Characteristics'!$C:$C,0))),"",INDEX('Policy Characteristics'!K:K,MATCH($C966,'Policy Characteristics'!$C:$C,0)))</f>
        <v>industry-ag-main.html#eff-stds</v>
      </c>
      <c r="R966" s="276" t="str">
        <f>IF(ISBLANK(INDEX('Policy Characteristics'!L:L,MATCH($C966,'Policy Characteristics'!$C:$C,0))),"",INDEX('Policy Characteristics'!L:L,MATCH($C966,'Policy Characteristics'!$C:$C,0)))</f>
        <v>industry-energy-efficiency-standards.html</v>
      </c>
    </row>
    <row r="967" spans="1:18" s="4" customFormat="1" ht="16">
      <c r="A967" s="276" t="str">
        <f>IF(ISBLANK(INDEX('Policy Characteristics'!A:A,MATCH($C967,'Policy Characteristics'!$C:$C,0))),"",INDEX('Policy Characteristics'!A:A,MATCH($C967,'Policy Characteristics'!$C:$C,0)))</f>
        <v>Industry</v>
      </c>
      <c r="B967" s="285" t="str">
        <f>IF(ISBLANK(INDEX('Policy Characteristics'!B:B,MATCH($C967,'Policy Characteristics'!$C:$C,0))),"",INDEX('Policy Characteristics'!B:B,MATCH($C967,'Policy Characteristics'!$C:$C,0)))</f>
        <v>Industry Energy Efficiency Standards</v>
      </c>
      <c r="C967" s="276" t="str">
        <f t="shared" si="40"/>
        <v>Percentage Improvement in Eqpt Efficiency Standards above BAU</v>
      </c>
      <c r="D967" s="6" t="s">
        <v>3104</v>
      </c>
      <c r="E967" s="47" t="s">
        <v>2739</v>
      </c>
      <c r="F967" t="s">
        <v>3068</v>
      </c>
      <c r="G967" s="47" t="s">
        <v>2743</v>
      </c>
      <c r="H967" s="44">
        <v>986</v>
      </c>
      <c r="I967" s="347" t="s">
        <v>45</v>
      </c>
      <c r="J967" s="277" t="str">
        <f>IF(ISBLANK(INDEX('Policy Characteristics'!D:D,MATCH($C967,'Policy Characteristics'!$C:$C,0))),"",INDEX('Policy Characteristics'!D:D,MATCH($C967,'Policy Characteristics'!$C:$C,0)))</f>
        <v>Industry Energy Efficiency Standards</v>
      </c>
      <c r="K967" s="276" t="str">
        <f>IF(ISBLANK(INDEX('Policy Characteristics'!E:E,MATCH($C967,'Policy Characteristics'!$C:$C,0))),"",INDEX('Policy Characteristics'!E:E,MATCH($C967,'Policy Characteristics'!$C:$C,0)))</f>
        <v>indst efficiency standards</v>
      </c>
      <c r="L967" s="284">
        <f>IF(ISBLANK(INDEX('Policy Characteristics'!F:F,MATCH($C967,'Policy Characteristics'!$C:$C,0))),"",INDEX('Policy Characteristics'!F:F,MATCH($C967,'Policy Characteristics'!$C:$C,0)))</f>
        <v>0</v>
      </c>
      <c r="M967" s="284">
        <f>IF(ISBLANK(INDEX('Policy Characteristics'!G:G,MATCH($C967,'Policy Characteristics'!$C:$C,0))),"",INDEX('Policy Characteristics'!G:G,MATCH($C967,'Policy Characteristics'!$C:$C,0)))</f>
        <v>0.25</v>
      </c>
      <c r="N967" s="284">
        <f>IF(ISBLANK(INDEX('Policy Characteristics'!H:H,MATCH($C967,'Policy Characteristics'!$C:$C,0))),"",INDEX('Policy Characteristics'!H:H,MATCH($C967,'Policy Characteristics'!$C:$C,0)))</f>
        <v>0.01</v>
      </c>
      <c r="O967" s="276" t="str">
        <f>IF(ISBLANK(INDEX('Policy Characteristics'!I:I,MATCH($C967,'Policy Characteristics'!$C:$C,0))),"",INDEX('Policy Characteristics'!I:I,MATCH($C967,'Policy Characteristics'!$C:$C,0)))</f>
        <v>% reduction in energy use</v>
      </c>
      <c r="P967" s="276" t="str">
        <f>IF(ISBLANK(INDEX('Policy Characteristics'!J:J,MATCH($C967,'Policy Characteristics'!$C:$C,0))),"",INDEX('Policy Characteristics'!J:J,MATCH($C967,'Policy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7" s="276" t="str">
        <f>IF(ISBLANK(INDEX('Policy Characteristics'!K:K,MATCH($C967,'Policy Characteristics'!$C:$C,0))),"",INDEX('Policy Characteristics'!K:K,MATCH($C967,'Policy Characteristics'!$C:$C,0)))</f>
        <v>industry-ag-main.html#eff-stds</v>
      </c>
      <c r="R967" s="276" t="str">
        <f>IF(ISBLANK(INDEX('Policy Characteristics'!L:L,MATCH($C967,'Policy Characteristics'!$C:$C,0))),"",INDEX('Policy Characteristics'!L:L,MATCH($C967,'Policy Characteristics'!$C:$C,0)))</f>
        <v>industry-energy-efficiency-standards.html</v>
      </c>
    </row>
    <row r="968" spans="1:18" s="4" customFormat="1" ht="16">
      <c r="A968" s="276" t="str">
        <f>IF(ISBLANK(INDEX('Policy Characteristics'!A:A,MATCH($C968,'Policy Characteristics'!$C:$C,0))),"",INDEX('Policy Characteristics'!A:A,MATCH($C968,'Policy Characteristics'!$C:$C,0)))</f>
        <v>Industry</v>
      </c>
      <c r="B968" s="285" t="str">
        <f>IF(ISBLANK(INDEX('Policy Characteristics'!B:B,MATCH($C968,'Policy Characteristics'!$C:$C,0))),"",INDEX('Policy Characteristics'!B:B,MATCH($C968,'Policy Characteristics'!$C:$C,0)))</f>
        <v>Industry Energy Efficiency Standards</v>
      </c>
      <c r="C968" s="276" t="str">
        <f t="shared" si="40"/>
        <v>Percentage Improvement in Eqpt Efficiency Standards above BAU</v>
      </c>
      <c r="D968" s="6" t="s">
        <v>3104</v>
      </c>
      <c r="E968" s="47" t="s">
        <v>2736</v>
      </c>
      <c r="F968" t="s">
        <v>3068</v>
      </c>
      <c r="G968" s="47" t="s">
        <v>2741</v>
      </c>
      <c r="H968" s="44">
        <v>987</v>
      </c>
      <c r="I968" s="347" t="s">
        <v>45</v>
      </c>
      <c r="J968" s="277" t="str">
        <f>IF(ISBLANK(INDEX('Policy Characteristics'!D:D,MATCH($C968,'Policy Characteristics'!$C:$C,0))),"",INDEX('Policy Characteristics'!D:D,MATCH($C968,'Policy Characteristics'!$C:$C,0)))</f>
        <v>Industry Energy Efficiency Standards</v>
      </c>
      <c r="K968" s="276" t="str">
        <f>IF(ISBLANK(INDEX('Policy Characteristics'!E:E,MATCH($C968,'Policy Characteristics'!$C:$C,0))),"",INDEX('Policy Characteristics'!E:E,MATCH($C968,'Policy Characteristics'!$C:$C,0)))</f>
        <v>indst efficiency standards</v>
      </c>
      <c r="L968" s="284">
        <f>IF(ISBLANK(INDEX('Policy Characteristics'!F:F,MATCH($C968,'Policy Characteristics'!$C:$C,0))),"",INDEX('Policy Characteristics'!F:F,MATCH($C968,'Policy Characteristics'!$C:$C,0)))</f>
        <v>0</v>
      </c>
      <c r="M968" s="284">
        <f>IF(ISBLANK(INDEX('Policy Characteristics'!G:G,MATCH($C968,'Policy Characteristics'!$C:$C,0))),"",INDEX('Policy Characteristics'!G:G,MATCH($C968,'Policy Characteristics'!$C:$C,0)))</f>
        <v>0.25</v>
      </c>
      <c r="N968" s="284">
        <f>IF(ISBLANK(INDEX('Policy Characteristics'!H:H,MATCH($C968,'Policy Characteristics'!$C:$C,0))),"",INDEX('Policy Characteristics'!H:H,MATCH($C968,'Policy Characteristics'!$C:$C,0)))</f>
        <v>0.01</v>
      </c>
      <c r="O968" s="276" t="str">
        <f>IF(ISBLANK(INDEX('Policy Characteristics'!I:I,MATCH($C968,'Policy Characteristics'!$C:$C,0))),"",INDEX('Policy Characteristics'!I:I,MATCH($C968,'Policy Characteristics'!$C:$C,0)))</f>
        <v>% reduction in energy use</v>
      </c>
      <c r="P968" s="276" t="str">
        <f>IF(ISBLANK(INDEX('Policy Characteristics'!J:J,MATCH($C968,'Policy Characteristics'!$C:$C,0))),"",INDEX('Policy Characteristics'!J:J,MATCH($C968,'Policy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8" s="276" t="str">
        <f>IF(ISBLANK(INDEX('Policy Characteristics'!K:K,MATCH($C968,'Policy Characteristics'!$C:$C,0))),"",INDEX('Policy Characteristics'!K:K,MATCH($C968,'Policy Characteristics'!$C:$C,0)))</f>
        <v>industry-ag-main.html#eff-stds</v>
      </c>
      <c r="R968" s="276" t="str">
        <f>IF(ISBLANK(INDEX('Policy Characteristics'!L:L,MATCH($C968,'Policy Characteristics'!$C:$C,0))),"",INDEX('Policy Characteristics'!L:L,MATCH($C968,'Policy Characteristics'!$C:$C,0)))</f>
        <v>industry-energy-efficiency-standards.html</v>
      </c>
    </row>
    <row r="969" spans="1:18" s="4" customFormat="1" ht="16">
      <c r="A969" s="276" t="str">
        <f>IF(ISBLANK(INDEX('Policy Characteristics'!A:A,MATCH($C969,'Policy Characteristics'!$C:$C,0))),"",INDEX('Policy Characteristics'!A:A,MATCH($C969,'Policy Characteristics'!$C:$C,0)))</f>
        <v>Industry</v>
      </c>
      <c r="B969" s="285" t="str">
        <f>IF(ISBLANK(INDEX('Policy Characteristics'!B:B,MATCH($C969,'Policy Characteristics'!$C:$C,0))),"",INDEX('Policy Characteristics'!B:B,MATCH($C969,'Policy Characteristics'!$C:$C,0)))</f>
        <v>Industry Energy Efficiency Standards</v>
      </c>
      <c r="C969" s="276" t="str">
        <f t="shared" si="40"/>
        <v>Percentage Improvement in Eqpt Efficiency Standards above BAU</v>
      </c>
      <c r="D969" s="6" t="s">
        <v>3105</v>
      </c>
      <c r="E969" s="47" t="s">
        <v>2424</v>
      </c>
      <c r="F969" t="s">
        <v>3069</v>
      </c>
      <c r="G969" s="47" t="s">
        <v>2430</v>
      </c>
      <c r="H969" s="44">
        <v>988</v>
      </c>
      <c r="I969" s="347" t="s">
        <v>44</v>
      </c>
      <c r="J969" s="277" t="str">
        <f>IF(ISBLANK(INDEX('Policy Characteristics'!D:D,MATCH($C969,'Policy Characteristics'!$C:$C,0))),"",INDEX('Policy Characteristics'!D:D,MATCH($C969,'Policy Characteristics'!$C:$C,0)))</f>
        <v>Industry Energy Efficiency Standards</v>
      </c>
      <c r="K969" s="276" t="str">
        <f>IF(ISBLANK(INDEX('Policy Characteristics'!E:E,MATCH($C969,'Policy Characteristics'!$C:$C,0))),"",INDEX('Policy Characteristics'!E:E,MATCH($C969,'Policy Characteristics'!$C:$C,0)))</f>
        <v>indst efficiency standards</v>
      </c>
      <c r="L969" s="284">
        <f>IF(ISBLANK(INDEX('Policy Characteristics'!F:F,MATCH($C969,'Policy Characteristics'!$C:$C,0))),"",INDEX('Policy Characteristics'!F:F,MATCH($C969,'Policy Characteristics'!$C:$C,0)))</f>
        <v>0</v>
      </c>
      <c r="M969" s="284">
        <f>IF(ISBLANK(INDEX('Policy Characteristics'!G:G,MATCH($C969,'Policy Characteristics'!$C:$C,0))),"",INDEX('Policy Characteristics'!G:G,MATCH($C969,'Policy Characteristics'!$C:$C,0)))</f>
        <v>0.25</v>
      </c>
      <c r="N969" s="284">
        <f>IF(ISBLANK(INDEX('Policy Characteristics'!H:H,MATCH($C969,'Policy Characteristics'!$C:$C,0))),"",INDEX('Policy Characteristics'!H:H,MATCH($C969,'Policy Characteristics'!$C:$C,0)))</f>
        <v>0.01</v>
      </c>
      <c r="O969" s="276" t="str">
        <f>IF(ISBLANK(INDEX('Policy Characteristics'!I:I,MATCH($C969,'Policy Characteristics'!$C:$C,0))),"",INDEX('Policy Characteristics'!I:I,MATCH($C969,'Policy Characteristics'!$C:$C,0)))</f>
        <v>% reduction in energy use</v>
      </c>
      <c r="P969" s="276" t="str">
        <f>IF(ISBLANK(INDEX('Policy Characteristics'!J:J,MATCH($C969,'Policy Characteristics'!$C:$C,0))),"",INDEX('Policy Characteristics'!J:J,MATCH($C969,'Policy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9" s="276" t="str">
        <f>IF(ISBLANK(INDEX('Policy Characteristics'!K:K,MATCH($C969,'Policy Characteristics'!$C:$C,0))),"",INDEX('Policy Characteristics'!K:K,MATCH($C969,'Policy Characteristics'!$C:$C,0)))</f>
        <v>industry-ag-main.html#eff-stds</v>
      </c>
      <c r="R969" s="276" t="str">
        <f>IF(ISBLANK(INDEX('Policy Characteristics'!L:L,MATCH($C969,'Policy Characteristics'!$C:$C,0))),"",INDEX('Policy Characteristics'!L:L,MATCH($C969,'Policy Characteristics'!$C:$C,0)))</f>
        <v>industry-energy-efficiency-standards.html</v>
      </c>
    </row>
    <row r="970" spans="1:18" s="4" customFormat="1" ht="16">
      <c r="A970" s="276" t="str">
        <f>IF(ISBLANK(INDEX('Policy Characteristics'!A:A,MATCH($C970,'Policy Characteristics'!$C:$C,0))),"",INDEX('Policy Characteristics'!A:A,MATCH($C970,'Policy Characteristics'!$C:$C,0)))</f>
        <v>Industry</v>
      </c>
      <c r="B970" s="285" t="str">
        <f>IF(ISBLANK(INDEX('Policy Characteristics'!B:B,MATCH($C970,'Policy Characteristics'!$C:$C,0))),"",INDEX('Policy Characteristics'!B:B,MATCH($C970,'Policy Characteristics'!$C:$C,0)))</f>
        <v>Industry Energy Efficiency Standards</v>
      </c>
      <c r="C970" s="276" t="str">
        <f t="shared" si="40"/>
        <v>Percentage Improvement in Eqpt Efficiency Standards above BAU</v>
      </c>
      <c r="D970" s="6" t="s">
        <v>3105</v>
      </c>
      <c r="E970" s="47" t="s">
        <v>2425</v>
      </c>
      <c r="F970" t="s">
        <v>3069</v>
      </c>
      <c r="G970" s="47" t="s">
        <v>2433</v>
      </c>
      <c r="H970" s="44">
        <v>989</v>
      </c>
      <c r="I970" s="347" t="s">
        <v>45</v>
      </c>
      <c r="J970" s="277" t="str">
        <f>IF(ISBLANK(INDEX('Policy Characteristics'!D:D,MATCH($C970,'Policy Characteristics'!$C:$C,0))),"",INDEX('Policy Characteristics'!D:D,MATCH($C970,'Policy Characteristics'!$C:$C,0)))</f>
        <v>Industry Energy Efficiency Standards</v>
      </c>
      <c r="K970" s="276" t="str">
        <f>IF(ISBLANK(INDEX('Policy Characteristics'!E:E,MATCH($C970,'Policy Characteristics'!$C:$C,0))),"",INDEX('Policy Characteristics'!E:E,MATCH($C970,'Policy Characteristics'!$C:$C,0)))</f>
        <v>indst efficiency standards</v>
      </c>
      <c r="L970" s="284">
        <f>IF(ISBLANK(INDEX('Policy Characteristics'!F:F,MATCH($C970,'Policy Characteristics'!$C:$C,0))),"",INDEX('Policy Characteristics'!F:F,MATCH($C970,'Policy Characteristics'!$C:$C,0)))</f>
        <v>0</v>
      </c>
      <c r="M970" s="284">
        <f>IF(ISBLANK(INDEX('Policy Characteristics'!G:G,MATCH($C970,'Policy Characteristics'!$C:$C,0))),"",INDEX('Policy Characteristics'!G:G,MATCH($C970,'Policy Characteristics'!$C:$C,0)))</f>
        <v>0.25</v>
      </c>
      <c r="N970" s="284">
        <f>IF(ISBLANK(INDEX('Policy Characteristics'!H:H,MATCH($C970,'Policy Characteristics'!$C:$C,0))),"",INDEX('Policy Characteristics'!H:H,MATCH($C970,'Policy Characteristics'!$C:$C,0)))</f>
        <v>0.01</v>
      </c>
      <c r="O970" s="276" t="str">
        <f>IF(ISBLANK(INDEX('Policy Characteristics'!I:I,MATCH($C970,'Policy Characteristics'!$C:$C,0))),"",INDEX('Policy Characteristics'!I:I,MATCH($C970,'Policy Characteristics'!$C:$C,0)))</f>
        <v>% reduction in energy use</v>
      </c>
      <c r="P970" s="276" t="str">
        <f>IF(ISBLANK(INDEX('Policy Characteristics'!J:J,MATCH($C970,'Policy Characteristics'!$C:$C,0))),"",INDEX('Policy Characteristics'!J:J,MATCH($C970,'Policy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0" s="276" t="str">
        <f>IF(ISBLANK(INDEX('Policy Characteristics'!K:K,MATCH($C970,'Policy Characteristics'!$C:$C,0))),"",INDEX('Policy Characteristics'!K:K,MATCH($C970,'Policy Characteristics'!$C:$C,0)))</f>
        <v>industry-ag-main.html#eff-stds</v>
      </c>
      <c r="R970" s="276" t="str">
        <f>IF(ISBLANK(INDEX('Policy Characteristics'!L:L,MATCH($C970,'Policy Characteristics'!$C:$C,0))),"",INDEX('Policy Characteristics'!L:L,MATCH($C970,'Policy Characteristics'!$C:$C,0)))</f>
        <v>industry-energy-efficiency-standards.html</v>
      </c>
    </row>
    <row r="971" spans="1:18" s="4" customFormat="1" ht="16">
      <c r="A971" s="276" t="str">
        <f>IF(ISBLANK(INDEX('Policy Characteristics'!A:A,MATCH($C971,'Policy Characteristics'!$C:$C,0))),"",INDEX('Policy Characteristics'!A:A,MATCH($C971,'Policy Characteristics'!$C:$C,0)))</f>
        <v>Industry</v>
      </c>
      <c r="B971" s="285" t="str">
        <f>IF(ISBLANK(INDEX('Policy Characteristics'!B:B,MATCH($C971,'Policy Characteristics'!$C:$C,0))),"",INDEX('Policy Characteristics'!B:B,MATCH($C971,'Policy Characteristics'!$C:$C,0)))</f>
        <v>Industry Energy Efficiency Standards</v>
      </c>
      <c r="C971" s="276" t="str">
        <f t="shared" si="40"/>
        <v>Percentage Improvement in Eqpt Efficiency Standards above BAU</v>
      </c>
      <c r="D971" s="6" t="s">
        <v>3105</v>
      </c>
      <c r="E971" s="47" t="s">
        <v>2426</v>
      </c>
      <c r="F971" t="s">
        <v>3069</v>
      </c>
      <c r="G971" s="47" t="s">
        <v>2434</v>
      </c>
      <c r="H971" s="44">
        <v>990</v>
      </c>
      <c r="I971" s="347" t="s">
        <v>44</v>
      </c>
      <c r="J971" s="277" t="str">
        <f>IF(ISBLANK(INDEX('Policy Characteristics'!D:D,MATCH($C971,'Policy Characteristics'!$C:$C,0))),"",INDEX('Policy Characteristics'!D:D,MATCH($C971,'Policy Characteristics'!$C:$C,0)))</f>
        <v>Industry Energy Efficiency Standards</v>
      </c>
      <c r="K971" s="276" t="str">
        <f>IF(ISBLANK(INDEX('Policy Characteristics'!E:E,MATCH($C971,'Policy Characteristics'!$C:$C,0))),"",INDEX('Policy Characteristics'!E:E,MATCH($C971,'Policy Characteristics'!$C:$C,0)))</f>
        <v>indst efficiency standards</v>
      </c>
      <c r="L971" s="284">
        <f>IF(ISBLANK(INDEX('Policy Characteristics'!F:F,MATCH($C971,'Policy Characteristics'!$C:$C,0))),"",INDEX('Policy Characteristics'!F:F,MATCH($C971,'Policy Characteristics'!$C:$C,0)))</f>
        <v>0</v>
      </c>
      <c r="M971" s="284">
        <f>IF(ISBLANK(INDEX('Policy Characteristics'!G:G,MATCH($C971,'Policy Characteristics'!$C:$C,0))),"",INDEX('Policy Characteristics'!G:G,MATCH($C971,'Policy Characteristics'!$C:$C,0)))</f>
        <v>0.25</v>
      </c>
      <c r="N971" s="284">
        <f>IF(ISBLANK(INDEX('Policy Characteristics'!H:H,MATCH($C971,'Policy Characteristics'!$C:$C,0))),"",INDEX('Policy Characteristics'!H:H,MATCH($C971,'Policy Characteristics'!$C:$C,0)))</f>
        <v>0.01</v>
      </c>
      <c r="O971" s="276" t="str">
        <f>IF(ISBLANK(INDEX('Policy Characteristics'!I:I,MATCH($C971,'Policy Characteristics'!$C:$C,0))),"",INDEX('Policy Characteristics'!I:I,MATCH($C971,'Policy Characteristics'!$C:$C,0)))</f>
        <v>% reduction in energy use</v>
      </c>
      <c r="P971" s="276" t="str">
        <f>IF(ISBLANK(INDEX('Policy Characteristics'!J:J,MATCH($C971,'Policy Characteristics'!$C:$C,0))),"",INDEX('Policy Characteristics'!J:J,MATCH($C971,'Policy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1" s="276" t="str">
        <f>IF(ISBLANK(INDEX('Policy Characteristics'!K:K,MATCH($C971,'Policy Characteristics'!$C:$C,0))),"",INDEX('Policy Characteristics'!K:K,MATCH($C971,'Policy Characteristics'!$C:$C,0)))</f>
        <v>industry-ag-main.html#eff-stds</v>
      </c>
      <c r="R971" s="276" t="str">
        <f>IF(ISBLANK(INDEX('Policy Characteristics'!L:L,MATCH($C971,'Policy Characteristics'!$C:$C,0))),"",INDEX('Policy Characteristics'!L:L,MATCH($C971,'Policy Characteristics'!$C:$C,0)))</f>
        <v>industry-energy-efficiency-standards.html</v>
      </c>
    </row>
    <row r="972" spans="1:18" s="4" customFormat="1" ht="16">
      <c r="A972" s="276" t="str">
        <f>IF(ISBLANK(INDEX('Policy Characteristics'!A:A,MATCH($C972,'Policy Characteristics'!$C:$C,0))),"",INDEX('Policy Characteristics'!A:A,MATCH($C972,'Policy Characteristics'!$C:$C,0)))</f>
        <v>Industry</v>
      </c>
      <c r="B972" s="285" t="str">
        <f>IF(ISBLANK(INDEX('Policy Characteristics'!B:B,MATCH($C972,'Policy Characteristics'!$C:$C,0))),"",INDEX('Policy Characteristics'!B:B,MATCH($C972,'Policy Characteristics'!$C:$C,0)))</f>
        <v>Industry Energy Efficiency Standards</v>
      </c>
      <c r="C972" s="276" t="str">
        <f t="shared" si="40"/>
        <v>Percentage Improvement in Eqpt Efficiency Standards above BAU</v>
      </c>
      <c r="D972" s="6" t="s">
        <v>3105</v>
      </c>
      <c r="E972" s="47" t="s">
        <v>2427</v>
      </c>
      <c r="F972" t="s">
        <v>3069</v>
      </c>
      <c r="G972" s="47" t="s">
        <v>2431</v>
      </c>
      <c r="H972" s="44">
        <v>991</v>
      </c>
      <c r="I972" s="347" t="s">
        <v>45</v>
      </c>
      <c r="J972" s="277" t="str">
        <f>IF(ISBLANK(INDEX('Policy Characteristics'!D:D,MATCH($C972,'Policy Characteristics'!$C:$C,0))),"",INDEX('Policy Characteristics'!D:D,MATCH($C972,'Policy Characteristics'!$C:$C,0)))</f>
        <v>Industry Energy Efficiency Standards</v>
      </c>
      <c r="K972" s="276" t="str">
        <f>IF(ISBLANK(INDEX('Policy Characteristics'!E:E,MATCH($C972,'Policy Characteristics'!$C:$C,0))),"",INDEX('Policy Characteristics'!E:E,MATCH($C972,'Policy Characteristics'!$C:$C,0)))</f>
        <v>indst efficiency standards</v>
      </c>
      <c r="L972" s="284">
        <f>IF(ISBLANK(INDEX('Policy Characteristics'!F:F,MATCH($C972,'Policy Characteristics'!$C:$C,0))),"",INDEX('Policy Characteristics'!F:F,MATCH($C972,'Policy Characteristics'!$C:$C,0)))</f>
        <v>0</v>
      </c>
      <c r="M972" s="284">
        <f>IF(ISBLANK(INDEX('Policy Characteristics'!G:G,MATCH($C972,'Policy Characteristics'!$C:$C,0))),"",INDEX('Policy Characteristics'!G:G,MATCH($C972,'Policy Characteristics'!$C:$C,0)))</f>
        <v>0.25</v>
      </c>
      <c r="N972" s="284">
        <f>IF(ISBLANK(INDEX('Policy Characteristics'!H:H,MATCH($C972,'Policy Characteristics'!$C:$C,0))),"",INDEX('Policy Characteristics'!H:H,MATCH($C972,'Policy Characteristics'!$C:$C,0)))</f>
        <v>0.01</v>
      </c>
      <c r="O972" s="276" t="str">
        <f>IF(ISBLANK(INDEX('Policy Characteristics'!I:I,MATCH($C972,'Policy Characteristics'!$C:$C,0))),"",INDEX('Policy Characteristics'!I:I,MATCH($C972,'Policy Characteristics'!$C:$C,0)))</f>
        <v>% reduction in energy use</v>
      </c>
      <c r="P972" s="276" t="str">
        <f>IF(ISBLANK(INDEX('Policy Characteristics'!J:J,MATCH($C972,'Policy Characteristics'!$C:$C,0))),"",INDEX('Policy Characteristics'!J:J,MATCH($C972,'Policy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2" s="276" t="str">
        <f>IF(ISBLANK(INDEX('Policy Characteristics'!K:K,MATCH($C972,'Policy Characteristics'!$C:$C,0))),"",INDEX('Policy Characteristics'!K:K,MATCH($C972,'Policy Characteristics'!$C:$C,0)))</f>
        <v>industry-ag-main.html#eff-stds</v>
      </c>
      <c r="R972" s="276" t="str">
        <f>IF(ISBLANK(INDEX('Policy Characteristics'!L:L,MATCH($C972,'Policy Characteristics'!$C:$C,0))),"",INDEX('Policy Characteristics'!L:L,MATCH($C972,'Policy Characteristics'!$C:$C,0)))</f>
        <v>industry-energy-efficiency-standards.html</v>
      </c>
    </row>
    <row r="973" spans="1:18" s="4" customFormat="1" ht="16">
      <c r="A973" s="276" t="str">
        <f>IF(ISBLANK(INDEX('Policy Characteristics'!A:A,MATCH($C973,'Policy Characteristics'!$C:$C,0))),"",INDEX('Policy Characteristics'!A:A,MATCH($C973,'Policy Characteristics'!$C:$C,0)))</f>
        <v>Industry</v>
      </c>
      <c r="B973" s="285" t="str">
        <f>IF(ISBLANK(INDEX('Policy Characteristics'!B:B,MATCH($C973,'Policy Characteristics'!$C:$C,0))),"",INDEX('Policy Characteristics'!B:B,MATCH($C973,'Policy Characteristics'!$C:$C,0)))</f>
        <v>Industry Energy Efficiency Standards</v>
      </c>
      <c r="C973" s="276" t="str">
        <f t="shared" si="40"/>
        <v>Percentage Improvement in Eqpt Efficiency Standards above BAU</v>
      </c>
      <c r="D973" s="6" t="s">
        <v>3105</v>
      </c>
      <c r="E973" s="47" t="s">
        <v>2428</v>
      </c>
      <c r="F973" t="s">
        <v>3069</v>
      </c>
      <c r="G973" s="47" t="s">
        <v>2432</v>
      </c>
      <c r="H973" s="44">
        <v>992</v>
      </c>
      <c r="I973" s="347" t="s">
        <v>44</v>
      </c>
      <c r="J973" s="277" t="str">
        <f>IF(ISBLANK(INDEX('Policy Characteristics'!D:D,MATCH($C973,'Policy Characteristics'!$C:$C,0))),"",INDEX('Policy Characteristics'!D:D,MATCH($C973,'Policy Characteristics'!$C:$C,0)))</f>
        <v>Industry Energy Efficiency Standards</v>
      </c>
      <c r="K973" s="276" t="str">
        <f>IF(ISBLANK(INDEX('Policy Characteristics'!E:E,MATCH($C973,'Policy Characteristics'!$C:$C,0))),"",INDEX('Policy Characteristics'!E:E,MATCH($C973,'Policy Characteristics'!$C:$C,0)))</f>
        <v>indst efficiency standards</v>
      </c>
      <c r="L973" s="284">
        <f>IF(ISBLANK(INDEX('Policy Characteristics'!F:F,MATCH($C973,'Policy Characteristics'!$C:$C,0))),"",INDEX('Policy Characteristics'!F:F,MATCH($C973,'Policy Characteristics'!$C:$C,0)))</f>
        <v>0</v>
      </c>
      <c r="M973" s="284">
        <f>IF(ISBLANK(INDEX('Policy Characteristics'!G:G,MATCH($C973,'Policy Characteristics'!$C:$C,0))),"",INDEX('Policy Characteristics'!G:G,MATCH($C973,'Policy Characteristics'!$C:$C,0)))</f>
        <v>0.25</v>
      </c>
      <c r="N973" s="284">
        <f>IF(ISBLANK(INDEX('Policy Characteristics'!H:H,MATCH($C973,'Policy Characteristics'!$C:$C,0))),"",INDEX('Policy Characteristics'!H:H,MATCH($C973,'Policy Characteristics'!$C:$C,0)))</f>
        <v>0.01</v>
      </c>
      <c r="O973" s="276" t="str">
        <f>IF(ISBLANK(INDEX('Policy Characteristics'!I:I,MATCH($C973,'Policy Characteristics'!$C:$C,0))),"",INDEX('Policy Characteristics'!I:I,MATCH($C973,'Policy Characteristics'!$C:$C,0)))</f>
        <v>% reduction in energy use</v>
      </c>
      <c r="P973" s="276" t="str">
        <f>IF(ISBLANK(INDEX('Policy Characteristics'!J:J,MATCH($C973,'Policy Characteristics'!$C:$C,0))),"",INDEX('Policy Characteristics'!J:J,MATCH($C973,'Policy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3" s="276" t="str">
        <f>IF(ISBLANK(INDEX('Policy Characteristics'!K:K,MATCH($C973,'Policy Characteristics'!$C:$C,0))),"",INDEX('Policy Characteristics'!K:K,MATCH($C973,'Policy Characteristics'!$C:$C,0)))</f>
        <v>industry-ag-main.html#eff-stds</v>
      </c>
      <c r="R973" s="276" t="str">
        <f>IF(ISBLANK(INDEX('Policy Characteristics'!L:L,MATCH($C973,'Policy Characteristics'!$C:$C,0))),"",INDEX('Policy Characteristics'!L:L,MATCH($C973,'Policy Characteristics'!$C:$C,0)))</f>
        <v>industry-energy-efficiency-standards.html</v>
      </c>
    </row>
    <row r="974" spans="1:18" s="4" customFormat="1" ht="16">
      <c r="A974" s="276" t="str">
        <f>IF(ISBLANK(INDEX('Policy Characteristics'!A:A,MATCH($C974,'Policy Characteristics'!$C:$C,0))),"",INDEX('Policy Characteristics'!A:A,MATCH($C974,'Policy Characteristics'!$C:$C,0)))</f>
        <v>Industry</v>
      </c>
      <c r="B974" s="285" t="str">
        <f>IF(ISBLANK(INDEX('Policy Characteristics'!B:B,MATCH($C974,'Policy Characteristics'!$C:$C,0))),"",INDEX('Policy Characteristics'!B:B,MATCH($C974,'Policy Characteristics'!$C:$C,0)))</f>
        <v>Industry Energy Efficiency Standards</v>
      </c>
      <c r="C974" s="276" t="str">
        <f t="shared" si="40"/>
        <v>Percentage Improvement in Eqpt Efficiency Standards above BAU</v>
      </c>
      <c r="D974" s="6" t="s">
        <v>3105</v>
      </c>
      <c r="E974" s="47" t="s">
        <v>2429</v>
      </c>
      <c r="F974" t="s">
        <v>3069</v>
      </c>
      <c r="G974" s="47" t="s">
        <v>2435</v>
      </c>
      <c r="H974" s="44">
        <v>993</v>
      </c>
      <c r="I974" s="347" t="s">
        <v>45</v>
      </c>
      <c r="J974" s="277" t="str">
        <f>IF(ISBLANK(INDEX('Policy Characteristics'!D:D,MATCH($C974,'Policy Characteristics'!$C:$C,0))),"",INDEX('Policy Characteristics'!D:D,MATCH($C974,'Policy Characteristics'!$C:$C,0)))</f>
        <v>Industry Energy Efficiency Standards</v>
      </c>
      <c r="K974" s="276" t="str">
        <f>IF(ISBLANK(INDEX('Policy Characteristics'!E:E,MATCH($C974,'Policy Characteristics'!$C:$C,0))),"",INDEX('Policy Characteristics'!E:E,MATCH($C974,'Policy Characteristics'!$C:$C,0)))</f>
        <v>indst efficiency standards</v>
      </c>
      <c r="L974" s="284">
        <f>IF(ISBLANK(INDEX('Policy Characteristics'!F:F,MATCH($C974,'Policy Characteristics'!$C:$C,0))),"",INDEX('Policy Characteristics'!F:F,MATCH($C974,'Policy Characteristics'!$C:$C,0)))</f>
        <v>0</v>
      </c>
      <c r="M974" s="284">
        <f>IF(ISBLANK(INDEX('Policy Characteristics'!G:G,MATCH($C974,'Policy Characteristics'!$C:$C,0))),"",INDEX('Policy Characteristics'!G:G,MATCH($C974,'Policy Characteristics'!$C:$C,0)))</f>
        <v>0.25</v>
      </c>
      <c r="N974" s="284">
        <f>IF(ISBLANK(INDEX('Policy Characteristics'!H:H,MATCH($C974,'Policy Characteristics'!$C:$C,0))),"",INDEX('Policy Characteristics'!H:H,MATCH($C974,'Policy Characteristics'!$C:$C,0)))</f>
        <v>0.01</v>
      </c>
      <c r="O974" s="276" t="str">
        <f>IF(ISBLANK(INDEX('Policy Characteristics'!I:I,MATCH($C974,'Policy Characteristics'!$C:$C,0))),"",INDEX('Policy Characteristics'!I:I,MATCH($C974,'Policy Characteristics'!$C:$C,0)))</f>
        <v>% reduction in energy use</v>
      </c>
      <c r="P974" s="276" t="str">
        <f>IF(ISBLANK(INDEX('Policy Characteristics'!J:J,MATCH($C974,'Policy Characteristics'!$C:$C,0))),"",INDEX('Policy Characteristics'!J:J,MATCH($C974,'Policy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4" s="276" t="str">
        <f>IF(ISBLANK(INDEX('Policy Characteristics'!K:K,MATCH($C974,'Policy Characteristics'!$C:$C,0))),"",INDEX('Policy Characteristics'!K:K,MATCH($C974,'Policy Characteristics'!$C:$C,0)))</f>
        <v>industry-ag-main.html#eff-stds</v>
      </c>
      <c r="R974" s="276" t="str">
        <f>IF(ISBLANK(INDEX('Policy Characteristics'!L:L,MATCH($C974,'Policy Characteristics'!$C:$C,0))),"",INDEX('Policy Characteristics'!L:L,MATCH($C974,'Policy Characteristics'!$C:$C,0)))</f>
        <v>industry-energy-efficiency-standards.html</v>
      </c>
    </row>
    <row r="975" spans="1:18" s="4" customFormat="1" ht="16">
      <c r="A975" s="276" t="str">
        <f>IF(ISBLANK(INDEX('Policy Characteristics'!A:A,MATCH($C975,'Policy Characteristics'!$C:$C,0))),"",INDEX('Policy Characteristics'!A:A,MATCH($C975,'Policy Characteristics'!$C:$C,0)))</f>
        <v>Industry</v>
      </c>
      <c r="B975" s="285" t="str">
        <f>IF(ISBLANK(INDEX('Policy Characteristics'!B:B,MATCH($C975,'Policy Characteristics'!$C:$C,0))),"",INDEX('Policy Characteristics'!B:B,MATCH($C975,'Policy Characteristics'!$C:$C,0)))</f>
        <v>Industry Energy Efficiency Standards</v>
      </c>
      <c r="C975" s="276" t="str">
        <f t="shared" si="40"/>
        <v>Percentage Improvement in Eqpt Efficiency Standards above BAU</v>
      </c>
      <c r="D975" s="6" t="s">
        <v>3105</v>
      </c>
      <c r="E975" s="47" t="s">
        <v>2737</v>
      </c>
      <c r="F975" t="s">
        <v>3069</v>
      </c>
      <c r="G975" s="47" t="s">
        <v>2740</v>
      </c>
      <c r="H975" s="44">
        <v>994</v>
      </c>
      <c r="I975" s="347" t="s">
        <v>45</v>
      </c>
      <c r="J975" s="277" t="str">
        <f>IF(ISBLANK(INDEX('Policy Characteristics'!D:D,MATCH($C975,'Policy Characteristics'!$C:$C,0))),"",INDEX('Policy Characteristics'!D:D,MATCH($C975,'Policy Characteristics'!$C:$C,0)))</f>
        <v>Industry Energy Efficiency Standards</v>
      </c>
      <c r="K975" s="276" t="str">
        <f>IF(ISBLANK(INDEX('Policy Characteristics'!E:E,MATCH($C975,'Policy Characteristics'!$C:$C,0))),"",INDEX('Policy Characteristics'!E:E,MATCH($C975,'Policy Characteristics'!$C:$C,0)))</f>
        <v>indst efficiency standards</v>
      </c>
      <c r="L975" s="284">
        <f>IF(ISBLANK(INDEX('Policy Characteristics'!F:F,MATCH($C975,'Policy Characteristics'!$C:$C,0))),"",INDEX('Policy Characteristics'!F:F,MATCH($C975,'Policy Characteristics'!$C:$C,0)))</f>
        <v>0</v>
      </c>
      <c r="M975" s="284">
        <f>IF(ISBLANK(INDEX('Policy Characteristics'!G:G,MATCH($C975,'Policy Characteristics'!$C:$C,0))),"",INDEX('Policy Characteristics'!G:G,MATCH($C975,'Policy Characteristics'!$C:$C,0)))</f>
        <v>0.25</v>
      </c>
      <c r="N975" s="284">
        <f>IF(ISBLANK(INDEX('Policy Characteristics'!H:H,MATCH($C975,'Policy Characteristics'!$C:$C,0))),"",INDEX('Policy Characteristics'!H:H,MATCH($C975,'Policy Characteristics'!$C:$C,0)))</f>
        <v>0.01</v>
      </c>
      <c r="O975" s="276" t="str">
        <f>IF(ISBLANK(INDEX('Policy Characteristics'!I:I,MATCH($C975,'Policy Characteristics'!$C:$C,0))),"",INDEX('Policy Characteristics'!I:I,MATCH($C975,'Policy Characteristics'!$C:$C,0)))</f>
        <v>% reduction in energy use</v>
      </c>
      <c r="P975" s="276" t="str">
        <f>IF(ISBLANK(INDEX('Policy Characteristics'!J:J,MATCH($C975,'Policy Characteristics'!$C:$C,0))),"",INDEX('Policy Characteristics'!J:J,MATCH($C975,'Policy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5" s="276" t="str">
        <f>IF(ISBLANK(INDEX('Policy Characteristics'!K:K,MATCH($C975,'Policy Characteristics'!$C:$C,0))),"",INDEX('Policy Characteristics'!K:K,MATCH($C975,'Policy Characteristics'!$C:$C,0)))</f>
        <v>industry-ag-main.html#eff-stds</v>
      </c>
      <c r="R975" s="276" t="str">
        <f>IF(ISBLANK(INDEX('Policy Characteristics'!L:L,MATCH($C975,'Policy Characteristics'!$C:$C,0))),"",INDEX('Policy Characteristics'!L:L,MATCH($C975,'Policy Characteristics'!$C:$C,0)))</f>
        <v>industry-energy-efficiency-standards.html</v>
      </c>
    </row>
    <row r="976" spans="1:18" s="4" customFormat="1" ht="16">
      <c r="A976" s="276" t="str">
        <f>IF(ISBLANK(INDEX('Policy Characteristics'!A:A,MATCH($C976,'Policy Characteristics'!$C:$C,0))),"",INDEX('Policy Characteristics'!A:A,MATCH($C976,'Policy Characteristics'!$C:$C,0)))</f>
        <v>Industry</v>
      </c>
      <c r="B976" s="285" t="str">
        <f>IF(ISBLANK(INDEX('Policy Characteristics'!B:B,MATCH($C976,'Policy Characteristics'!$C:$C,0))),"",INDEX('Policy Characteristics'!B:B,MATCH($C976,'Policy Characteristics'!$C:$C,0)))</f>
        <v>Industry Energy Efficiency Standards</v>
      </c>
      <c r="C976" s="276" t="str">
        <f t="shared" si="40"/>
        <v>Percentage Improvement in Eqpt Efficiency Standards above BAU</v>
      </c>
      <c r="D976" s="6" t="s">
        <v>3105</v>
      </c>
      <c r="E976" s="47" t="s">
        <v>2738</v>
      </c>
      <c r="F976" t="s">
        <v>3069</v>
      </c>
      <c r="G976" s="47" t="s">
        <v>2742</v>
      </c>
      <c r="H976" s="44">
        <v>995</v>
      </c>
      <c r="I976" s="347" t="s">
        <v>44</v>
      </c>
      <c r="J976" s="277" t="str">
        <f>IF(ISBLANK(INDEX('Policy Characteristics'!D:D,MATCH($C976,'Policy Characteristics'!$C:$C,0))),"",INDEX('Policy Characteristics'!D:D,MATCH($C976,'Policy Characteristics'!$C:$C,0)))</f>
        <v>Industry Energy Efficiency Standards</v>
      </c>
      <c r="K976" s="276" t="str">
        <f>IF(ISBLANK(INDEX('Policy Characteristics'!E:E,MATCH($C976,'Policy Characteristics'!$C:$C,0))),"",INDEX('Policy Characteristics'!E:E,MATCH($C976,'Policy Characteristics'!$C:$C,0)))</f>
        <v>indst efficiency standards</v>
      </c>
      <c r="L976" s="284">
        <f>IF(ISBLANK(INDEX('Policy Characteristics'!F:F,MATCH($C976,'Policy Characteristics'!$C:$C,0))),"",INDEX('Policy Characteristics'!F:F,MATCH($C976,'Policy Characteristics'!$C:$C,0)))</f>
        <v>0</v>
      </c>
      <c r="M976" s="284">
        <f>IF(ISBLANK(INDEX('Policy Characteristics'!G:G,MATCH($C976,'Policy Characteristics'!$C:$C,0))),"",INDEX('Policy Characteristics'!G:G,MATCH($C976,'Policy Characteristics'!$C:$C,0)))</f>
        <v>0.25</v>
      </c>
      <c r="N976" s="284">
        <f>IF(ISBLANK(INDEX('Policy Characteristics'!H:H,MATCH($C976,'Policy Characteristics'!$C:$C,0))),"",INDEX('Policy Characteristics'!H:H,MATCH($C976,'Policy Characteristics'!$C:$C,0)))</f>
        <v>0.01</v>
      </c>
      <c r="O976" s="276" t="str">
        <f>IF(ISBLANK(INDEX('Policy Characteristics'!I:I,MATCH($C976,'Policy Characteristics'!$C:$C,0))),"",INDEX('Policy Characteristics'!I:I,MATCH($C976,'Policy Characteristics'!$C:$C,0)))</f>
        <v>% reduction in energy use</v>
      </c>
      <c r="P976" s="276" t="str">
        <f>IF(ISBLANK(INDEX('Policy Characteristics'!J:J,MATCH($C976,'Policy Characteristics'!$C:$C,0))),"",INDEX('Policy Characteristics'!J:J,MATCH($C976,'Policy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6" s="276" t="str">
        <f>IF(ISBLANK(INDEX('Policy Characteristics'!K:K,MATCH($C976,'Policy Characteristics'!$C:$C,0))),"",INDEX('Policy Characteristics'!K:K,MATCH($C976,'Policy Characteristics'!$C:$C,0)))</f>
        <v>industry-ag-main.html#eff-stds</v>
      </c>
      <c r="R976" s="276" t="str">
        <f>IF(ISBLANK(INDEX('Policy Characteristics'!L:L,MATCH($C976,'Policy Characteristics'!$C:$C,0))),"",INDEX('Policy Characteristics'!L:L,MATCH($C976,'Policy Characteristics'!$C:$C,0)))</f>
        <v>industry-energy-efficiency-standards.html</v>
      </c>
    </row>
    <row r="977" spans="1:18" s="4" customFormat="1" ht="16">
      <c r="A977" s="276" t="str">
        <f>IF(ISBLANK(INDEX('Policy Characteristics'!A:A,MATCH($C977,'Policy Characteristics'!$C:$C,0))),"",INDEX('Policy Characteristics'!A:A,MATCH($C977,'Policy Characteristics'!$C:$C,0)))</f>
        <v>Industry</v>
      </c>
      <c r="B977" s="285" t="str">
        <f>IF(ISBLANK(INDEX('Policy Characteristics'!B:B,MATCH($C977,'Policy Characteristics'!$C:$C,0))),"",INDEX('Policy Characteristics'!B:B,MATCH($C977,'Policy Characteristics'!$C:$C,0)))</f>
        <v>Industry Energy Efficiency Standards</v>
      </c>
      <c r="C977" s="276" t="str">
        <f t="shared" si="40"/>
        <v>Percentage Improvement in Eqpt Efficiency Standards above BAU</v>
      </c>
      <c r="D977" s="6" t="s">
        <v>3105</v>
      </c>
      <c r="E977" s="47" t="s">
        <v>2739</v>
      </c>
      <c r="F977" t="s">
        <v>3069</v>
      </c>
      <c r="G977" s="47" t="s">
        <v>2743</v>
      </c>
      <c r="H977" s="44">
        <v>996</v>
      </c>
      <c r="I977" s="347" t="s">
        <v>45</v>
      </c>
      <c r="J977" s="277" t="str">
        <f>IF(ISBLANK(INDEX('Policy Characteristics'!D:D,MATCH($C977,'Policy Characteristics'!$C:$C,0))),"",INDEX('Policy Characteristics'!D:D,MATCH($C977,'Policy Characteristics'!$C:$C,0)))</f>
        <v>Industry Energy Efficiency Standards</v>
      </c>
      <c r="K977" s="276" t="str">
        <f>IF(ISBLANK(INDEX('Policy Characteristics'!E:E,MATCH($C977,'Policy Characteristics'!$C:$C,0))),"",INDEX('Policy Characteristics'!E:E,MATCH($C977,'Policy Characteristics'!$C:$C,0)))</f>
        <v>indst efficiency standards</v>
      </c>
      <c r="L977" s="284">
        <f>IF(ISBLANK(INDEX('Policy Characteristics'!F:F,MATCH($C977,'Policy Characteristics'!$C:$C,0))),"",INDEX('Policy Characteristics'!F:F,MATCH($C977,'Policy Characteristics'!$C:$C,0)))</f>
        <v>0</v>
      </c>
      <c r="M977" s="284">
        <f>IF(ISBLANK(INDEX('Policy Characteristics'!G:G,MATCH($C977,'Policy Characteristics'!$C:$C,0))),"",INDEX('Policy Characteristics'!G:G,MATCH($C977,'Policy Characteristics'!$C:$C,0)))</f>
        <v>0.25</v>
      </c>
      <c r="N977" s="284">
        <f>IF(ISBLANK(INDEX('Policy Characteristics'!H:H,MATCH($C977,'Policy Characteristics'!$C:$C,0))),"",INDEX('Policy Characteristics'!H:H,MATCH($C977,'Policy Characteristics'!$C:$C,0)))</f>
        <v>0.01</v>
      </c>
      <c r="O977" s="276" t="str">
        <f>IF(ISBLANK(INDEX('Policy Characteristics'!I:I,MATCH($C977,'Policy Characteristics'!$C:$C,0))),"",INDEX('Policy Characteristics'!I:I,MATCH($C977,'Policy Characteristics'!$C:$C,0)))</f>
        <v>% reduction in energy use</v>
      </c>
      <c r="P977" s="276" t="str">
        <f>IF(ISBLANK(INDEX('Policy Characteristics'!J:J,MATCH($C977,'Policy Characteristics'!$C:$C,0))),"",INDEX('Policy Characteristics'!J:J,MATCH($C977,'Policy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7" s="276" t="str">
        <f>IF(ISBLANK(INDEX('Policy Characteristics'!K:K,MATCH($C977,'Policy Characteristics'!$C:$C,0))),"",INDEX('Policy Characteristics'!K:K,MATCH($C977,'Policy Characteristics'!$C:$C,0)))</f>
        <v>industry-ag-main.html#eff-stds</v>
      </c>
      <c r="R977" s="276" t="str">
        <f>IF(ISBLANK(INDEX('Policy Characteristics'!L:L,MATCH($C977,'Policy Characteristics'!$C:$C,0))),"",INDEX('Policy Characteristics'!L:L,MATCH($C977,'Policy Characteristics'!$C:$C,0)))</f>
        <v>industry-energy-efficiency-standards.html</v>
      </c>
    </row>
    <row r="978" spans="1:18" s="4" customFormat="1" ht="16">
      <c r="A978" s="276" t="str">
        <f>IF(ISBLANK(INDEX('Policy Characteristics'!A:A,MATCH($C978,'Policy Characteristics'!$C:$C,0))),"",INDEX('Policy Characteristics'!A:A,MATCH($C978,'Policy Characteristics'!$C:$C,0)))</f>
        <v>Industry</v>
      </c>
      <c r="B978" s="285" t="str">
        <f>IF(ISBLANK(INDEX('Policy Characteristics'!B:B,MATCH($C978,'Policy Characteristics'!$C:$C,0))),"",INDEX('Policy Characteristics'!B:B,MATCH($C978,'Policy Characteristics'!$C:$C,0)))</f>
        <v>Industry Energy Efficiency Standards</v>
      </c>
      <c r="C978" s="276" t="str">
        <f t="shared" si="40"/>
        <v>Percentage Improvement in Eqpt Efficiency Standards above BAU</v>
      </c>
      <c r="D978" s="6" t="s">
        <v>3105</v>
      </c>
      <c r="E978" s="47" t="s">
        <v>2736</v>
      </c>
      <c r="F978" t="s">
        <v>3069</v>
      </c>
      <c r="G978" s="47" t="s">
        <v>2741</v>
      </c>
      <c r="H978" s="44">
        <v>997</v>
      </c>
      <c r="I978" s="347" t="s">
        <v>45</v>
      </c>
      <c r="J978" s="277" t="str">
        <f>IF(ISBLANK(INDEX('Policy Characteristics'!D:D,MATCH($C978,'Policy Characteristics'!$C:$C,0))),"",INDEX('Policy Characteristics'!D:D,MATCH($C978,'Policy Characteristics'!$C:$C,0)))</f>
        <v>Industry Energy Efficiency Standards</v>
      </c>
      <c r="K978" s="276" t="str">
        <f>IF(ISBLANK(INDEX('Policy Characteristics'!E:E,MATCH($C978,'Policy Characteristics'!$C:$C,0))),"",INDEX('Policy Characteristics'!E:E,MATCH($C978,'Policy Characteristics'!$C:$C,0)))</f>
        <v>indst efficiency standards</v>
      </c>
      <c r="L978" s="284">
        <f>IF(ISBLANK(INDEX('Policy Characteristics'!F:F,MATCH($C978,'Policy Characteristics'!$C:$C,0))),"",INDEX('Policy Characteristics'!F:F,MATCH($C978,'Policy Characteristics'!$C:$C,0)))</f>
        <v>0</v>
      </c>
      <c r="M978" s="284">
        <f>IF(ISBLANK(INDEX('Policy Characteristics'!G:G,MATCH($C978,'Policy Characteristics'!$C:$C,0))),"",INDEX('Policy Characteristics'!G:G,MATCH($C978,'Policy Characteristics'!$C:$C,0)))</f>
        <v>0.25</v>
      </c>
      <c r="N978" s="284">
        <f>IF(ISBLANK(INDEX('Policy Characteristics'!H:H,MATCH($C978,'Policy Characteristics'!$C:$C,0))),"",INDEX('Policy Characteristics'!H:H,MATCH($C978,'Policy Characteristics'!$C:$C,0)))</f>
        <v>0.01</v>
      </c>
      <c r="O978" s="276" t="str">
        <f>IF(ISBLANK(INDEX('Policy Characteristics'!I:I,MATCH($C978,'Policy Characteristics'!$C:$C,0))),"",INDEX('Policy Characteristics'!I:I,MATCH($C978,'Policy Characteristics'!$C:$C,0)))</f>
        <v>% reduction in energy use</v>
      </c>
      <c r="P978" s="276" t="str">
        <f>IF(ISBLANK(INDEX('Policy Characteristics'!J:J,MATCH($C978,'Policy Characteristics'!$C:$C,0))),"",INDEX('Policy Characteristics'!J:J,MATCH($C978,'Policy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8" s="276" t="str">
        <f>IF(ISBLANK(INDEX('Policy Characteristics'!K:K,MATCH($C978,'Policy Characteristics'!$C:$C,0))),"",INDEX('Policy Characteristics'!K:K,MATCH($C978,'Policy Characteristics'!$C:$C,0)))</f>
        <v>industry-ag-main.html#eff-stds</v>
      </c>
      <c r="R978" s="276" t="str">
        <f>IF(ISBLANK(INDEX('Policy Characteristics'!L:L,MATCH($C978,'Policy Characteristics'!$C:$C,0))),"",INDEX('Policy Characteristics'!L:L,MATCH($C978,'Policy Characteristics'!$C:$C,0)))</f>
        <v>industry-energy-efficiency-standards.html</v>
      </c>
    </row>
    <row r="979" spans="1:18" s="4" customFormat="1" ht="16">
      <c r="A979" s="276" t="str">
        <f>IF(ISBLANK(INDEX('Policy Characteristics'!A:A,MATCH($C979,'Policy Characteristics'!$C:$C,0))),"",INDEX('Policy Characteristics'!A:A,MATCH($C979,'Policy Characteristics'!$C:$C,0)))</f>
        <v>Industry</v>
      </c>
      <c r="B979" s="285" t="str">
        <f>IF(ISBLANK(INDEX('Policy Characteristics'!B:B,MATCH($C979,'Policy Characteristics'!$C:$C,0))),"",INDEX('Policy Characteristics'!B:B,MATCH($C979,'Policy Characteristics'!$C:$C,0)))</f>
        <v>Industry Energy Efficiency Standards</v>
      </c>
      <c r="C979" s="276" t="str">
        <f t="shared" si="40"/>
        <v>Percentage Improvement in Eqpt Efficiency Standards above BAU</v>
      </c>
      <c r="D979" s="6" t="s">
        <v>3106</v>
      </c>
      <c r="E979" s="47" t="s">
        <v>2424</v>
      </c>
      <c r="F979" t="s">
        <v>3070</v>
      </c>
      <c r="G979" s="47" t="s">
        <v>2430</v>
      </c>
      <c r="H979" s="44">
        <v>998</v>
      </c>
      <c r="I979" s="347" t="s">
        <v>44</v>
      </c>
      <c r="J979" s="277" t="str">
        <f>IF(ISBLANK(INDEX('Policy Characteristics'!D:D,MATCH($C979,'Policy Characteristics'!$C:$C,0))),"",INDEX('Policy Characteristics'!D:D,MATCH($C979,'Policy Characteristics'!$C:$C,0)))</f>
        <v>Industry Energy Efficiency Standards</v>
      </c>
      <c r="K979" s="276" t="str">
        <f>IF(ISBLANK(INDEX('Policy Characteristics'!E:E,MATCH($C979,'Policy Characteristics'!$C:$C,0))),"",INDEX('Policy Characteristics'!E:E,MATCH($C979,'Policy Characteristics'!$C:$C,0)))</f>
        <v>indst efficiency standards</v>
      </c>
      <c r="L979" s="284">
        <f>IF(ISBLANK(INDEX('Policy Characteristics'!F:F,MATCH($C979,'Policy Characteristics'!$C:$C,0))),"",INDEX('Policy Characteristics'!F:F,MATCH($C979,'Policy Characteristics'!$C:$C,0)))</f>
        <v>0</v>
      </c>
      <c r="M979" s="284">
        <f>IF(ISBLANK(INDEX('Policy Characteristics'!G:G,MATCH($C979,'Policy Characteristics'!$C:$C,0))),"",INDEX('Policy Characteristics'!G:G,MATCH($C979,'Policy Characteristics'!$C:$C,0)))</f>
        <v>0.25</v>
      </c>
      <c r="N979" s="284">
        <f>IF(ISBLANK(INDEX('Policy Characteristics'!H:H,MATCH($C979,'Policy Characteristics'!$C:$C,0))),"",INDEX('Policy Characteristics'!H:H,MATCH($C979,'Policy Characteristics'!$C:$C,0)))</f>
        <v>0.01</v>
      </c>
      <c r="O979" s="276" t="str">
        <f>IF(ISBLANK(INDEX('Policy Characteristics'!I:I,MATCH($C979,'Policy Characteristics'!$C:$C,0))),"",INDEX('Policy Characteristics'!I:I,MATCH($C979,'Policy Characteristics'!$C:$C,0)))</f>
        <v>% reduction in energy use</v>
      </c>
      <c r="P979" s="276" t="str">
        <f>IF(ISBLANK(INDEX('Policy Characteristics'!J:J,MATCH($C979,'Policy Characteristics'!$C:$C,0))),"",INDEX('Policy Characteristics'!J:J,MATCH($C979,'Policy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9" s="276" t="str">
        <f>IF(ISBLANK(INDEX('Policy Characteristics'!K:K,MATCH($C979,'Policy Characteristics'!$C:$C,0))),"",INDEX('Policy Characteristics'!K:K,MATCH($C979,'Policy Characteristics'!$C:$C,0)))</f>
        <v>industry-ag-main.html#eff-stds</v>
      </c>
      <c r="R979" s="276" t="str">
        <f>IF(ISBLANK(INDEX('Policy Characteristics'!L:L,MATCH($C979,'Policy Characteristics'!$C:$C,0))),"",INDEX('Policy Characteristics'!L:L,MATCH($C979,'Policy Characteristics'!$C:$C,0)))</f>
        <v>industry-energy-efficiency-standards.html</v>
      </c>
    </row>
    <row r="980" spans="1:18" s="4" customFormat="1" ht="16">
      <c r="A980" s="276" t="str">
        <f>IF(ISBLANK(INDEX('Policy Characteristics'!A:A,MATCH($C980,'Policy Characteristics'!$C:$C,0))),"",INDEX('Policy Characteristics'!A:A,MATCH($C980,'Policy Characteristics'!$C:$C,0)))</f>
        <v>Industry</v>
      </c>
      <c r="B980" s="285" t="str">
        <f>IF(ISBLANK(INDEX('Policy Characteristics'!B:B,MATCH($C980,'Policy Characteristics'!$C:$C,0))),"",INDEX('Policy Characteristics'!B:B,MATCH($C980,'Policy Characteristics'!$C:$C,0)))</f>
        <v>Industry Energy Efficiency Standards</v>
      </c>
      <c r="C980" s="276" t="str">
        <f t="shared" si="40"/>
        <v>Percentage Improvement in Eqpt Efficiency Standards above BAU</v>
      </c>
      <c r="D980" s="6" t="s">
        <v>3106</v>
      </c>
      <c r="E980" s="47" t="s">
        <v>2425</v>
      </c>
      <c r="F980" t="s">
        <v>3070</v>
      </c>
      <c r="G980" s="47" t="s">
        <v>2433</v>
      </c>
      <c r="H980" s="44">
        <v>999</v>
      </c>
      <c r="I980" s="347" t="s">
        <v>44</v>
      </c>
      <c r="J980" s="277" t="str">
        <f>IF(ISBLANK(INDEX('Policy Characteristics'!D:D,MATCH($C980,'Policy Characteristics'!$C:$C,0))),"",INDEX('Policy Characteristics'!D:D,MATCH($C980,'Policy Characteristics'!$C:$C,0)))</f>
        <v>Industry Energy Efficiency Standards</v>
      </c>
      <c r="K980" s="276" t="str">
        <f>IF(ISBLANK(INDEX('Policy Characteristics'!E:E,MATCH($C980,'Policy Characteristics'!$C:$C,0))),"",INDEX('Policy Characteristics'!E:E,MATCH($C980,'Policy Characteristics'!$C:$C,0)))</f>
        <v>indst efficiency standards</v>
      </c>
      <c r="L980" s="284">
        <f>IF(ISBLANK(INDEX('Policy Characteristics'!F:F,MATCH($C980,'Policy Characteristics'!$C:$C,0))),"",INDEX('Policy Characteristics'!F:F,MATCH($C980,'Policy Characteristics'!$C:$C,0)))</f>
        <v>0</v>
      </c>
      <c r="M980" s="284">
        <f>IF(ISBLANK(INDEX('Policy Characteristics'!G:G,MATCH($C980,'Policy Characteristics'!$C:$C,0))),"",INDEX('Policy Characteristics'!G:G,MATCH($C980,'Policy Characteristics'!$C:$C,0)))</f>
        <v>0.25</v>
      </c>
      <c r="N980" s="284">
        <f>IF(ISBLANK(INDEX('Policy Characteristics'!H:H,MATCH($C980,'Policy Characteristics'!$C:$C,0))),"",INDEX('Policy Characteristics'!H:H,MATCH($C980,'Policy Characteristics'!$C:$C,0)))</f>
        <v>0.01</v>
      </c>
      <c r="O980" s="276" t="str">
        <f>IF(ISBLANK(INDEX('Policy Characteristics'!I:I,MATCH($C980,'Policy Characteristics'!$C:$C,0))),"",INDEX('Policy Characteristics'!I:I,MATCH($C980,'Policy Characteristics'!$C:$C,0)))</f>
        <v>% reduction in energy use</v>
      </c>
      <c r="P980" s="276" t="str">
        <f>IF(ISBLANK(INDEX('Policy Characteristics'!J:J,MATCH($C980,'Policy Characteristics'!$C:$C,0))),"",INDEX('Policy Characteristics'!J:J,MATCH($C980,'Policy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0" s="276" t="str">
        <f>IF(ISBLANK(INDEX('Policy Characteristics'!K:K,MATCH($C980,'Policy Characteristics'!$C:$C,0))),"",INDEX('Policy Characteristics'!K:K,MATCH($C980,'Policy Characteristics'!$C:$C,0)))</f>
        <v>industry-ag-main.html#eff-stds</v>
      </c>
      <c r="R980" s="276" t="str">
        <f>IF(ISBLANK(INDEX('Policy Characteristics'!L:L,MATCH($C980,'Policy Characteristics'!$C:$C,0))),"",INDEX('Policy Characteristics'!L:L,MATCH($C980,'Policy Characteristics'!$C:$C,0)))</f>
        <v>industry-energy-efficiency-standards.html</v>
      </c>
    </row>
    <row r="981" spans="1:18" s="4" customFormat="1" ht="16">
      <c r="A981" s="276" t="str">
        <f>IF(ISBLANK(INDEX('Policy Characteristics'!A:A,MATCH($C981,'Policy Characteristics'!$C:$C,0))),"",INDEX('Policy Characteristics'!A:A,MATCH($C981,'Policy Characteristics'!$C:$C,0)))</f>
        <v>Industry</v>
      </c>
      <c r="B981" s="285" t="str">
        <f>IF(ISBLANK(INDEX('Policy Characteristics'!B:B,MATCH($C981,'Policy Characteristics'!$C:$C,0))),"",INDEX('Policy Characteristics'!B:B,MATCH($C981,'Policy Characteristics'!$C:$C,0)))</f>
        <v>Industry Energy Efficiency Standards</v>
      </c>
      <c r="C981" s="276" t="str">
        <f t="shared" si="40"/>
        <v>Percentage Improvement in Eqpt Efficiency Standards above BAU</v>
      </c>
      <c r="D981" s="6" t="s">
        <v>3106</v>
      </c>
      <c r="E981" s="47" t="s">
        <v>2426</v>
      </c>
      <c r="F981" t="s">
        <v>3070</v>
      </c>
      <c r="G981" s="47" t="s">
        <v>2434</v>
      </c>
      <c r="H981" s="44">
        <v>1000</v>
      </c>
      <c r="I981" s="347" t="s">
        <v>44</v>
      </c>
      <c r="J981" s="277" t="str">
        <f>IF(ISBLANK(INDEX('Policy Characteristics'!D:D,MATCH($C981,'Policy Characteristics'!$C:$C,0))),"",INDEX('Policy Characteristics'!D:D,MATCH($C981,'Policy Characteristics'!$C:$C,0)))</f>
        <v>Industry Energy Efficiency Standards</v>
      </c>
      <c r="K981" s="276" t="str">
        <f>IF(ISBLANK(INDEX('Policy Characteristics'!E:E,MATCH($C981,'Policy Characteristics'!$C:$C,0))),"",INDEX('Policy Characteristics'!E:E,MATCH($C981,'Policy Characteristics'!$C:$C,0)))</f>
        <v>indst efficiency standards</v>
      </c>
      <c r="L981" s="284">
        <f>IF(ISBLANK(INDEX('Policy Characteristics'!F:F,MATCH($C981,'Policy Characteristics'!$C:$C,0))),"",INDEX('Policy Characteristics'!F:F,MATCH($C981,'Policy Characteristics'!$C:$C,0)))</f>
        <v>0</v>
      </c>
      <c r="M981" s="284">
        <f>IF(ISBLANK(INDEX('Policy Characteristics'!G:G,MATCH($C981,'Policy Characteristics'!$C:$C,0))),"",INDEX('Policy Characteristics'!G:G,MATCH($C981,'Policy Characteristics'!$C:$C,0)))</f>
        <v>0.25</v>
      </c>
      <c r="N981" s="284">
        <f>IF(ISBLANK(INDEX('Policy Characteristics'!H:H,MATCH($C981,'Policy Characteristics'!$C:$C,0))),"",INDEX('Policy Characteristics'!H:H,MATCH($C981,'Policy Characteristics'!$C:$C,0)))</f>
        <v>0.01</v>
      </c>
      <c r="O981" s="276" t="str">
        <f>IF(ISBLANK(INDEX('Policy Characteristics'!I:I,MATCH($C981,'Policy Characteristics'!$C:$C,0))),"",INDEX('Policy Characteristics'!I:I,MATCH($C981,'Policy Characteristics'!$C:$C,0)))</f>
        <v>% reduction in energy use</v>
      </c>
      <c r="P981" s="276" t="str">
        <f>IF(ISBLANK(INDEX('Policy Characteristics'!J:J,MATCH($C981,'Policy Characteristics'!$C:$C,0))),"",INDEX('Policy Characteristics'!J:J,MATCH($C981,'Policy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1" s="276" t="str">
        <f>IF(ISBLANK(INDEX('Policy Characteristics'!K:K,MATCH($C981,'Policy Characteristics'!$C:$C,0))),"",INDEX('Policy Characteristics'!K:K,MATCH($C981,'Policy Characteristics'!$C:$C,0)))</f>
        <v>industry-ag-main.html#eff-stds</v>
      </c>
      <c r="R981" s="276" t="str">
        <f>IF(ISBLANK(INDEX('Policy Characteristics'!L:L,MATCH($C981,'Policy Characteristics'!$C:$C,0))),"",INDEX('Policy Characteristics'!L:L,MATCH($C981,'Policy Characteristics'!$C:$C,0)))</f>
        <v>industry-energy-efficiency-standards.html</v>
      </c>
    </row>
    <row r="982" spans="1:18" s="4" customFormat="1" ht="16">
      <c r="A982" s="276" t="str">
        <f>IF(ISBLANK(INDEX('Policy Characteristics'!A:A,MATCH($C982,'Policy Characteristics'!$C:$C,0))),"",INDEX('Policy Characteristics'!A:A,MATCH($C982,'Policy Characteristics'!$C:$C,0)))</f>
        <v>Industry</v>
      </c>
      <c r="B982" s="285" t="str">
        <f>IF(ISBLANK(INDEX('Policy Characteristics'!B:B,MATCH($C982,'Policy Characteristics'!$C:$C,0))),"",INDEX('Policy Characteristics'!B:B,MATCH($C982,'Policy Characteristics'!$C:$C,0)))</f>
        <v>Industry Energy Efficiency Standards</v>
      </c>
      <c r="C982" s="276" t="str">
        <f t="shared" si="40"/>
        <v>Percentage Improvement in Eqpt Efficiency Standards above BAU</v>
      </c>
      <c r="D982" s="6" t="s">
        <v>3106</v>
      </c>
      <c r="E982" s="47" t="s">
        <v>2427</v>
      </c>
      <c r="F982" t="s">
        <v>3070</v>
      </c>
      <c r="G982" s="47" t="s">
        <v>2431</v>
      </c>
      <c r="H982" s="44">
        <v>1001</v>
      </c>
      <c r="I982" s="347" t="s">
        <v>45</v>
      </c>
      <c r="J982" s="277" t="str">
        <f>IF(ISBLANK(INDEX('Policy Characteristics'!D:D,MATCH($C982,'Policy Characteristics'!$C:$C,0))),"",INDEX('Policy Characteristics'!D:D,MATCH($C982,'Policy Characteristics'!$C:$C,0)))</f>
        <v>Industry Energy Efficiency Standards</v>
      </c>
      <c r="K982" s="276" t="str">
        <f>IF(ISBLANK(INDEX('Policy Characteristics'!E:E,MATCH($C982,'Policy Characteristics'!$C:$C,0))),"",INDEX('Policy Characteristics'!E:E,MATCH($C982,'Policy Characteristics'!$C:$C,0)))</f>
        <v>indst efficiency standards</v>
      </c>
      <c r="L982" s="284">
        <f>IF(ISBLANK(INDEX('Policy Characteristics'!F:F,MATCH($C982,'Policy Characteristics'!$C:$C,0))),"",INDEX('Policy Characteristics'!F:F,MATCH($C982,'Policy Characteristics'!$C:$C,0)))</f>
        <v>0</v>
      </c>
      <c r="M982" s="284">
        <f>IF(ISBLANK(INDEX('Policy Characteristics'!G:G,MATCH($C982,'Policy Characteristics'!$C:$C,0))),"",INDEX('Policy Characteristics'!G:G,MATCH($C982,'Policy Characteristics'!$C:$C,0)))</f>
        <v>0.25</v>
      </c>
      <c r="N982" s="284">
        <f>IF(ISBLANK(INDEX('Policy Characteristics'!H:H,MATCH($C982,'Policy Characteristics'!$C:$C,0))),"",INDEX('Policy Characteristics'!H:H,MATCH($C982,'Policy Characteristics'!$C:$C,0)))</f>
        <v>0.01</v>
      </c>
      <c r="O982" s="276" t="str">
        <f>IF(ISBLANK(INDEX('Policy Characteristics'!I:I,MATCH($C982,'Policy Characteristics'!$C:$C,0))),"",INDEX('Policy Characteristics'!I:I,MATCH($C982,'Policy Characteristics'!$C:$C,0)))</f>
        <v>% reduction in energy use</v>
      </c>
      <c r="P982" s="276" t="str">
        <f>IF(ISBLANK(INDEX('Policy Characteristics'!J:J,MATCH($C982,'Policy Characteristics'!$C:$C,0))),"",INDEX('Policy Characteristics'!J:J,MATCH($C982,'Policy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2" s="276" t="str">
        <f>IF(ISBLANK(INDEX('Policy Characteristics'!K:K,MATCH($C982,'Policy Characteristics'!$C:$C,0))),"",INDEX('Policy Characteristics'!K:K,MATCH($C982,'Policy Characteristics'!$C:$C,0)))</f>
        <v>industry-ag-main.html#eff-stds</v>
      </c>
      <c r="R982" s="276" t="str">
        <f>IF(ISBLANK(INDEX('Policy Characteristics'!L:L,MATCH($C982,'Policy Characteristics'!$C:$C,0))),"",INDEX('Policy Characteristics'!L:L,MATCH($C982,'Policy Characteristics'!$C:$C,0)))</f>
        <v>industry-energy-efficiency-standards.html</v>
      </c>
    </row>
    <row r="983" spans="1:18" s="4" customFormat="1" ht="16">
      <c r="A983" s="276" t="str">
        <f>IF(ISBLANK(INDEX('Policy Characteristics'!A:A,MATCH($C983,'Policy Characteristics'!$C:$C,0))),"",INDEX('Policy Characteristics'!A:A,MATCH($C983,'Policy Characteristics'!$C:$C,0)))</f>
        <v>Industry</v>
      </c>
      <c r="B983" s="285" t="str">
        <f>IF(ISBLANK(INDEX('Policy Characteristics'!B:B,MATCH($C983,'Policy Characteristics'!$C:$C,0))),"",INDEX('Policy Characteristics'!B:B,MATCH($C983,'Policy Characteristics'!$C:$C,0)))</f>
        <v>Industry Energy Efficiency Standards</v>
      </c>
      <c r="C983" s="276" t="str">
        <f t="shared" si="40"/>
        <v>Percentage Improvement in Eqpt Efficiency Standards above BAU</v>
      </c>
      <c r="D983" s="6" t="s">
        <v>3106</v>
      </c>
      <c r="E983" s="47" t="s">
        <v>2428</v>
      </c>
      <c r="F983" t="s">
        <v>3070</v>
      </c>
      <c r="G983" s="47" t="s">
        <v>2432</v>
      </c>
      <c r="H983" s="44">
        <v>1002</v>
      </c>
      <c r="I983" s="347" t="s">
        <v>44</v>
      </c>
      <c r="J983" s="277" t="str">
        <f>IF(ISBLANK(INDEX('Policy Characteristics'!D:D,MATCH($C983,'Policy Characteristics'!$C:$C,0))),"",INDEX('Policy Characteristics'!D:D,MATCH($C983,'Policy Characteristics'!$C:$C,0)))</f>
        <v>Industry Energy Efficiency Standards</v>
      </c>
      <c r="K983" s="276" t="str">
        <f>IF(ISBLANK(INDEX('Policy Characteristics'!E:E,MATCH($C983,'Policy Characteristics'!$C:$C,0))),"",INDEX('Policy Characteristics'!E:E,MATCH($C983,'Policy Characteristics'!$C:$C,0)))</f>
        <v>indst efficiency standards</v>
      </c>
      <c r="L983" s="284">
        <f>IF(ISBLANK(INDEX('Policy Characteristics'!F:F,MATCH($C983,'Policy Characteristics'!$C:$C,0))),"",INDEX('Policy Characteristics'!F:F,MATCH($C983,'Policy Characteristics'!$C:$C,0)))</f>
        <v>0</v>
      </c>
      <c r="M983" s="284">
        <f>IF(ISBLANK(INDEX('Policy Characteristics'!G:G,MATCH($C983,'Policy Characteristics'!$C:$C,0))),"",INDEX('Policy Characteristics'!G:G,MATCH($C983,'Policy Characteristics'!$C:$C,0)))</f>
        <v>0.25</v>
      </c>
      <c r="N983" s="284">
        <f>IF(ISBLANK(INDEX('Policy Characteristics'!H:H,MATCH($C983,'Policy Characteristics'!$C:$C,0))),"",INDEX('Policy Characteristics'!H:H,MATCH($C983,'Policy Characteristics'!$C:$C,0)))</f>
        <v>0.01</v>
      </c>
      <c r="O983" s="276" t="str">
        <f>IF(ISBLANK(INDEX('Policy Characteristics'!I:I,MATCH($C983,'Policy Characteristics'!$C:$C,0))),"",INDEX('Policy Characteristics'!I:I,MATCH($C983,'Policy Characteristics'!$C:$C,0)))</f>
        <v>% reduction in energy use</v>
      </c>
      <c r="P983" s="276" t="str">
        <f>IF(ISBLANK(INDEX('Policy Characteristics'!J:J,MATCH($C983,'Policy Characteristics'!$C:$C,0))),"",INDEX('Policy Characteristics'!J:J,MATCH($C983,'Policy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3" s="276" t="str">
        <f>IF(ISBLANK(INDEX('Policy Characteristics'!K:K,MATCH($C983,'Policy Characteristics'!$C:$C,0))),"",INDEX('Policy Characteristics'!K:K,MATCH($C983,'Policy Characteristics'!$C:$C,0)))</f>
        <v>industry-ag-main.html#eff-stds</v>
      </c>
      <c r="R983" s="276" t="str">
        <f>IF(ISBLANK(INDEX('Policy Characteristics'!L:L,MATCH($C983,'Policy Characteristics'!$C:$C,0))),"",INDEX('Policy Characteristics'!L:L,MATCH($C983,'Policy Characteristics'!$C:$C,0)))</f>
        <v>industry-energy-efficiency-standards.html</v>
      </c>
    </row>
    <row r="984" spans="1:18" s="4" customFormat="1" ht="16">
      <c r="A984" s="276" t="str">
        <f>IF(ISBLANK(INDEX('Policy Characteristics'!A:A,MATCH($C984,'Policy Characteristics'!$C:$C,0))),"",INDEX('Policy Characteristics'!A:A,MATCH($C984,'Policy Characteristics'!$C:$C,0)))</f>
        <v>Industry</v>
      </c>
      <c r="B984" s="285" t="str">
        <f>IF(ISBLANK(INDEX('Policy Characteristics'!B:B,MATCH($C984,'Policy Characteristics'!$C:$C,0))),"",INDEX('Policy Characteristics'!B:B,MATCH($C984,'Policy Characteristics'!$C:$C,0)))</f>
        <v>Industry Energy Efficiency Standards</v>
      </c>
      <c r="C984" s="276" t="str">
        <f t="shared" si="40"/>
        <v>Percentage Improvement in Eqpt Efficiency Standards above BAU</v>
      </c>
      <c r="D984" s="6" t="s">
        <v>3106</v>
      </c>
      <c r="E984" s="47" t="s">
        <v>2429</v>
      </c>
      <c r="F984" t="s">
        <v>3070</v>
      </c>
      <c r="G984" s="47" t="s">
        <v>2435</v>
      </c>
      <c r="H984" s="44">
        <v>1003</v>
      </c>
      <c r="I984" s="347" t="s">
        <v>45</v>
      </c>
      <c r="J984" s="277" t="str">
        <f>IF(ISBLANK(INDEX('Policy Characteristics'!D:D,MATCH($C984,'Policy Characteristics'!$C:$C,0))),"",INDEX('Policy Characteristics'!D:D,MATCH($C984,'Policy Characteristics'!$C:$C,0)))</f>
        <v>Industry Energy Efficiency Standards</v>
      </c>
      <c r="K984" s="276" t="str">
        <f>IF(ISBLANK(INDEX('Policy Characteristics'!E:E,MATCH($C984,'Policy Characteristics'!$C:$C,0))),"",INDEX('Policy Characteristics'!E:E,MATCH($C984,'Policy Characteristics'!$C:$C,0)))</f>
        <v>indst efficiency standards</v>
      </c>
      <c r="L984" s="284">
        <f>IF(ISBLANK(INDEX('Policy Characteristics'!F:F,MATCH($C984,'Policy Characteristics'!$C:$C,0))),"",INDEX('Policy Characteristics'!F:F,MATCH($C984,'Policy Characteristics'!$C:$C,0)))</f>
        <v>0</v>
      </c>
      <c r="M984" s="284">
        <f>IF(ISBLANK(INDEX('Policy Characteristics'!G:G,MATCH($C984,'Policy Characteristics'!$C:$C,0))),"",INDEX('Policy Characteristics'!G:G,MATCH($C984,'Policy Characteristics'!$C:$C,0)))</f>
        <v>0.25</v>
      </c>
      <c r="N984" s="284">
        <f>IF(ISBLANK(INDEX('Policy Characteristics'!H:H,MATCH($C984,'Policy Characteristics'!$C:$C,0))),"",INDEX('Policy Characteristics'!H:H,MATCH($C984,'Policy Characteristics'!$C:$C,0)))</f>
        <v>0.01</v>
      </c>
      <c r="O984" s="276" t="str">
        <f>IF(ISBLANK(INDEX('Policy Characteristics'!I:I,MATCH($C984,'Policy Characteristics'!$C:$C,0))),"",INDEX('Policy Characteristics'!I:I,MATCH($C984,'Policy Characteristics'!$C:$C,0)))</f>
        <v>% reduction in energy use</v>
      </c>
      <c r="P984" s="276" t="str">
        <f>IF(ISBLANK(INDEX('Policy Characteristics'!J:J,MATCH($C984,'Policy Characteristics'!$C:$C,0))),"",INDEX('Policy Characteristics'!J:J,MATCH($C984,'Policy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4" s="276" t="str">
        <f>IF(ISBLANK(INDEX('Policy Characteristics'!K:K,MATCH($C984,'Policy Characteristics'!$C:$C,0))),"",INDEX('Policy Characteristics'!K:K,MATCH($C984,'Policy Characteristics'!$C:$C,0)))</f>
        <v>industry-ag-main.html#eff-stds</v>
      </c>
      <c r="R984" s="276" t="str">
        <f>IF(ISBLANK(INDEX('Policy Characteristics'!L:L,MATCH($C984,'Policy Characteristics'!$C:$C,0))),"",INDEX('Policy Characteristics'!L:L,MATCH($C984,'Policy Characteristics'!$C:$C,0)))</f>
        <v>industry-energy-efficiency-standards.html</v>
      </c>
    </row>
    <row r="985" spans="1:18" s="4" customFormat="1" ht="16">
      <c r="A985" s="276" t="str">
        <f>IF(ISBLANK(INDEX('Policy Characteristics'!A:A,MATCH($C985,'Policy Characteristics'!$C:$C,0))),"",INDEX('Policy Characteristics'!A:A,MATCH($C985,'Policy Characteristics'!$C:$C,0)))</f>
        <v>Industry</v>
      </c>
      <c r="B985" s="285" t="str">
        <f>IF(ISBLANK(INDEX('Policy Characteristics'!B:B,MATCH($C985,'Policy Characteristics'!$C:$C,0))),"",INDEX('Policy Characteristics'!B:B,MATCH($C985,'Policy Characteristics'!$C:$C,0)))</f>
        <v>Industry Energy Efficiency Standards</v>
      </c>
      <c r="C985" s="276" t="str">
        <f t="shared" si="40"/>
        <v>Percentage Improvement in Eqpt Efficiency Standards above BAU</v>
      </c>
      <c r="D985" s="6" t="s">
        <v>3106</v>
      </c>
      <c r="E985" s="47" t="s">
        <v>2737</v>
      </c>
      <c r="F985" t="s">
        <v>3070</v>
      </c>
      <c r="G985" s="47" t="s">
        <v>2740</v>
      </c>
      <c r="H985" s="44">
        <v>1004</v>
      </c>
      <c r="I985" s="347" t="s">
        <v>45</v>
      </c>
      <c r="J985" s="277" t="str">
        <f>IF(ISBLANK(INDEX('Policy Characteristics'!D:D,MATCH($C985,'Policy Characteristics'!$C:$C,0))),"",INDEX('Policy Characteristics'!D:D,MATCH($C985,'Policy Characteristics'!$C:$C,0)))</f>
        <v>Industry Energy Efficiency Standards</v>
      </c>
      <c r="K985" s="276" t="str">
        <f>IF(ISBLANK(INDEX('Policy Characteristics'!E:E,MATCH($C985,'Policy Characteristics'!$C:$C,0))),"",INDEX('Policy Characteristics'!E:E,MATCH($C985,'Policy Characteristics'!$C:$C,0)))</f>
        <v>indst efficiency standards</v>
      </c>
      <c r="L985" s="284">
        <f>IF(ISBLANK(INDEX('Policy Characteristics'!F:F,MATCH($C985,'Policy Characteristics'!$C:$C,0))),"",INDEX('Policy Characteristics'!F:F,MATCH($C985,'Policy Characteristics'!$C:$C,0)))</f>
        <v>0</v>
      </c>
      <c r="M985" s="284">
        <f>IF(ISBLANK(INDEX('Policy Characteristics'!G:G,MATCH($C985,'Policy Characteristics'!$C:$C,0))),"",INDEX('Policy Characteristics'!G:G,MATCH($C985,'Policy Characteristics'!$C:$C,0)))</f>
        <v>0.25</v>
      </c>
      <c r="N985" s="284">
        <f>IF(ISBLANK(INDEX('Policy Characteristics'!H:H,MATCH($C985,'Policy Characteristics'!$C:$C,0))),"",INDEX('Policy Characteristics'!H:H,MATCH($C985,'Policy Characteristics'!$C:$C,0)))</f>
        <v>0.01</v>
      </c>
      <c r="O985" s="276" t="str">
        <f>IF(ISBLANK(INDEX('Policy Characteristics'!I:I,MATCH($C985,'Policy Characteristics'!$C:$C,0))),"",INDEX('Policy Characteristics'!I:I,MATCH($C985,'Policy Characteristics'!$C:$C,0)))</f>
        <v>% reduction in energy use</v>
      </c>
      <c r="P985" s="276" t="str">
        <f>IF(ISBLANK(INDEX('Policy Characteristics'!J:J,MATCH($C985,'Policy Characteristics'!$C:$C,0))),"",INDEX('Policy Characteristics'!J:J,MATCH($C985,'Policy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5" s="276" t="str">
        <f>IF(ISBLANK(INDEX('Policy Characteristics'!K:K,MATCH($C985,'Policy Characteristics'!$C:$C,0))),"",INDEX('Policy Characteristics'!K:K,MATCH($C985,'Policy Characteristics'!$C:$C,0)))</f>
        <v>industry-ag-main.html#eff-stds</v>
      </c>
      <c r="R985" s="276" t="str">
        <f>IF(ISBLANK(INDEX('Policy Characteristics'!L:L,MATCH($C985,'Policy Characteristics'!$C:$C,0))),"",INDEX('Policy Characteristics'!L:L,MATCH($C985,'Policy Characteristics'!$C:$C,0)))</f>
        <v>industry-energy-efficiency-standards.html</v>
      </c>
    </row>
    <row r="986" spans="1:18" s="4" customFormat="1" ht="16">
      <c r="A986" s="276" t="str">
        <f>IF(ISBLANK(INDEX('Policy Characteristics'!A:A,MATCH($C986,'Policy Characteristics'!$C:$C,0))),"",INDEX('Policy Characteristics'!A:A,MATCH($C986,'Policy Characteristics'!$C:$C,0)))</f>
        <v>Industry</v>
      </c>
      <c r="B986" s="285" t="str">
        <f>IF(ISBLANK(INDEX('Policy Characteristics'!B:B,MATCH($C986,'Policy Characteristics'!$C:$C,0))),"",INDEX('Policy Characteristics'!B:B,MATCH($C986,'Policy Characteristics'!$C:$C,0)))</f>
        <v>Industry Energy Efficiency Standards</v>
      </c>
      <c r="C986" s="276" t="str">
        <f t="shared" si="40"/>
        <v>Percentage Improvement in Eqpt Efficiency Standards above BAU</v>
      </c>
      <c r="D986" s="6" t="s">
        <v>3106</v>
      </c>
      <c r="E986" s="47" t="s">
        <v>2738</v>
      </c>
      <c r="F986" t="s">
        <v>3070</v>
      </c>
      <c r="G986" s="47" t="s">
        <v>2742</v>
      </c>
      <c r="H986" s="44">
        <v>1005</v>
      </c>
      <c r="I986" s="347" t="s">
        <v>44</v>
      </c>
      <c r="J986" s="277" t="str">
        <f>IF(ISBLANK(INDEX('Policy Characteristics'!D:D,MATCH($C986,'Policy Characteristics'!$C:$C,0))),"",INDEX('Policy Characteristics'!D:D,MATCH($C986,'Policy Characteristics'!$C:$C,0)))</f>
        <v>Industry Energy Efficiency Standards</v>
      </c>
      <c r="K986" s="276" t="str">
        <f>IF(ISBLANK(INDEX('Policy Characteristics'!E:E,MATCH($C986,'Policy Characteristics'!$C:$C,0))),"",INDEX('Policy Characteristics'!E:E,MATCH($C986,'Policy Characteristics'!$C:$C,0)))</f>
        <v>indst efficiency standards</v>
      </c>
      <c r="L986" s="284">
        <f>IF(ISBLANK(INDEX('Policy Characteristics'!F:F,MATCH($C986,'Policy Characteristics'!$C:$C,0))),"",INDEX('Policy Characteristics'!F:F,MATCH($C986,'Policy Characteristics'!$C:$C,0)))</f>
        <v>0</v>
      </c>
      <c r="M986" s="284">
        <f>IF(ISBLANK(INDEX('Policy Characteristics'!G:G,MATCH($C986,'Policy Characteristics'!$C:$C,0))),"",INDEX('Policy Characteristics'!G:G,MATCH($C986,'Policy Characteristics'!$C:$C,0)))</f>
        <v>0.25</v>
      </c>
      <c r="N986" s="284">
        <f>IF(ISBLANK(INDEX('Policy Characteristics'!H:H,MATCH($C986,'Policy Characteristics'!$C:$C,0))),"",INDEX('Policy Characteristics'!H:H,MATCH($C986,'Policy Characteristics'!$C:$C,0)))</f>
        <v>0.01</v>
      </c>
      <c r="O986" s="276" t="str">
        <f>IF(ISBLANK(INDEX('Policy Characteristics'!I:I,MATCH($C986,'Policy Characteristics'!$C:$C,0))),"",INDEX('Policy Characteristics'!I:I,MATCH($C986,'Policy Characteristics'!$C:$C,0)))</f>
        <v>% reduction in energy use</v>
      </c>
      <c r="P986" s="276" t="str">
        <f>IF(ISBLANK(INDEX('Policy Characteristics'!J:J,MATCH($C986,'Policy Characteristics'!$C:$C,0))),"",INDEX('Policy Characteristics'!J:J,MATCH($C986,'Policy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6" s="276" t="str">
        <f>IF(ISBLANK(INDEX('Policy Characteristics'!K:K,MATCH($C986,'Policy Characteristics'!$C:$C,0))),"",INDEX('Policy Characteristics'!K:K,MATCH($C986,'Policy Characteristics'!$C:$C,0)))</f>
        <v>industry-ag-main.html#eff-stds</v>
      </c>
      <c r="R986" s="276" t="str">
        <f>IF(ISBLANK(INDEX('Policy Characteristics'!L:L,MATCH($C986,'Policy Characteristics'!$C:$C,0))),"",INDEX('Policy Characteristics'!L:L,MATCH($C986,'Policy Characteristics'!$C:$C,0)))</f>
        <v>industry-energy-efficiency-standards.html</v>
      </c>
    </row>
    <row r="987" spans="1:18" s="4" customFormat="1" ht="16">
      <c r="A987" s="276" t="str">
        <f>IF(ISBLANK(INDEX('Policy Characteristics'!A:A,MATCH($C987,'Policy Characteristics'!$C:$C,0))),"",INDEX('Policy Characteristics'!A:A,MATCH($C987,'Policy Characteristics'!$C:$C,0)))</f>
        <v>Industry</v>
      </c>
      <c r="B987" s="285" t="str">
        <f>IF(ISBLANK(INDEX('Policy Characteristics'!B:B,MATCH($C987,'Policy Characteristics'!$C:$C,0))),"",INDEX('Policy Characteristics'!B:B,MATCH($C987,'Policy Characteristics'!$C:$C,0)))</f>
        <v>Industry Energy Efficiency Standards</v>
      </c>
      <c r="C987" s="276" t="str">
        <f t="shared" si="40"/>
        <v>Percentage Improvement in Eqpt Efficiency Standards above BAU</v>
      </c>
      <c r="D987" s="6" t="s">
        <v>3106</v>
      </c>
      <c r="E987" s="47" t="s">
        <v>2739</v>
      </c>
      <c r="F987" t="s">
        <v>3070</v>
      </c>
      <c r="G987" s="47" t="s">
        <v>2743</v>
      </c>
      <c r="H987" s="44">
        <v>1006</v>
      </c>
      <c r="I987" s="347" t="s">
        <v>44</v>
      </c>
      <c r="J987" s="277" t="str">
        <f>IF(ISBLANK(INDEX('Policy Characteristics'!D:D,MATCH($C987,'Policy Characteristics'!$C:$C,0))),"",INDEX('Policy Characteristics'!D:D,MATCH($C987,'Policy Characteristics'!$C:$C,0)))</f>
        <v>Industry Energy Efficiency Standards</v>
      </c>
      <c r="K987" s="276" t="str">
        <f>IF(ISBLANK(INDEX('Policy Characteristics'!E:E,MATCH($C987,'Policy Characteristics'!$C:$C,0))),"",INDEX('Policy Characteristics'!E:E,MATCH($C987,'Policy Characteristics'!$C:$C,0)))</f>
        <v>indst efficiency standards</v>
      </c>
      <c r="L987" s="284">
        <f>IF(ISBLANK(INDEX('Policy Characteristics'!F:F,MATCH($C987,'Policy Characteristics'!$C:$C,0))),"",INDEX('Policy Characteristics'!F:F,MATCH($C987,'Policy Characteristics'!$C:$C,0)))</f>
        <v>0</v>
      </c>
      <c r="M987" s="284">
        <f>IF(ISBLANK(INDEX('Policy Characteristics'!G:G,MATCH($C987,'Policy Characteristics'!$C:$C,0))),"",INDEX('Policy Characteristics'!G:G,MATCH($C987,'Policy Characteristics'!$C:$C,0)))</f>
        <v>0.25</v>
      </c>
      <c r="N987" s="284">
        <f>IF(ISBLANK(INDEX('Policy Characteristics'!H:H,MATCH($C987,'Policy Characteristics'!$C:$C,0))),"",INDEX('Policy Characteristics'!H:H,MATCH($C987,'Policy Characteristics'!$C:$C,0)))</f>
        <v>0.01</v>
      </c>
      <c r="O987" s="276" t="str">
        <f>IF(ISBLANK(INDEX('Policy Characteristics'!I:I,MATCH($C987,'Policy Characteristics'!$C:$C,0))),"",INDEX('Policy Characteristics'!I:I,MATCH($C987,'Policy Characteristics'!$C:$C,0)))</f>
        <v>% reduction in energy use</v>
      </c>
      <c r="P987" s="276" t="str">
        <f>IF(ISBLANK(INDEX('Policy Characteristics'!J:J,MATCH($C987,'Policy Characteristics'!$C:$C,0))),"",INDEX('Policy Characteristics'!J:J,MATCH($C987,'Policy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7" s="276" t="str">
        <f>IF(ISBLANK(INDEX('Policy Characteristics'!K:K,MATCH($C987,'Policy Characteristics'!$C:$C,0))),"",INDEX('Policy Characteristics'!K:K,MATCH($C987,'Policy Characteristics'!$C:$C,0)))</f>
        <v>industry-ag-main.html#eff-stds</v>
      </c>
      <c r="R987" s="276" t="str">
        <f>IF(ISBLANK(INDEX('Policy Characteristics'!L:L,MATCH($C987,'Policy Characteristics'!$C:$C,0))),"",INDEX('Policy Characteristics'!L:L,MATCH($C987,'Policy Characteristics'!$C:$C,0)))</f>
        <v>industry-energy-efficiency-standards.html</v>
      </c>
    </row>
    <row r="988" spans="1:18" s="4" customFormat="1" ht="16">
      <c r="A988" s="276" t="str">
        <f>IF(ISBLANK(INDEX('Policy Characteristics'!A:A,MATCH($C988,'Policy Characteristics'!$C:$C,0))),"",INDEX('Policy Characteristics'!A:A,MATCH($C988,'Policy Characteristics'!$C:$C,0)))</f>
        <v>Industry</v>
      </c>
      <c r="B988" s="285" t="str">
        <f>IF(ISBLANK(INDEX('Policy Characteristics'!B:B,MATCH($C988,'Policy Characteristics'!$C:$C,0))),"",INDEX('Policy Characteristics'!B:B,MATCH($C988,'Policy Characteristics'!$C:$C,0)))</f>
        <v>Industry Energy Efficiency Standards</v>
      </c>
      <c r="C988" s="276" t="str">
        <f t="shared" si="40"/>
        <v>Percentage Improvement in Eqpt Efficiency Standards above BAU</v>
      </c>
      <c r="D988" s="6" t="s">
        <v>3106</v>
      </c>
      <c r="E988" s="47" t="s">
        <v>2736</v>
      </c>
      <c r="F988" t="s">
        <v>3070</v>
      </c>
      <c r="G988" s="47" t="s">
        <v>2741</v>
      </c>
      <c r="H988" s="44">
        <v>1007</v>
      </c>
      <c r="I988" s="347" t="s">
        <v>45</v>
      </c>
      <c r="J988" s="277" t="str">
        <f>IF(ISBLANK(INDEX('Policy Characteristics'!D:D,MATCH($C988,'Policy Characteristics'!$C:$C,0))),"",INDEX('Policy Characteristics'!D:D,MATCH($C988,'Policy Characteristics'!$C:$C,0)))</f>
        <v>Industry Energy Efficiency Standards</v>
      </c>
      <c r="K988" s="276" t="str">
        <f>IF(ISBLANK(INDEX('Policy Characteristics'!E:E,MATCH($C988,'Policy Characteristics'!$C:$C,0))),"",INDEX('Policy Characteristics'!E:E,MATCH($C988,'Policy Characteristics'!$C:$C,0)))</f>
        <v>indst efficiency standards</v>
      </c>
      <c r="L988" s="284">
        <f>IF(ISBLANK(INDEX('Policy Characteristics'!F:F,MATCH($C988,'Policy Characteristics'!$C:$C,0))),"",INDEX('Policy Characteristics'!F:F,MATCH($C988,'Policy Characteristics'!$C:$C,0)))</f>
        <v>0</v>
      </c>
      <c r="M988" s="284">
        <f>IF(ISBLANK(INDEX('Policy Characteristics'!G:G,MATCH($C988,'Policy Characteristics'!$C:$C,0))),"",INDEX('Policy Characteristics'!G:G,MATCH($C988,'Policy Characteristics'!$C:$C,0)))</f>
        <v>0.25</v>
      </c>
      <c r="N988" s="284">
        <f>IF(ISBLANK(INDEX('Policy Characteristics'!H:H,MATCH($C988,'Policy Characteristics'!$C:$C,0))),"",INDEX('Policy Characteristics'!H:H,MATCH($C988,'Policy Characteristics'!$C:$C,0)))</f>
        <v>0.01</v>
      </c>
      <c r="O988" s="276" t="str">
        <f>IF(ISBLANK(INDEX('Policy Characteristics'!I:I,MATCH($C988,'Policy Characteristics'!$C:$C,0))),"",INDEX('Policy Characteristics'!I:I,MATCH($C988,'Policy Characteristics'!$C:$C,0)))</f>
        <v>% reduction in energy use</v>
      </c>
      <c r="P988" s="276" t="str">
        <f>IF(ISBLANK(INDEX('Policy Characteristics'!J:J,MATCH($C988,'Policy Characteristics'!$C:$C,0))),"",INDEX('Policy Characteristics'!J:J,MATCH($C988,'Policy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8" s="276" t="str">
        <f>IF(ISBLANK(INDEX('Policy Characteristics'!K:K,MATCH($C988,'Policy Characteristics'!$C:$C,0))),"",INDEX('Policy Characteristics'!K:K,MATCH($C988,'Policy Characteristics'!$C:$C,0)))</f>
        <v>industry-ag-main.html#eff-stds</v>
      </c>
      <c r="R988" s="276" t="str">
        <f>IF(ISBLANK(INDEX('Policy Characteristics'!L:L,MATCH($C988,'Policy Characteristics'!$C:$C,0))),"",INDEX('Policy Characteristics'!L:L,MATCH($C988,'Policy Characteristics'!$C:$C,0)))</f>
        <v>industry-energy-efficiency-standards.html</v>
      </c>
    </row>
    <row r="989" spans="1:18" s="4" customFormat="1" ht="16">
      <c r="A989" s="276" t="str">
        <f>IF(ISBLANK(INDEX('Policy Characteristics'!A:A,MATCH($C989,'Policy Characteristics'!$C:$C,0))),"",INDEX('Policy Characteristics'!A:A,MATCH($C989,'Policy Characteristics'!$C:$C,0)))</f>
        <v>Industry</v>
      </c>
      <c r="B989" s="285" t="str">
        <f>IF(ISBLANK(INDEX('Policy Characteristics'!B:B,MATCH($C989,'Policy Characteristics'!$C:$C,0))),"",INDEX('Policy Characteristics'!B:B,MATCH($C989,'Policy Characteristics'!$C:$C,0)))</f>
        <v>Industry Energy Efficiency Standards</v>
      </c>
      <c r="C989" s="276" t="str">
        <f t="shared" si="40"/>
        <v>Percentage Improvement in Eqpt Efficiency Standards above BAU</v>
      </c>
      <c r="D989" s="6" t="s">
        <v>3107</v>
      </c>
      <c r="E989" s="47" t="s">
        <v>2424</v>
      </c>
      <c r="F989" t="s">
        <v>3071</v>
      </c>
      <c r="G989" s="47" t="s">
        <v>2430</v>
      </c>
      <c r="H989" s="44">
        <v>1008</v>
      </c>
      <c r="I989" s="347" t="s">
        <v>44</v>
      </c>
      <c r="J989" s="277" t="str">
        <f>IF(ISBLANK(INDEX('Policy Characteristics'!D:D,MATCH($C989,'Policy Characteristics'!$C:$C,0))),"",INDEX('Policy Characteristics'!D:D,MATCH($C989,'Policy Characteristics'!$C:$C,0)))</f>
        <v>Industry Energy Efficiency Standards</v>
      </c>
      <c r="K989" s="276" t="str">
        <f>IF(ISBLANK(INDEX('Policy Characteristics'!E:E,MATCH($C989,'Policy Characteristics'!$C:$C,0))),"",INDEX('Policy Characteristics'!E:E,MATCH($C989,'Policy Characteristics'!$C:$C,0)))</f>
        <v>indst efficiency standards</v>
      </c>
      <c r="L989" s="284">
        <f>IF(ISBLANK(INDEX('Policy Characteristics'!F:F,MATCH($C989,'Policy Characteristics'!$C:$C,0))),"",INDEX('Policy Characteristics'!F:F,MATCH($C989,'Policy Characteristics'!$C:$C,0)))</f>
        <v>0</v>
      </c>
      <c r="M989" s="284">
        <f>IF(ISBLANK(INDEX('Policy Characteristics'!G:G,MATCH($C989,'Policy Characteristics'!$C:$C,0))),"",INDEX('Policy Characteristics'!G:G,MATCH($C989,'Policy Characteristics'!$C:$C,0)))</f>
        <v>0.25</v>
      </c>
      <c r="N989" s="284">
        <f>IF(ISBLANK(INDEX('Policy Characteristics'!H:H,MATCH($C989,'Policy Characteristics'!$C:$C,0))),"",INDEX('Policy Characteristics'!H:H,MATCH($C989,'Policy Characteristics'!$C:$C,0)))</f>
        <v>0.01</v>
      </c>
      <c r="O989" s="276" t="str">
        <f>IF(ISBLANK(INDEX('Policy Characteristics'!I:I,MATCH($C989,'Policy Characteristics'!$C:$C,0))),"",INDEX('Policy Characteristics'!I:I,MATCH($C989,'Policy Characteristics'!$C:$C,0)))</f>
        <v>% reduction in energy use</v>
      </c>
      <c r="P989" s="276" t="str">
        <f>IF(ISBLANK(INDEX('Policy Characteristics'!J:J,MATCH($C989,'Policy Characteristics'!$C:$C,0))),"",INDEX('Policy Characteristics'!J:J,MATCH($C989,'Policy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9" s="276" t="str">
        <f>IF(ISBLANK(INDEX('Policy Characteristics'!K:K,MATCH($C989,'Policy Characteristics'!$C:$C,0))),"",INDEX('Policy Characteristics'!K:K,MATCH($C989,'Policy Characteristics'!$C:$C,0)))</f>
        <v>industry-ag-main.html#eff-stds</v>
      </c>
      <c r="R989" s="276" t="str">
        <f>IF(ISBLANK(INDEX('Policy Characteristics'!L:L,MATCH($C989,'Policy Characteristics'!$C:$C,0))),"",INDEX('Policy Characteristics'!L:L,MATCH($C989,'Policy Characteristics'!$C:$C,0)))</f>
        <v>industry-energy-efficiency-standards.html</v>
      </c>
    </row>
    <row r="990" spans="1:18" s="4" customFormat="1" ht="16">
      <c r="A990" s="276" t="str">
        <f>IF(ISBLANK(INDEX('Policy Characteristics'!A:A,MATCH($C990,'Policy Characteristics'!$C:$C,0))),"",INDEX('Policy Characteristics'!A:A,MATCH($C990,'Policy Characteristics'!$C:$C,0)))</f>
        <v>Industry</v>
      </c>
      <c r="B990" s="285" t="str">
        <f>IF(ISBLANK(INDEX('Policy Characteristics'!B:B,MATCH($C990,'Policy Characteristics'!$C:$C,0))),"",INDEX('Policy Characteristics'!B:B,MATCH($C990,'Policy Characteristics'!$C:$C,0)))</f>
        <v>Industry Energy Efficiency Standards</v>
      </c>
      <c r="C990" s="276" t="str">
        <f t="shared" si="40"/>
        <v>Percentage Improvement in Eqpt Efficiency Standards above BAU</v>
      </c>
      <c r="D990" s="6" t="s">
        <v>3107</v>
      </c>
      <c r="E990" s="47" t="s">
        <v>2425</v>
      </c>
      <c r="F990" t="s">
        <v>3071</v>
      </c>
      <c r="G990" s="47" t="s">
        <v>2433</v>
      </c>
      <c r="H990" s="44">
        <v>1009</v>
      </c>
      <c r="I990" s="347" t="s">
        <v>44</v>
      </c>
      <c r="J990" s="277" t="str">
        <f>IF(ISBLANK(INDEX('Policy Characteristics'!D:D,MATCH($C990,'Policy Characteristics'!$C:$C,0))),"",INDEX('Policy Characteristics'!D:D,MATCH($C990,'Policy Characteristics'!$C:$C,0)))</f>
        <v>Industry Energy Efficiency Standards</v>
      </c>
      <c r="K990" s="276" t="str">
        <f>IF(ISBLANK(INDEX('Policy Characteristics'!E:E,MATCH($C990,'Policy Characteristics'!$C:$C,0))),"",INDEX('Policy Characteristics'!E:E,MATCH($C990,'Policy Characteristics'!$C:$C,0)))</f>
        <v>indst efficiency standards</v>
      </c>
      <c r="L990" s="284">
        <f>IF(ISBLANK(INDEX('Policy Characteristics'!F:F,MATCH($C990,'Policy Characteristics'!$C:$C,0))),"",INDEX('Policy Characteristics'!F:F,MATCH($C990,'Policy Characteristics'!$C:$C,0)))</f>
        <v>0</v>
      </c>
      <c r="M990" s="284">
        <f>IF(ISBLANK(INDEX('Policy Characteristics'!G:G,MATCH($C990,'Policy Characteristics'!$C:$C,0))),"",INDEX('Policy Characteristics'!G:G,MATCH($C990,'Policy Characteristics'!$C:$C,0)))</f>
        <v>0.25</v>
      </c>
      <c r="N990" s="284">
        <f>IF(ISBLANK(INDEX('Policy Characteristics'!H:H,MATCH($C990,'Policy Characteristics'!$C:$C,0))),"",INDEX('Policy Characteristics'!H:H,MATCH($C990,'Policy Characteristics'!$C:$C,0)))</f>
        <v>0.01</v>
      </c>
      <c r="O990" s="276" t="str">
        <f>IF(ISBLANK(INDEX('Policy Characteristics'!I:I,MATCH($C990,'Policy Characteristics'!$C:$C,0))),"",INDEX('Policy Characteristics'!I:I,MATCH($C990,'Policy Characteristics'!$C:$C,0)))</f>
        <v>% reduction in energy use</v>
      </c>
      <c r="P990" s="276" t="str">
        <f>IF(ISBLANK(INDEX('Policy Characteristics'!J:J,MATCH($C990,'Policy Characteristics'!$C:$C,0))),"",INDEX('Policy Characteristics'!J:J,MATCH($C990,'Policy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0" s="276" t="str">
        <f>IF(ISBLANK(INDEX('Policy Characteristics'!K:K,MATCH($C990,'Policy Characteristics'!$C:$C,0))),"",INDEX('Policy Characteristics'!K:K,MATCH($C990,'Policy Characteristics'!$C:$C,0)))</f>
        <v>industry-ag-main.html#eff-stds</v>
      </c>
      <c r="R990" s="276" t="str">
        <f>IF(ISBLANK(INDEX('Policy Characteristics'!L:L,MATCH($C990,'Policy Characteristics'!$C:$C,0))),"",INDEX('Policy Characteristics'!L:L,MATCH($C990,'Policy Characteristics'!$C:$C,0)))</f>
        <v>industry-energy-efficiency-standards.html</v>
      </c>
    </row>
    <row r="991" spans="1:18" s="4" customFormat="1" ht="16">
      <c r="A991" s="276" t="str">
        <f>IF(ISBLANK(INDEX('Policy Characteristics'!A:A,MATCH($C991,'Policy Characteristics'!$C:$C,0))),"",INDEX('Policy Characteristics'!A:A,MATCH($C991,'Policy Characteristics'!$C:$C,0)))</f>
        <v>Industry</v>
      </c>
      <c r="B991" s="285" t="str">
        <f>IF(ISBLANK(INDEX('Policy Characteristics'!B:B,MATCH($C991,'Policy Characteristics'!$C:$C,0))),"",INDEX('Policy Characteristics'!B:B,MATCH($C991,'Policy Characteristics'!$C:$C,0)))</f>
        <v>Industry Energy Efficiency Standards</v>
      </c>
      <c r="C991" s="276" t="str">
        <f t="shared" si="40"/>
        <v>Percentage Improvement in Eqpt Efficiency Standards above BAU</v>
      </c>
      <c r="D991" s="6" t="s">
        <v>3107</v>
      </c>
      <c r="E991" s="47" t="s">
        <v>2426</v>
      </c>
      <c r="F991" t="s">
        <v>3071</v>
      </c>
      <c r="G991" s="47" t="s">
        <v>2434</v>
      </c>
      <c r="H991" s="44">
        <v>1010</v>
      </c>
      <c r="I991" s="347" t="s">
        <v>44</v>
      </c>
      <c r="J991" s="277" t="str">
        <f>IF(ISBLANK(INDEX('Policy Characteristics'!D:D,MATCH($C991,'Policy Characteristics'!$C:$C,0))),"",INDEX('Policy Characteristics'!D:D,MATCH($C991,'Policy Characteristics'!$C:$C,0)))</f>
        <v>Industry Energy Efficiency Standards</v>
      </c>
      <c r="K991" s="276" t="str">
        <f>IF(ISBLANK(INDEX('Policy Characteristics'!E:E,MATCH($C991,'Policy Characteristics'!$C:$C,0))),"",INDEX('Policy Characteristics'!E:E,MATCH($C991,'Policy Characteristics'!$C:$C,0)))</f>
        <v>indst efficiency standards</v>
      </c>
      <c r="L991" s="284">
        <f>IF(ISBLANK(INDEX('Policy Characteristics'!F:F,MATCH($C991,'Policy Characteristics'!$C:$C,0))),"",INDEX('Policy Characteristics'!F:F,MATCH($C991,'Policy Characteristics'!$C:$C,0)))</f>
        <v>0</v>
      </c>
      <c r="M991" s="284">
        <f>IF(ISBLANK(INDEX('Policy Characteristics'!G:G,MATCH($C991,'Policy Characteristics'!$C:$C,0))),"",INDEX('Policy Characteristics'!G:G,MATCH($C991,'Policy Characteristics'!$C:$C,0)))</f>
        <v>0.25</v>
      </c>
      <c r="N991" s="284">
        <f>IF(ISBLANK(INDEX('Policy Characteristics'!H:H,MATCH($C991,'Policy Characteristics'!$C:$C,0))),"",INDEX('Policy Characteristics'!H:H,MATCH($C991,'Policy Characteristics'!$C:$C,0)))</f>
        <v>0.01</v>
      </c>
      <c r="O991" s="276" t="str">
        <f>IF(ISBLANK(INDEX('Policy Characteristics'!I:I,MATCH($C991,'Policy Characteristics'!$C:$C,0))),"",INDEX('Policy Characteristics'!I:I,MATCH($C991,'Policy Characteristics'!$C:$C,0)))</f>
        <v>% reduction in energy use</v>
      </c>
      <c r="P991" s="276" t="str">
        <f>IF(ISBLANK(INDEX('Policy Characteristics'!J:J,MATCH($C991,'Policy Characteristics'!$C:$C,0))),"",INDEX('Policy Characteristics'!J:J,MATCH($C991,'Policy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1" s="276" t="str">
        <f>IF(ISBLANK(INDEX('Policy Characteristics'!K:K,MATCH($C991,'Policy Characteristics'!$C:$C,0))),"",INDEX('Policy Characteristics'!K:K,MATCH($C991,'Policy Characteristics'!$C:$C,0)))</f>
        <v>industry-ag-main.html#eff-stds</v>
      </c>
      <c r="R991" s="276" t="str">
        <f>IF(ISBLANK(INDEX('Policy Characteristics'!L:L,MATCH($C991,'Policy Characteristics'!$C:$C,0))),"",INDEX('Policy Characteristics'!L:L,MATCH($C991,'Policy Characteristics'!$C:$C,0)))</f>
        <v>industry-energy-efficiency-standards.html</v>
      </c>
    </row>
    <row r="992" spans="1:18" s="4" customFormat="1" ht="16">
      <c r="A992" s="276" t="str">
        <f>IF(ISBLANK(INDEX('Policy Characteristics'!A:A,MATCH($C992,'Policy Characteristics'!$C:$C,0))),"",INDEX('Policy Characteristics'!A:A,MATCH($C992,'Policy Characteristics'!$C:$C,0)))</f>
        <v>Industry</v>
      </c>
      <c r="B992" s="285" t="str">
        <f>IF(ISBLANK(INDEX('Policy Characteristics'!B:B,MATCH($C992,'Policy Characteristics'!$C:$C,0))),"",INDEX('Policy Characteristics'!B:B,MATCH($C992,'Policy Characteristics'!$C:$C,0)))</f>
        <v>Industry Energy Efficiency Standards</v>
      </c>
      <c r="C992" s="276" t="str">
        <f t="shared" si="40"/>
        <v>Percentage Improvement in Eqpt Efficiency Standards above BAU</v>
      </c>
      <c r="D992" s="6" t="s">
        <v>3107</v>
      </c>
      <c r="E992" s="47" t="s">
        <v>2427</v>
      </c>
      <c r="F992" t="s">
        <v>3071</v>
      </c>
      <c r="G992" s="47" t="s">
        <v>2431</v>
      </c>
      <c r="H992" s="44">
        <v>1011</v>
      </c>
      <c r="I992" s="347" t="s">
        <v>45</v>
      </c>
      <c r="J992" s="277" t="str">
        <f>IF(ISBLANK(INDEX('Policy Characteristics'!D:D,MATCH($C992,'Policy Characteristics'!$C:$C,0))),"",INDEX('Policy Characteristics'!D:D,MATCH($C992,'Policy Characteristics'!$C:$C,0)))</f>
        <v>Industry Energy Efficiency Standards</v>
      </c>
      <c r="K992" s="276" t="str">
        <f>IF(ISBLANK(INDEX('Policy Characteristics'!E:E,MATCH($C992,'Policy Characteristics'!$C:$C,0))),"",INDEX('Policy Characteristics'!E:E,MATCH($C992,'Policy Characteristics'!$C:$C,0)))</f>
        <v>indst efficiency standards</v>
      </c>
      <c r="L992" s="284">
        <f>IF(ISBLANK(INDEX('Policy Characteristics'!F:F,MATCH($C992,'Policy Characteristics'!$C:$C,0))),"",INDEX('Policy Characteristics'!F:F,MATCH($C992,'Policy Characteristics'!$C:$C,0)))</f>
        <v>0</v>
      </c>
      <c r="M992" s="284">
        <f>IF(ISBLANK(INDEX('Policy Characteristics'!G:G,MATCH($C992,'Policy Characteristics'!$C:$C,0))),"",INDEX('Policy Characteristics'!G:G,MATCH($C992,'Policy Characteristics'!$C:$C,0)))</f>
        <v>0.25</v>
      </c>
      <c r="N992" s="284">
        <f>IF(ISBLANK(INDEX('Policy Characteristics'!H:H,MATCH($C992,'Policy Characteristics'!$C:$C,0))),"",INDEX('Policy Characteristics'!H:H,MATCH($C992,'Policy Characteristics'!$C:$C,0)))</f>
        <v>0.01</v>
      </c>
      <c r="O992" s="276" t="str">
        <f>IF(ISBLANK(INDEX('Policy Characteristics'!I:I,MATCH($C992,'Policy Characteristics'!$C:$C,0))),"",INDEX('Policy Characteristics'!I:I,MATCH($C992,'Policy Characteristics'!$C:$C,0)))</f>
        <v>% reduction in energy use</v>
      </c>
      <c r="P992" s="276" t="str">
        <f>IF(ISBLANK(INDEX('Policy Characteristics'!J:J,MATCH($C992,'Policy Characteristics'!$C:$C,0))),"",INDEX('Policy Characteristics'!J:J,MATCH($C992,'Policy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2" s="276" t="str">
        <f>IF(ISBLANK(INDEX('Policy Characteristics'!K:K,MATCH($C992,'Policy Characteristics'!$C:$C,0))),"",INDEX('Policy Characteristics'!K:K,MATCH($C992,'Policy Characteristics'!$C:$C,0)))</f>
        <v>industry-ag-main.html#eff-stds</v>
      </c>
      <c r="R992" s="276" t="str">
        <f>IF(ISBLANK(INDEX('Policy Characteristics'!L:L,MATCH($C992,'Policy Characteristics'!$C:$C,0))),"",INDEX('Policy Characteristics'!L:L,MATCH($C992,'Policy Characteristics'!$C:$C,0)))</f>
        <v>industry-energy-efficiency-standards.html</v>
      </c>
    </row>
    <row r="993" spans="1:18" s="4" customFormat="1" ht="16">
      <c r="A993" s="276" t="str">
        <f>IF(ISBLANK(INDEX('Policy Characteristics'!A:A,MATCH($C993,'Policy Characteristics'!$C:$C,0))),"",INDEX('Policy Characteristics'!A:A,MATCH($C993,'Policy Characteristics'!$C:$C,0)))</f>
        <v>Industry</v>
      </c>
      <c r="B993" s="285" t="str">
        <f>IF(ISBLANK(INDEX('Policy Characteristics'!B:B,MATCH($C993,'Policy Characteristics'!$C:$C,0))),"",INDEX('Policy Characteristics'!B:B,MATCH($C993,'Policy Characteristics'!$C:$C,0)))</f>
        <v>Industry Energy Efficiency Standards</v>
      </c>
      <c r="C993" s="276" t="str">
        <f t="shared" si="40"/>
        <v>Percentage Improvement in Eqpt Efficiency Standards above BAU</v>
      </c>
      <c r="D993" s="6" t="s">
        <v>3107</v>
      </c>
      <c r="E993" s="47" t="s">
        <v>2428</v>
      </c>
      <c r="F993" t="s">
        <v>3071</v>
      </c>
      <c r="G993" s="47" t="s">
        <v>2432</v>
      </c>
      <c r="H993" s="44">
        <v>1012</v>
      </c>
      <c r="I993" s="347" t="s">
        <v>44</v>
      </c>
      <c r="J993" s="277" t="str">
        <f>IF(ISBLANK(INDEX('Policy Characteristics'!D:D,MATCH($C993,'Policy Characteristics'!$C:$C,0))),"",INDEX('Policy Characteristics'!D:D,MATCH($C993,'Policy Characteristics'!$C:$C,0)))</f>
        <v>Industry Energy Efficiency Standards</v>
      </c>
      <c r="K993" s="276" t="str">
        <f>IF(ISBLANK(INDEX('Policy Characteristics'!E:E,MATCH($C993,'Policy Characteristics'!$C:$C,0))),"",INDEX('Policy Characteristics'!E:E,MATCH($C993,'Policy Characteristics'!$C:$C,0)))</f>
        <v>indst efficiency standards</v>
      </c>
      <c r="L993" s="284">
        <f>IF(ISBLANK(INDEX('Policy Characteristics'!F:F,MATCH($C993,'Policy Characteristics'!$C:$C,0))),"",INDEX('Policy Characteristics'!F:F,MATCH($C993,'Policy Characteristics'!$C:$C,0)))</f>
        <v>0</v>
      </c>
      <c r="M993" s="284">
        <f>IF(ISBLANK(INDEX('Policy Characteristics'!G:G,MATCH($C993,'Policy Characteristics'!$C:$C,0))),"",INDEX('Policy Characteristics'!G:G,MATCH($C993,'Policy Characteristics'!$C:$C,0)))</f>
        <v>0.25</v>
      </c>
      <c r="N993" s="284">
        <f>IF(ISBLANK(INDEX('Policy Characteristics'!H:H,MATCH($C993,'Policy Characteristics'!$C:$C,0))),"",INDEX('Policy Characteristics'!H:H,MATCH($C993,'Policy Characteristics'!$C:$C,0)))</f>
        <v>0.01</v>
      </c>
      <c r="O993" s="276" t="str">
        <f>IF(ISBLANK(INDEX('Policy Characteristics'!I:I,MATCH($C993,'Policy Characteristics'!$C:$C,0))),"",INDEX('Policy Characteristics'!I:I,MATCH($C993,'Policy Characteristics'!$C:$C,0)))</f>
        <v>% reduction in energy use</v>
      </c>
      <c r="P993" s="276" t="str">
        <f>IF(ISBLANK(INDEX('Policy Characteristics'!J:J,MATCH($C993,'Policy Characteristics'!$C:$C,0))),"",INDEX('Policy Characteristics'!J:J,MATCH($C993,'Policy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3" s="276" t="str">
        <f>IF(ISBLANK(INDEX('Policy Characteristics'!K:K,MATCH($C993,'Policy Characteristics'!$C:$C,0))),"",INDEX('Policy Characteristics'!K:K,MATCH($C993,'Policy Characteristics'!$C:$C,0)))</f>
        <v>industry-ag-main.html#eff-stds</v>
      </c>
      <c r="R993" s="276" t="str">
        <f>IF(ISBLANK(INDEX('Policy Characteristics'!L:L,MATCH($C993,'Policy Characteristics'!$C:$C,0))),"",INDEX('Policy Characteristics'!L:L,MATCH($C993,'Policy Characteristics'!$C:$C,0)))</f>
        <v>industry-energy-efficiency-standards.html</v>
      </c>
    </row>
    <row r="994" spans="1:18" s="4" customFormat="1" ht="16">
      <c r="A994" s="276" t="str">
        <f>IF(ISBLANK(INDEX('Policy Characteristics'!A:A,MATCH($C994,'Policy Characteristics'!$C:$C,0))),"",INDEX('Policy Characteristics'!A:A,MATCH($C994,'Policy Characteristics'!$C:$C,0)))</f>
        <v>Industry</v>
      </c>
      <c r="B994" s="285" t="str">
        <f>IF(ISBLANK(INDEX('Policy Characteristics'!B:B,MATCH($C994,'Policy Characteristics'!$C:$C,0))),"",INDEX('Policy Characteristics'!B:B,MATCH($C994,'Policy Characteristics'!$C:$C,0)))</f>
        <v>Industry Energy Efficiency Standards</v>
      </c>
      <c r="C994" s="276" t="str">
        <f t="shared" si="40"/>
        <v>Percentage Improvement in Eqpt Efficiency Standards above BAU</v>
      </c>
      <c r="D994" s="6" t="s">
        <v>3107</v>
      </c>
      <c r="E994" s="47" t="s">
        <v>2429</v>
      </c>
      <c r="F994" t="s">
        <v>3071</v>
      </c>
      <c r="G994" s="47" t="s">
        <v>2435</v>
      </c>
      <c r="H994" s="44">
        <v>1013</v>
      </c>
      <c r="I994" s="347" t="s">
        <v>45</v>
      </c>
      <c r="J994" s="277" t="str">
        <f>IF(ISBLANK(INDEX('Policy Characteristics'!D:D,MATCH($C994,'Policy Characteristics'!$C:$C,0))),"",INDEX('Policy Characteristics'!D:D,MATCH($C994,'Policy Characteristics'!$C:$C,0)))</f>
        <v>Industry Energy Efficiency Standards</v>
      </c>
      <c r="K994" s="276" t="str">
        <f>IF(ISBLANK(INDEX('Policy Characteristics'!E:E,MATCH($C994,'Policy Characteristics'!$C:$C,0))),"",INDEX('Policy Characteristics'!E:E,MATCH($C994,'Policy Characteristics'!$C:$C,0)))</f>
        <v>indst efficiency standards</v>
      </c>
      <c r="L994" s="284">
        <f>IF(ISBLANK(INDEX('Policy Characteristics'!F:F,MATCH($C994,'Policy Characteristics'!$C:$C,0))),"",INDEX('Policy Characteristics'!F:F,MATCH($C994,'Policy Characteristics'!$C:$C,0)))</f>
        <v>0</v>
      </c>
      <c r="M994" s="284">
        <f>IF(ISBLANK(INDEX('Policy Characteristics'!G:G,MATCH($C994,'Policy Characteristics'!$C:$C,0))),"",INDEX('Policy Characteristics'!G:G,MATCH($C994,'Policy Characteristics'!$C:$C,0)))</f>
        <v>0.25</v>
      </c>
      <c r="N994" s="284">
        <f>IF(ISBLANK(INDEX('Policy Characteristics'!H:H,MATCH($C994,'Policy Characteristics'!$C:$C,0))),"",INDEX('Policy Characteristics'!H:H,MATCH($C994,'Policy Characteristics'!$C:$C,0)))</f>
        <v>0.01</v>
      </c>
      <c r="O994" s="276" t="str">
        <f>IF(ISBLANK(INDEX('Policy Characteristics'!I:I,MATCH($C994,'Policy Characteristics'!$C:$C,0))),"",INDEX('Policy Characteristics'!I:I,MATCH($C994,'Policy Characteristics'!$C:$C,0)))</f>
        <v>% reduction in energy use</v>
      </c>
      <c r="P994" s="276" t="str">
        <f>IF(ISBLANK(INDEX('Policy Characteristics'!J:J,MATCH($C994,'Policy Characteristics'!$C:$C,0))),"",INDEX('Policy Characteristics'!J:J,MATCH($C994,'Policy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4" s="276" t="str">
        <f>IF(ISBLANK(INDEX('Policy Characteristics'!K:K,MATCH($C994,'Policy Characteristics'!$C:$C,0))),"",INDEX('Policy Characteristics'!K:K,MATCH($C994,'Policy Characteristics'!$C:$C,0)))</f>
        <v>industry-ag-main.html#eff-stds</v>
      </c>
      <c r="R994" s="276" t="str">
        <f>IF(ISBLANK(INDEX('Policy Characteristics'!L:L,MATCH($C994,'Policy Characteristics'!$C:$C,0))),"",INDEX('Policy Characteristics'!L:L,MATCH($C994,'Policy Characteristics'!$C:$C,0)))</f>
        <v>industry-energy-efficiency-standards.html</v>
      </c>
    </row>
    <row r="995" spans="1:18" s="4" customFormat="1" ht="16">
      <c r="A995" s="276" t="str">
        <f>IF(ISBLANK(INDEX('Policy Characteristics'!A:A,MATCH($C995,'Policy Characteristics'!$C:$C,0))),"",INDEX('Policy Characteristics'!A:A,MATCH($C995,'Policy Characteristics'!$C:$C,0)))</f>
        <v>Industry</v>
      </c>
      <c r="B995" s="285" t="str">
        <f>IF(ISBLANK(INDEX('Policy Characteristics'!B:B,MATCH($C995,'Policy Characteristics'!$C:$C,0))),"",INDEX('Policy Characteristics'!B:B,MATCH($C995,'Policy Characteristics'!$C:$C,0)))</f>
        <v>Industry Energy Efficiency Standards</v>
      </c>
      <c r="C995" s="276" t="str">
        <f t="shared" si="40"/>
        <v>Percentage Improvement in Eqpt Efficiency Standards above BAU</v>
      </c>
      <c r="D995" s="6" t="s">
        <v>3107</v>
      </c>
      <c r="E995" s="47" t="s">
        <v>2737</v>
      </c>
      <c r="F995" t="s">
        <v>3071</v>
      </c>
      <c r="G995" s="47" t="s">
        <v>2740</v>
      </c>
      <c r="H995" s="44">
        <v>1014</v>
      </c>
      <c r="I995" s="347" t="s">
        <v>45</v>
      </c>
      <c r="J995" s="277" t="str">
        <f>IF(ISBLANK(INDEX('Policy Characteristics'!D:D,MATCH($C995,'Policy Characteristics'!$C:$C,0))),"",INDEX('Policy Characteristics'!D:D,MATCH($C995,'Policy Characteristics'!$C:$C,0)))</f>
        <v>Industry Energy Efficiency Standards</v>
      </c>
      <c r="K995" s="276" t="str">
        <f>IF(ISBLANK(INDEX('Policy Characteristics'!E:E,MATCH($C995,'Policy Characteristics'!$C:$C,0))),"",INDEX('Policy Characteristics'!E:E,MATCH($C995,'Policy Characteristics'!$C:$C,0)))</f>
        <v>indst efficiency standards</v>
      </c>
      <c r="L995" s="284">
        <f>IF(ISBLANK(INDEX('Policy Characteristics'!F:F,MATCH($C995,'Policy Characteristics'!$C:$C,0))),"",INDEX('Policy Characteristics'!F:F,MATCH($C995,'Policy Characteristics'!$C:$C,0)))</f>
        <v>0</v>
      </c>
      <c r="M995" s="284">
        <f>IF(ISBLANK(INDEX('Policy Characteristics'!G:G,MATCH($C995,'Policy Characteristics'!$C:$C,0))),"",INDEX('Policy Characteristics'!G:G,MATCH($C995,'Policy Characteristics'!$C:$C,0)))</f>
        <v>0.25</v>
      </c>
      <c r="N995" s="284">
        <f>IF(ISBLANK(INDEX('Policy Characteristics'!H:H,MATCH($C995,'Policy Characteristics'!$C:$C,0))),"",INDEX('Policy Characteristics'!H:H,MATCH($C995,'Policy Characteristics'!$C:$C,0)))</f>
        <v>0.01</v>
      </c>
      <c r="O995" s="276" t="str">
        <f>IF(ISBLANK(INDEX('Policy Characteristics'!I:I,MATCH($C995,'Policy Characteristics'!$C:$C,0))),"",INDEX('Policy Characteristics'!I:I,MATCH($C995,'Policy Characteristics'!$C:$C,0)))</f>
        <v>% reduction in energy use</v>
      </c>
      <c r="P995" s="276" t="str">
        <f>IF(ISBLANK(INDEX('Policy Characteristics'!J:J,MATCH($C995,'Policy Characteristics'!$C:$C,0))),"",INDEX('Policy Characteristics'!J:J,MATCH($C995,'Policy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5" s="276" t="str">
        <f>IF(ISBLANK(INDEX('Policy Characteristics'!K:K,MATCH($C995,'Policy Characteristics'!$C:$C,0))),"",INDEX('Policy Characteristics'!K:K,MATCH($C995,'Policy Characteristics'!$C:$C,0)))</f>
        <v>industry-ag-main.html#eff-stds</v>
      </c>
      <c r="R995" s="276" t="str">
        <f>IF(ISBLANK(INDEX('Policy Characteristics'!L:L,MATCH($C995,'Policy Characteristics'!$C:$C,0))),"",INDEX('Policy Characteristics'!L:L,MATCH($C995,'Policy Characteristics'!$C:$C,0)))</f>
        <v>industry-energy-efficiency-standards.html</v>
      </c>
    </row>
    <row r="996" spans="1:18" s="4" customFormat="1" ht="16">
      <c r="A996" s="276" t="str">
        <f>IF(ISBLANK(INDEX('Policy Characteristics'!A:A,MATCH($C996,'Policy Characteristics'!$C:$C,0))),"",INDEX('Policy Characteristics'!A:A,MATCH($C996,'Policy Characteristics'!$C:$C,0)))</f>
        <v>Industry</v>
      </c>
      <c r="B996" s="285" t="str">
        <f>IF(ISBLANK(INDEX('Policy Characteristics'!B:B,MATCH($C996,'Policy Characteristics'!$C:$C,0))),"",INDEX('Policy Characteristics'!B:B,MATCH($C996,'Policy Characteristics'!$C:$C,0)))</f>
        <v>Industry Energy Efficiency Standards</v>
      </c>
      <c r="C996" s="276" t="str">
        <f t="shared" si="40"/>
        <v>Percentage Improvement in Eqpt Efficiency Standards above BAU</v>
      </c>
      <c r="D996" s="6" t="s">
        <v>3107</v>
      </c>
      <c r="E996" s="47" t="s">
        <v>2738</v>
      </c>
      <c r="F996" t="s">
        <v>3071</v>
      </c>
      <c r="G996" s="47" t="s">
        <v>2742</v>
      </c>
      <c r="H996" s="44">
        <v>1015</v>
      </c>
      <c r="I996" s="347" t="s">
        <v>44</v>
      </c>
      <c r="J996" s="277" t="str">
        <f>IF(ISBLANK(INDEX('Policy Characteristics'!D:D,MATCH($C996,'Policy Characteristics'!$C:$C,0))),"",INDEX('Policy Characteristics'!D:D,MATCH($C996,'Policy Characteristics'!$C:$C,0)))</f>
        <v>Industry Energy Efficiency Standards</v>
      </c>
      <c r="K996" s="276" t="str">
        <f>IF(ISBLANK(INDEX('Policy Characteristics'!E:E,MATCH($C996,'Policy Characteristics'!$C:$C,0))),"",INDEX('Policy Characteristics'!E:E,MATCH($C996,'Policy Characteristics'!$C:$C,0)))</f>
        <v>indst efficiency standards</v>
      </c>
      <c r="L996" s="284">
        <f>IF(ISBLANK(INDEX('Policy Characteristics'!F:F,MATCH($C996,'Policy Characteristics'!$C:$C,0))),"",INDEX('Policy Characteristics'!F:F,MATCH($C996,'Policy Characteristics'!$C:$C,0)))</f>
        <v>0</v>
      </c>
      <c r="M996" s="284">
        <f>IF(ISBLANK(INDEX('Policy Characteristics'!G:G,MATCH($C996,'Policy Characteristics'!$C:$C,0))),"",INDEX('Policy Characteristics'!G:G,MATCH($C996,'Policy Characteristics'!$C:$C,0)))</f>
        <v>0.25</v>
      </c>
      <c r="N996" s="284">
        <f>IF(ISBLANK(INDEX('Policy Characteristics'!H:H,MATCH($C996,'Policy Characteristics'!$C:$C,0))),"",INDEX('Policy Characteristics'!H:H,MATCH($C996,'Policy Characteristics'!$C:$C,0)))</f>
        <v>0.01</v>
      </c>
      <c r="O996" s="276" t="str">
        <f>IF(ISBLANK(INDEX('Policy Characteristics'!I:I,MATCH($C996,'Policy Characteristics'!$C:$C,0))),"",INDEX('Policy Characteristics'!I:I,MATCH($C996,'Policy Characteristics'!$C:$C,0)))</f>
        <v>% reduction in energy use</v>
      </c>
      <c r="P996" s="276" t="str">
        <f>IF(ISBLANK(INDEX('Policy Characteristics'!J:J,MATCH($C996,'Policy Characteristics'!$C:$C,0))),"",INDEX('Policy Characteristics'!J:J,MATCH($C996,'Policy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6" s="276" t="str">
        <f>IF(ISBLANK(INDEX('Policy Characteristics'!K:K,MATCH($C996,'Policy Characteristics'!$C:$C,0))),"",INDEX('Policy Characteristics'!K:K,MATCH($C996,'Policy Characteristics'!$C:$C,0)))</f>
        <v>industry-ag-main.html#eff-stds</v>
      </c>
      <c r="R996" s="276" t="str">
        <f>IF(ISBLANK(INDEX('Policy Characteristics'!L:L,MATCH($C996,'Policy Characteristics'!$C:$C,0))),"",INDEX('Policy Characteristics'!L:L,MATCH($C996,'Policy Characteristics'!$C:$C,0)))</f>
        <v>industry-energy-efficiency-standards.html</v>
      </c>
    </row>
    <row r="997" spans="1:18" s="4" customFormat="1" ht="16">
      <c r="A997" s="276" t="str">
        <f>IF(ISBLANK(INDEX('Policy Characteristics'!A:A,MATCH($C997,'Policy Characteristics'!$C:$C,0))),"",INDEX('Policy Characteristics'!A:A,MATCH($C997,'Policy Characteristics'!$C:$C,0)))</f>
        <v>Industry</v>
      </c>
      <c r="B997" s="285" t="str">
        <f>IF(ISBLANK(INDEX('Policy Characteristics'!B:B,MATCH($C997,'Policy Characteristics'!$C:$C,0))),"",INDEX('Policy Characteristics'!B:B,MATCH($C997,'Policy Characteristics'!$C:$C,0)))</f>
        <v>Industry Energy Efficiency Standards</v>
      </c>
      <c r="C997" s="276" t="str">
        <f t="shared" si="40"/>
        <v>Percentage Improvement in Eqpt Efficiency Standards above BAU</v>
      </c>
      <c r="D997" s="6" t="s">
        <v>3107</v>
      </c>
      <c r="E997" s="47" t="s">
        <v>2739</v>
      </c>
      <c r="F997" t="s">
        <v>3071</v>
      </c>
      <c r="G997" s="47" t="s">
        <v>2743</v>
      </c>
      <c r="H997" s="44">
        <v>1016</v>
      </c>
      <c r="I997" s="347" t="s">
        <v>44</v>
      </c>
      <c r="J997" s="277" t="str">
        <f>IF(ISBLANK(INDEX('Policy Characteristics'!D:D,MATCH($C997,'Policy Characteristics'!$C:$C,0))),"",INDEX('Policy Characteristics'!D:D,MATCH($C997,'Policy Characteristics'!$C:$C,0)))</f>
        <v>Industry Energy Efficiency Standards</v>
      </c>
      <c r="K997" s="276" t="str">
        <f>IF(ISBLANK(INDEX('Policy Characteristics'!E:E,MATCH($C997,'Policy Characteristics'!$C:$C,0))),"",INDEX('Policy Characteristics'!E:E,MATCH($C997,'Policy Characteristics'!$C:$C,0)))</f>
        <v>indst efficiency standards</v>
      </c>
      <c r="L997" s="284">
        <f>IF(ISBLANK(INDEX('Policy Characteristics'!F:F,MATCH($C997,'Policy Characteristics'!$C:$C,0))),"",INDEX('Policy Characteristics'!F:F,MATCH($C997,'Policy Characteristics'!$C:$C,0)))</f>
        <v>0</v>
      </c>
      <c r="M997" s="284">
        <f>IF(ISBLANK(INDEX('Policy Characteristics'!G:G,MATCH($C997,'Policy Characteristics'!$C:$C,0))),"",INDEX('Policy Characteristics'!G:G,MATCH($C997,'Policy Characteristics'!$C:$C,0)))</f>
        <v>0.25</v>
      </c>
      <c r="N997" s="284">
        <f>IF(ISBLANK(INDEX('Policy Characteristics'!H:H,MATCH($C997,'Policy Characteristics'!$C:$C,0))),"",INDEX('Policy Characteristics'!H:H,MATCH($C997,'Policy Characteristics'!$C:$C,0)))</f>
        <v>0.01</v>
      </c>
      <c r="O997" s="276" t="str">
        <f>IF(ISBLANK(INDEX('Policy Characteristics'!I:I,MATCH($C997,'Policy Characteristics'!$C:$C,0))),"",INDEX('Policy Characteristics'!I:I,MATCH($C997,'Policy Characteristics'!$C:$C,0)))</f>
        <v>% reduction in energy use</v>
      </c>
      <c r="P997" s="276" t="str">
        <f>IF(ISBLANK(INDEX('Policy Characteristics'!J:J,MATCH($C997,'Policy Characteristics'!$C:$C,0))),"",INDEX('Policy Characteristics'!J:J,MATCH($C997,'Policy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7" s="276" t="str">
        <f>IF(ISBLANK(INDEX('Policy Characteristics'!K:K,MATCH($C997,'Policy Characteristics'!$C:$C,0))),"",INDEX('Policy Characteristics'!K:K,MATCH($C997,'Policy Characteristics'!$C:$C,0)))</f>
        <v>industry-ag-main.html#eff-stds</v>
      </c>
      <c r="R997" s="276" t="str">
        <f>IF(ISBLANK(INDEX('Policy Characteristics'!L:L,MATCH($C997,'Policy Characteristics'!$C:$C,0))),"",INDEX('Policy Characteristics'!L:L,MATCH($C997,'Policy Characteristics'!$C:$C,0)))</f>
        <v>industry-energy-efficiency-standards.html</v>
      </c>
    </row>
    <row r="998" spans="1:18" s="4" customFormat="1" ht="16">
      <c r="A998" s="276" t="str">
        <f>IF(ISBLANK(INDEX('Policy Characteristics'!A:A,MATCH($C998,'Policy Characteristics'!$C:$C,0))),"",INDEX('Policy Characteristics'!A:A,MATCH($C998,'Policy Characteristics'!$C:$C,0)))</f>
        <v>Industry</v>
      </c>
      <c r="B998" s="285" t="str">
        <f>IF(ISBLANK(INDEX('Policy Characteristics'!B:B,MATCH($C998,'Policy Characteristics'!$C:$C,0))),"",INDEX('Policy Characteristics'!B:B,MATCH($C998,'Policy Characteristics'!$C:$C,0)))</f>
        <v>Industry Energy Efficiency Standards</v>
      </c>
      <c r="C998" s="276" t="str">
        <f t="shared" si="40"/>
        <v>Percentage Improvement in Eqpt Efficiency Standards above BAU</v>
      </c>
      <c r="D998" s="6" t="s">
        <v>3107</v>
      </c>
      <c r="E998" s="47" t="s">
        <v>2736</v>
      </c>
      <c r="F998" t="s">
        <v>3071</v>
      </c>
      <c r="G998" s="47" t="s">
        <v>2741</v>
      </c>
      <c r="H998" s="44">
        <v>1017</v>
      </c>
      <c r="I998" s="347" t="s">
        <v>45</v>
      </c>
      <c r="J998" s="277" t="str">
        <f>IF(ISBLANK(INDEX('Policy Characteristics'!D:D,MATCH($C998,'Policy Characteristics'!$C:$C,0))),"",INDEX('Policy Characteristics'!D:D,MATCH($C998,'Policy Characteristics'!$C:$C,0)))</f>
        <v>Industry Energy Efficiency Standards</v>
      </c>
      <c r="K998" s="276" t="str">
        <f>IF(ISBLANK(INDEX('Policy Characteristics'!E:E,MATCH($C998,'Policy Characteristics'!$C:$C,0))),"",INDEX('Policy Characteristics'!E:E,MATCH($C998,'Policy Characteristics'!$C:$C,0)))</f>
        <v>indst efficiency standards</v>
      </c>
      <c r="L998" s="284">
        <f>IF(ISBLANK(INDEX('Policy Characteristics'!F:F,MATCH($C998,'Policy Characteristics'!$C:$C,0))),"",INDEX('Policy Characteristics'!F:F,MATCH($C998,'Policy Characteristics'!$C:$C,0)))</f>
        <v>0</v>
      </c>
      <c r="M998" s="284">
        <f>IF(ISBLANK(INDEX('Policy Characteristics'!G:G,MATCH($C998,'Policy Characteristics'!$C:$C,0))),"",INDEX('Policy Characteristics'!G:G,MATCH($C998,'Policy Characteristics'!$C:$C,0)))</f>
        <v>0.25</v>
      </c>
      <c r="N998" s="284">
        <f>IF(ISBLANK(INDEX('Policy Characteristics'!H:H,MATCH($C998,'Policy Characteristics'!$C:$C,0))),"",INDEX('Policy Characteristics'!H:H,MATCH($C998,'Policy Characteristics'!$C:$C,0)))</f>
        <v>0.01</v>
      </c>
      <c r="O998" s="276" t="str">
        <f>IF(ISBLANK(INDEX('Policy Characteristics'!I:I,MATCH($C998,'Policy Characteristics'!$C:$C,0))),"",INDEX('Policy Characteristics'!I:I,MATCH($C998,'Policy Characteristics'!$C:$C,0)))</f>
        <v>% reduction in energy use</v>
      </c>
      <c r="P998" s="276" t="str">
        <f>IF(ISBLANK(INDEX('Policy Characteristics'!J:J,MATCH($C998,'Policy Characteristics'!$C:$C,0))),"",INDEX('Policy Characteristics'!J:J,MATCH($C998,'Policy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8" s="276" t="str">
        <f>IF(ISBLANK(INDEX('Policy Characteristics'!K:K,MATCH($C998,'Policy Characteristics'!$C:$C,0))),"",INDEX('Policy Characteristics'!K:K,MATCH($C998,'Policy Characteristics'!$C:$C,0)))</f>
        <v>industry-ag-main.html#eff-stds</v>
      </c>
      <c r="R998" s="276" t="str">
        <f>IF(ISBLANK(INDEX('Policy Characteristics'!L:L,MATCH($C998,'Policy Characteristics'!$C:$C,0))),"",INDEX('Policy Characteristics'!L:L,MATCH($C998,'Policy Characteristics'!$C:$C,0)))</f>
        <v>industry-energy-efficiency-standards.html</v>
      </c>
    </row>
    <row r="999" spans="1:18" s="4" customFormat="1" ht="16">
      <c r="A999" s="276" t="str">
        <f>IF(ISBLANK(INDEX('Policy Characteristics'!A:A,MATCH($C999,'Policy Characteristics'!$C:$C,0))),"",INDEX('Policy Characteristics'!A:A,MATCH($C999,'Policy Characteristics'!$C:$C,0)))</f>
        <v>Industry</v>
      </c>
      <c r="B999" s="285" t="str">
        <f>IF(ISBLANK(INDEX('Policy Characteristics'!B:B,MATCH($C999,'Policy Characteristics'!$C:$C,0))),"",INDEX('Policy Characteristics'!B:B,MATCH($C999,'Policy Characteristics'!$C:$C,0)))</f>
        <v>Industry Energy Efficiency Standards</v>
      </c>
      <c r="C999" s="276" t="str">
        <f t="shared" si="40"/>
        <v>Percentage Improvement in Eqpt Efficiency Standards above BAU</v>
      </c>
      <c r="D999" s="6" t="s">
        <v>3108</v>
      </c>
      <c r="E999" s="47" t="s">
        <v>2424</v>
      </c>
      <c r="F999" t="s">
        <v>3072</v>
      </c>
      <c r="G999" s="47" t="s">
        <v>2430</v>
      </c>
      <c r="H999" s="44">
        <v>1018</v>
      </c>
      <c r="I999" s="347" t="s">
        <v>44</v>
      </c>
      <c r="J999" s="277" t="str">
        <f>IF(ISBLANK(INDEX('Policy Characteristics'!D:D,MATCH($C999,'Policy Characteristics'!$C:$C,0))),"",INDEX('Policy Characteristics'!D:D,MATCH($C999,'Policy Characteristics'!$C:$C,0)))</f>
        <v>Industry Energy Efficiency Standards</v>
      </c>
      <c r="K999" s="276" t="str">
        <f>IF(ISBLANK(INDEX('Policy Characteristics'!E:E,MATCH($C999,'Policy Characteristics'!$C:$C,0))),"",INDEX('Policy Characteristics'!E:E,MATCH($C999,'Policy Characteristics'!$C:$C,0)))</f>
        <v>indst efficiency standards</v>
      </c>
      <c r="L999" s="284">
        <f>IF(ISBLANK(INDEX('Policy Characteristics'!F:F,MATCH($C999,'Policy Characteristics'!$C:$C,0))),"",INDEX('Policy Characteristics'!F:F,MATCH($C999,'Policy Characteristics'!$C:$C,0)))</f>
        <v>0</v>
      </c>
      <c r="M999" s="284">
        <f>IF(ISBLANK(INDEX('Policy Characteristics'!G:G,MATCH($C999,'Policy Characteristics'!$C:$C,0))),"",INDEX('Policy Characteristics'!G:G,MATCH($C999,'Policy Characteristics'!$C:$C,0)))</f>
        <v>0.25</v>
      </c>
      <c r="N999" s="284">
        <f>IF(ISBLANK(INDEX('Policy Characteristics'!H:H,MATCH($C999,'Policy Characteristics'!$C:$C,0))),"",INDEX('Policy Characteristics'!H:H,MATCH($C999,'Policy Characteristics'!$C:$C,0)))</f>
        <v>0.01</v>
      </c>
      <c r="O999" s="276" t="str">
        <f>IF(ISBLANK(INDEX('Policy Characteristics'!I:I,MATCH($C999,'Policy Characteristics'!$C:$C,0))),"",INDEX('Policy Characteristics'!I:I,MATCH($C999,'Policy Characteristics'!$C:$C,0)))</f>
        <v>% reduction in energy use</v>
      </c>
      <c r="P999" s="276" t="str">
        <f>IF(ISBLANK(INDEX('Policy Characteristics'!J:J,MATCH($C999,'Policy Characteristics'!$C:$C,0))),"",INDEX('Policy Characteristics'!J:J,MATCH($C999,'Policy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9" s="276" t="str">
        <f>IF(ISBLANK(INDEX('Policy Characteristics'!K:K,MATCH($C999,'Policy Characteristics'!$C:$C,0))),"",INDEX('Policy Characteristics'!K:K,MATCH($C999,'Policy Characteristics'!$C:$C,0)))</f>
        <v>industry-ag-main.html#eff-stds</v>
      </c>
      <c r="R999" s="276" t="str">
        <f>IF(ISBLANK(INDEX('Policy Characteristics'!L:L,MATCH($C999,'Policy Characteristics'!$C:$C,0))),"",INDEX('Policy Characteristics'!L:L,MATCH($C999,'Policy Characteristics'!$C:$C,0)))</f>
        <v>industry-energy-efficiency-standards.html</v>
      </c>
    </row>
    <row r="1000" spans="1:18" s="4" customFormat="1" ht="16">
      <c r="A1000" s="276" t="str">
        <f>IF(ISBLANK(INDEX('Policy Characteristics'!A:A,MATCH($C1000,'Policy Characteristics'!$C:$C,0))),"",INDEX('Policy Characteristics'!A:A,MATCH($C1000,'Policy Characteristics'!$C:$C,0)))</f>
        <v>Industry</v>
      </c>
      <c r="B1000" s="285" t="str">
        <f>IF(ISBLANK(INDEX('Policy Characteristics'!B:B,MATCH($C1000,'Policy Characteristics'!$C:$C,0))),"",INDEX('Policy Characteristics'!B:B,MATCH($C1000,'Policy Characteristics'!$C:$C,0)))</f>
        <v>Industry Energy Efficiency Standards</v>
      </c>
      <c r="C1000" s="276" t="str">
        <f t="shared" si="40"/>
        <v>Percentage Improvement in Eqpt Efficiency Standards above BAU</v>
      </c>
      <c r="D1000" s="6" t="s">
        <v>3108</v>
      </c>
      <c r="E1000" s="47" t="s">
        <v>2425</v>
      </c>
      <c r="F1000" t="s">
        <v>3072</v>
      </c>
      <c r="G1000" s="47" t="s">
        <v>2433</v>
      </c>
      <c r="H1000" s="44">
        <v>1019</v>
      </c>
      <c r="I1000" s="347" t="s">
        <v>44</v>
      </c>
      <c r="J1000" s="277" t="str">
        <f>IF(ISBLANK(INDEX('Policy Characteristics'!D:D,MATCH($C1000,'Policy Characteristics'!$C:$C,0))),"",INDEX('Policy Characteristics'!D:D,MATCH($C1000,'Policy Characteristics'!$C:$C,0)))</f>
        <v>Industry Energy Efficiency Standards</v>
      </c>
      <c r="K1000" s="276" t="str">
        <f>IF(ISBLANK(INDEX('Policy Characteristics'!E:E,MATCH($C1000,'Policy Characteristics'!$C:$C,0))),"",INDEX('Policy Characteristics'!E:E,MATCH($C1000,'Policy Characteristics'!$C:$C,0)))</f>
        <v>indst efficiency standards</v>
      </c>
      <c r="L1000" s="284">
        <f>IF(ISBLANK(INDEX('Policy Characteristics'!F:F,MATCH($C1000,'Policy Characteristics'!$C:$C,0))),"",INDEX('Policy Characteristics'!F:F,MATCH($C1000,'Policy Characteristics'!$C:$C,0)))</f>
        <v>0</v>
      </c>
      <c r="M1000" s="284">
        <f>IF(ISBLANK(INDEX('Policy Characteristics'!G:G,MATCH($C1000,'Policy Characteristics'!$C:$C,0))),"",INDEX('Policy Characteristics'!G:G,MATCH($C1000,'Policy Characteristics'!$C:$C,0)))</f>
        <v>0.25</v>
      </c>
      <c r="N1000" s="284">
        <f>IF(ISBLANK(INDEX('Policy Characteristics'!H:H,MATCH($C1000,'Policy Characteristics'!$C:$C,0))),"",INDEX('Policy Characteristics'!H:H,MATCH($C1000,'Policy Characteristics'!$C:$C,0)))</f>
        <v>0.01</v>
      </c>
      <c r="O1000" s="276" t="str">
        <f>IF(ISBLANK(INDEX('Policy Characteristics'!I:I,MATCH($C1000,'Policy Characteristics'!$C:$C,0))),"",INDEX('Policy Characteristics'!I:I,MATCH($C1000,'Policy Characteristics'!$C:$C,0)))</f>
        <v>% reduction in energy use</v>
      </c>
      <c r="P1000" s="276" t="str">
        <f>IF(ISBLANK(INDEX('Policy Characteristics'!J:J,MATCH($C1000,'Policy Characteristics'!$C:$C,0))),"",INDEX('Policy Characteristics'!J:J,MATCH($C1000,'Policy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0" s="276" t="str">
        <f>IF(ISBLANK(INDEX('Policy Characteristics'!K:K,MATCH($C1000,'Policy Characteristics'!$C:$C,0))),"",INDEX('Policy Characteristics'!K:K,MATCH($C1000,'Policy Characteristics'!$C:$C,0)))</f>
        <v>industry-ag-main.html#eff-stds</v>
      </c>
      <c r="R1000" s="276" t="str">
        <f>IF(ISBLANK(INDEX('Policy Characteristics'!L:L,MATCH($C1000,'Policy Characteristics'!$C:$C,0))),"",INDEX('Policy Characteristics'!L:L,MATCH($C1000,'Policy Characteristics'!$C:$C,0)))</f>
        <v>industry-energy-efficiency-standards.html</v>
      </c>
    </row>
    <row r="1001" spans="1:18" s="4" customFormat="1" ht="16">
      <c r="A1001" s="276" t="str">
        <f>IF(ISBLANK(INDEX('Policy Characteristics'!A:A,MATCH($C1001,'Policy Characteristics'!$C:$C,0))),"",INDEX('Policy Characteristics'!A:A,MATCH($C1001,'Policy Characteristics'!$C:$C,0)))</f>
        <v>Industry</v>
      </c>
      <c r="B1001" s="285" t="str">
        <f>IF(ISBLANK(INDEX('Policy Characteristics'!B:B,MATCH($C1001,'Policy Characteristics'!$C:$C,0))),"",INDEX('Policy Characteristics'!B:B,MATCH($C1001,'Policy Characteristics'!$C:$C,0)))</f>
        <v>Industry Energy Efficiency Standards</v>
      </c>
      <c r="C1001" s="276" t="str">
        <f t="shared" si="40"/>
        <v>Percentage Improvement in Eqpt Efficiency Standards above BAU</v>
      </c>
      <c r="D1001" s="6" t="s">
        <v>3108</v>
      </c>
      <c r="E1001" s="47" t="s">
        <v>2426</v>
      </c>
      <c r="F1001" t="s">
        <v>3072</v>
      </c>
      <c r="G1001" s="47" t="s">
        <v>2434</v>
      </c>
      <c r="H1001" s="44">
        <v>1020</v>
      </c>
      <c r="I1001" s="347" t="s">
        <v>44</v>
      </c>
      <c r="J1001" s="277" t="str">
        <f>IF(ISBLANK(INDEX('Policy Characteristics'!D:D,MATCH($C1001,'Policy Characteristics'!$C:$C,0))),"",INDEX('Policy Characteristics'!D:D,MATCH($C1001,'Policy Characteristics'!$C:$C,0)))</f>
        <v>Industry Energy Efficiency Standards</v>
      </c>
      <c r="K1001" s="276" t="str">
        <f>IF(ISBLANK(INDEX('Policy Characteristics'!E:E,MATCH($C1001,'Policy Characteristics'!$C:$C,0))),"",INDEX('Policy Characteristics'!E:E,MATCH($C1001,'Policy Characteristics'!$C:$C,0)))</f>
        <v>indst efficiency standards</v>
      </c>
      <c r="L1001" s="284">
        <f>IF(ISBLANK(INDEX('Policy Characteristics'!F:F,MATCH($C1001,'Policy Characteristics'!$C:$C,0))),"",INDEX('Policy Characteristics'!F:F,MATCH($C1001,'Policy Characteristics'!$C:$C,0)))</f>
        <v>0</v>
      </c>
      <c r="M1001" s="284">
        <f>IF(ISBLANK(INDEX('Policy Characteristics'!G:G,MATCH($C1001,'Policy Characteristics'!$C:$C,0))),"",INDEX('Policy Characteristics'!G:G,MATCH($C1001,'Policy Characteristics'!$C:$C,0)))</f>
        <v>0.25</v>
      </c>
      <c r="N1001" s="284">
        <f>IF(ISBLANK(INDEX('Policy Characteristics'!H:H,MATCH($C1001,'Policy Characteristics'!$C:$C,0))),"",INDEX('Policy Characteristics'!H:H,MATCH($C1001,'Policy Characteristics'!$C:$C,0)))</f>
        <v>0.01</v>
      </c>
      <c r="O1001" s="276" t="str">
        <f>IF(ISBLANK(INDEX('Policy Characteristics'!I:I,MATCH($C1001,'Policy Characteristics'!$C:$C,0))),"",INDEX('Policy Characteristics'!I:I,MATCH($C1001,'Policy Characteristics'!$C:$C,0)))</f>
        <v>% reduction in energy use</v>
      </c>
      <c r="P1001" s="276" t="str">
        <f>IF(ISBLANK(INDEX('Policy Characteristics'!J:J,MATCH($C1001,'Policy Characteristics'!$C:$C,0))),"",INDEX('Policy Characteristics'!J:J,MATCH($C1001,'Policy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1" s="276" t="str">
        <f>IF(ISBLANK(INDEX('Policy Characteristics'!K:K,MATCH($C1001,'Policy Characteristics'!$C:$C,0))),"",INDEX('Policy Characteristics'!K:K,MATCH($C1001,'Policy Characteristics'!$C:$C,0)))</f>
        <v>industry-ag-main.html#eff-stds</v>
      </c>
      <c r="R1001" s="276" t="str">
        <f>IF(ISBLANK(INDEX('Policy Characteristics'!L:L,MATCH($C1001,'Policy Characteristics'!$C:$C,0))),"",INDEX('Policy Characteristics'!L:L,MATCH($C1001,'Policy Characteristics'!$C:$C,0)))</f>
        <v>industry-energy-efficiency-standards.html</v>
      </c>
    </row>
    <row r="1002" spans="1:18" s="4" customFormat="1" ht="16">
      <c r="A1002" s="276" t="str">
        <f>IF(ISBLANK(INDEX('Policy Characteristics'!A:A,MATCH($C1002,'Policy Characteristics'!$C:$C,0))),"",INDEX('Policy Characteristics'!A:A,MATCH($C1002,'Policy Characteristics'!$C:$C,0)))</f>
        <v>Industry</v>
      </c>
      <c r="B1002" s="285" t="str">
        <f>IF(ISBLANK(INDEX('Policy Characteristics'!B:B,MATCH($C1002,'Policy Characteristics'!$C:$C,0))),"",INDEX('Policy Characteristics'!B:B,MATCH($C1002,'Policy Characteristics'!$C:$C,0)))</f>
        <v>Industry Energy Efficiency Standards</v>
      </c>
      <c r="C1002" s="276" t="str">
        <f t="shared" si="40"/>
        <v>Percentage Improvement in Eqpt Efficiency Standards above BAU</v>
      </c>
      <c r="D1002" s="6" t="s">
        <v>3108</v>
      </c>
      <c r="E1002" s="47" t="s">
        <v>2427</v>
      </c>
      <c r="F1002" t="s">
        <v>3072</v>
      </c>
      <c r="G1002" s="47" t="s">
        <v>2431</v>
      </c>
      <c r="H1002" s="44">
        <v>1021</v>
      </c>
      <c r="I1002" s="347" t="s">
        <v>45</v>
      </c>
      <c r="J1002" s="277" t="str">
        <f>IF(ISBLANK(INDEX('Policy Characteristics'!D:D,MATCH($C1002,'Policy Characteristics'!$C:$C,0))),"",INDEX('Policy Characteristics'!D:D,MATCH($C1002,'Policy Characteristics'!$C:$C,0)))</f>
        <v>Industry Energy Efficiency Standards</v>
      </c>
      <c r="K1002" s="276" t="str">
        <f>IF(ISBLANK(INDEX('Policy Characteristics'!E:E,MATCH($C1002,'Policy Characteristics'!$C:$C,0))),"",INDEX('Policy Characteristics'!E:E,MATCH($C1002,'Policy Characteristics'!$C:$C,0)))</f>
        <v>indst efficiency standards</v>
      </c>
      <c r="L1002" s="284">
        <f>IF(ISBLANK(INDEX('Policy Characteristics'!F:F,MATCH($C1002,'Policy Characteristics'!$C:$C,0))),"",INDEX('Policy Characteristics'!F:F,MATCH($C1002,'Policy Characteristics'!$C:$C,0)))</f>
        <v>0</v>
      </c>
      <c r="M1002" s="284">
        <f>IF(ISBLANK(INDEX('Policy Characteristics'!G:G,MATCH($C1002,'Policy Characteristics'!$C:$C,0))),"",INDEX('Policy Characteristics'!G:G,MATCH($C1002,'Policy Characteristics'!$C:$C,0)))</f>
        <v>0.25</v>
      </c>
      <c r="N1002" s="284">
        <f>IF(ISBLANK(INDEX('Policy Characteristics'!H:H,MATCH($C1002,'Policy Characteristics'!$C:$C,0))),"",INDEX('Policy Characteristics'!H:H,MATCH($C1002,'Policy Characteristics'!$C:$C,0)))</f>
        <v>0.01</v>
      </c>
      <c r="O1002" s="276" t="str">
        <f>IF(ISBLANK(INDEX('Policy Characteristics'!I:I,MATCH($C1002,'Policy Characteristics'!$C:$C,0))),"",INDEX('Policy Characteristics'!I:I,MATCH($C1002,'Policy Characteristics'!$C:$C,0)))</f>
        <v>% reduction in energy use</v>
      </c>
      <c r="P1002" s="276" t="str">
        <f>IF(ISBLANK(INDEX('Policy Characteristics'!J:J,MATCH($C1002,'Policy Characteristics'!$C:$C,0))),"",INDEX('Policy Characteristics'!J:J,MATCH($C1002,'Policy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2" s="276" t="str">
        <f>IF(ISBLANK(INDEX('Policy Characteristics'!K:K,MATCH($C1002,'Policy Characteristics'!$C:$C,0))),"",INDEX('Policy Characteristics'!K:K,MATCH($C1002,'Policy Characteristics'!$C:$C,0)))</f>
        <v>industry-ag-main.html#eff-stds</v>
      </c>
      <c r="R1002" s="276" t="str">
        <f>IF(ISBLANK(INDEX('Policy Characteristics'!L:L,MATCH($C1002,'Policy Characteristics'!$C:$C,0))),"",INDEX('Policy Characteristics'!L:L,MATCH($C1002,'Policy Characteristics'!$C:$C,0)))</f>
        <v>industry-energy-efficiency-standards.html</v>
      </c>
    </row>
    <row r="1003" spans="1:18" s="4" customFormat="1" ht="16">
      <c r="A1003" s="276" t="str">
        <f>IF(ISBLANK(INDEX('Policy Characteristics'!A:A,MATCH($C1003,'Policy Characteristics'!$C:$C,0))),"",INDEX('Policy Characteristics'!A:A,MATCH($C1003,'Policy Characteristics'!$C:$C,0)))</f>
        <v>Industry</v>
      </c>
      <c r="B1003" s="285" t="str">
        <f>IF(ISBLANK(INDEX('Policy Characteristics'!B:B,MATCH($C1003,'Policy Characteristics'!$C:$C,0))),"",INDEX('Policy Characteristics'!B:B,MATCH($C1003,'Policy Characteristics'!$C:$C,0)))</f>
        <v>Industry Energy Efficiency Standards</v>
      </c>
      <c r="C1003" s="276" t="str">
        <f t="shared" si="40"/>
        <v>Percentage Improvement in Eqpt Efficiency Standards above BAU</v>
      </c>
      <c r="D1003" s="6" t="s">
        <v>3108</v>
      </c>
      <c r="E1003" s="47" t="s">
        <v>2428</v>
      </c>
      <c r="F1003" t="s">
        <v>3072</v>
      </c>
      <c r="G1003" s="47" t="s">
        <v>2432</v>
      </c>
      <c r="H1003" s="44">
        <v>1022</v>
      </c>
      <c r="I1003" s="347" t="s">
        <v>44</v>
      </c>
      <c r="J1003" s="277" t="str">
        <f>IF(ISBLANK(INDEX('Policy Characteristics'!D:D,MATCH($C1003,'Policy Characteristics'!$C:$C,0))),"",INDEX('Policy Characteristics'!D:D,MATCH($C1003,'Policy Characteristics'!$C:$C,0)))</f>
        <v>Industry Energy Efficiency Standards</v>
      </c>
      <c r="K1003" s="276" t="str">
        <f>IF(ISBLANK(INDEX('Policy Characteristics'!E:E,MATCH($C1003,'Policy Characteristics'!$C:$C,0))),"",INDEX('Policy Characteristics'!E:E,MATCH($C1003,'Policy Characteristics'!$C:$C,0)))</f>
        <v>indst efficiency standards</v>
      </c>
      <c r="L1003" s="284">
        <f>IF(ISBLANK(INDEX('Policy Characteristics'!F:F,MATCH($C1003,'Policy Characteristics'!$C:$C,0))),"",INDEX('Policy Characteristics'!F:F,MATCH($C1003,'Policy Characteristics'!$C:$C,0)))</f>
        <v>0</v>
      </c>
      <c r="M1003" s="284">
        <f>IF(ISBLANK(INDEX('Policy Characteristics'!G:G,MATCH($C1003,'Policy Characteristics'!$C:$C,0))),"",INDEX('Policy Characteristics'!G:G,MATCH($C1003,'Policy Characteristics'!$C:$C,0)))</f>
        <v>0.25</v>
      </c>
      <c r="N1003" s="284">
        <f>IF(ISBLANK(INDEX('Policy Characteristics'!H:H,MATCH($C1003,'Policy Characteristics'!$C:$C,0))),"",INDEX('Policy Characteristics'!H:H,MATCH($C1003,'Policy Characteristics'!$C:$C,0)))</f>
        <v>0.01</v>
      </c>
      <c r="O1003" s="276" t="str">
        <f>IF(ISBLANK(INDEX('Policy Characteristics'!I:I,MATCH($C1003,'Policy Characteristics'!$C:$C,0))),"",INDEX('Policy Characteristics'!I:I,MATCH($C1003,'Policy Characteristics'!$C:$C,0)))</f>
        <v>% reduction in energy use</v>
      </c>
      <c r="P1003" s="276" t="str">
        <f>IF(ISBLANK(INDEX('Policy Characteristics'!J:J,MATCH($C1003,'Policy Characteristics'!$C:$C,0))),"",INDEX('Policy Characteristics'!J:J,MATCH($C1003,'Policy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3" s="276" t="str">
        <f>IF(ISBLANK(INDEX('Policy Characteristics'!K:K,MATCH($C1003,'Policy Characteristics'!$C:$C,0))),"",INDEX('Policy Characteristics'!K:K,MATCH($C1003,'Policy Characteristics'!$C:$C,0)))</f>
        <v>industry-ag-main.html#eff-stds</v>
      </c>
      <c r="R1003" s="276" t="str">
        <f>IF(ISBLANK(INDEX('Policy Characteristics'!L:L,MATCH($C1003,'Policy Characteristics'!$C:$C,0))),"",INDEX('Policy Characteristics'!L:L,MATCH($C1003,'Policy Characteristics'!$C:$C,0)))</f>
        <v>industry-energy-efficiency-standards.html</v>
      </c>
    </row>
    <row r="1004" spans="1:18" s="4" customFormat="1" ht="16">
      <c r="A1004" s="276" t="str">
        <f>IF(ISBLANK(INDEX('Policy Characteristics'!A:A,MATCH($C1004,'Policy Characteristics'!$C:$C,0))),"",INDEX('Policy Characteristics'!A:A,MATCH($C1004,'Policy Characteristics'!$C:$C,0)))</f>
        <v>Industry</v>
      </c>
      <c r="B1004" s="285" t="str">
        <f>IF(ISBLANK(INDEX('Policy Characteristics'!B:B,MATCH($C1004,'Policy Characteristics'!$C:$C,0))),"",INDEX('Policy Characteristics'!B:B,MATCH($C1004,'Policy Characteristics'!$C:$C,0)))</f>
        <v>Industry Energy Efficiency Standards</v>
      </c>
      <c r="C1004" s="276" t="str">
        <f t="shared" ref="C1004:C1067" si="41">C$939</f>
        <v>Percentage Improvement in Eqpt Efficiency Standards above BAU</v>
      </c>
      <c r="D1004" s="6" t="s">
        <v>3108</v>
      </c>
      <c r="E1004" s="47" t="s">
        <v>2429</v>
      </c>
      <c r="F1004" t="s">
        <v>3072</v>
      </c>
      <c r="G1004" s="47" t="s">
        <v>2435</v>
      </c>
      <c r="H1004" s="44">
        <v>1023</v>
      </c>
      <c r="I1004" s="347" t="s">
        <v>45</v>
      </c>
      <c r="J1004" s="277" t="str">
        <f>IF(ISBLANK(INDEX('Policy Characteristics'!D:D,MATCH($C1004,'Policy Characteristics'!$C:$C,0))),"",INDEX('Policy Characteristics'!D:D,MATCH($C1004,'Policy Characteristics'!$C:$C,0)))</f>
        <v>Industry Energy Efficiency Standards</v>
      </c>
      <c r="K1004" s="276" t="str">
        <f>IF(ISBLANK(INDEX('Policy Characteristics'!E:E,MATCH($C1004,'Policy Characteristics'!$C:$C,0))),"",INDEX('Policy Characteristics'!E:E,MATCH($C1004,'Policy Characteristics'!$C:$C,0)))</f>
        <v>indst efficiency standards</v>
      </c>
      <c r="L1004" s="284">
        <f>IF(ISBLANK(INDEX('Policy Characteristics'!F:F,MATCH($C1004,'Policy Characteristics'!$C:$C,0))),"",INDEX('Policy Characteristics'!F:F,MATCH($C1004,'Policy Characteristics'!$C:$C,0)))</f>
        <v>0</v>
      </c>
      <c r="M1004" s="284">
        <f>IF(ISBLANK(INDEX('Policy Characteristics'!G:G,MATCH($C1004,'Policy Characteristics'!$C:$C,0))),"",INDEX('Policy Characteristics'!G:G,MATCH($C1004,'Policy Characteristics'!$C:$C,0)))</f>
        <v>0.25</v>
      </c>
      <c r="N1004" s="284">
        <f>IF(ISBLANK(INDEX('Policy Characteristics'!H:H,MATCH($C1004,'Policy Characteristics'!$C:$C,0))),"",INDEX('Policy Characteristics'!H:H,MATCH($C1004,'Policy Characteristics'!$C:$C,0)))</f>
        <v>0.01</v>
      </c>
      <c r="O1004" s="276" t="str">
        <f>IF(ISBLANK(INDEX('Policy Characteristics'!I:I,MATCH($C1004,'Policy Characteristics'!$C:$C,0))),"",INDEX('Policy Characteristics'!I:I,MATCH($C1004,'Policy Characteristics'!$C:$C,0)))</f>
        <v>% reduction in energy use</v>
      </c>
      <c r="P1004" s="276" t="str">
        <f>IF(ISBLANK(INDEX('Policy Characteristics'!J:J,MATCH($C1004,'Policy Characteristics'!$C:$C,0))),"",INDEX('Policy Characteristics'!J:J,MATCH($C1004,'Policy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4" s="276" t="str">
        <f>IF(ISBLANK(INDEX('Policy Characteristics'!K:K,MATCH($C1004,'Policy Characteristics'!$C:$C,0))),"",INDEX('Policy Characteristics'!K:K,MATCH($C1004,'Policy Characteristics'!$C:$C,0)))</f>
        <v>industry-ag-main.html#eff-stds</v>
      </c>
      <c r="R1004" s="276" t="str">
        <f>IF(ISBLANK(INDEX('Policy Characteristics'!L:L,MATCH($C1004,'Policy Characteristics'!$C:$C,0))),"",INDEX('Policy Characteristics'!L:L,MATCH($C1004,'Policy Characteristics'!$C:$C,0)))</f>
        <v>industry-energy-efficiency-standards.html</v>
      </c>
    </row>
    <row r="1005" spans="1:18" s="4" customFormat="1" ht="16">
      <c r="A1005" s="276" t="str">
        <f>IF(ISBLANK(INDEX('Policy Characteristics'!A:A,MATCH($C1005,'Policy Characteristics'!$C:$C,0))),"",INDEX('Policy Characteristics'!A:A,MATCH($C1005,'Policy Characteristics'!$C:$C,0)))</f>
        <v>Industry</v>
      </c>
      <c r="B1005" s="285" t="str">
        <f>IF(ISBLANK(INDEX('Policy Characteristics'!B:B,MATCH($C1005,'Policy Characteristics'!$C:$C,0))),"",INDEX('Policy Characteristics'!B:B,MATCH($C1005,'Policy Characteristics'!$C:$C,0)))</f>
        <v>Industry Energy Efficiency Standards</v>
      </c>
      <c r="C1005" s="276" t="str">
        <f t="shared" si="41"/>
        <v>Percentage Improvement in Eqpt Efficiency Standards above BAU</v>
      </c>
      <c r="D1005" s="6" t="s">
        <v>3108</v>
      </c>
      <c r="E1005" s="47" t="s">
        <v>2737</v>
      </c>
      <c r="F1005" t="s">
        <v>3072</v>
      </c>
      <c r="G1005" s="47" t="s">
        <v>2740</v>
      </c>
      <c r="H1005" s="44">
        <v>1024</v>
      </c>
      <c r="I1005" s="347" t="s">
        <v>45</v>
      </c>
      <c r="J1005" s="277" t="str">
        <f>IF(ISBLANK(INDEX('Policy Characteristics'!D:D,MATCH($C1005,'Policy Characteristics'!$C:$C,0))),"",INDEX('Policy Characteristics'!D:D,MATCH($C1005,'Policy Characteristics'!$C:$C,0)))</f>
        <v>Industry Energy Efficiency Standards</v>
      </c>
      <c r="K1005" s="276" t="str">
        <f>IF(ISBLANK(INDEX('Policy Characteristics'!E:E,MATCH($C1005,'Policy Characteristics'!$C:$C,0))),"",INDEX('Policy Characteristics'!E:E,MATCH($C1005,'Policy Characteristics'!$C:$C,0)))</f>
        <v>indst efficiency standards</v>
      </c>
      <c r="L1005" s="284">
        <f>IF(ISBLANK(INDEX('Policy Characteristics'!F:F,MATCH($C1005,'Policy Characteristics'!$C:$C,0))),"",INDEX('Policy Characteristics'!F:F,MATCH($C1005,'Policy Characteristics'!$C:$C,0)))</f>
        <v>0</v>
      </c>
      <c r="M1005" s="284">
        <f>IF(ISBLANK(INDEX('Policy Characteristics'!G:G,MATCH($C1005,'Policy Characteristics'!$C:$C,0))),"",INDEX('Policy Characteristics'!G:G,MATCH($C1005,'Policy Characteristics'!$C:$C,0)))</f>
        <v>0.25</v>
      </c>
      <c r="N1005" s="284">
        <f>IF(ISBLANK(INDEX('Policy Characteristics'!H:H,MATCH($C1005,'Policy Characteristics'!$C:$C,0))),"",INDEX('Policy Characteristics'!H:H,MATCH($C1005,'Policy Characteristics'!$C:$C,0)))</f>
        <v>0.01</v>
      </c>
      <c r="O1005" s="276" t="str">
        <f>IF(ISBLANK(INDEX('Policy Characteristics'!I:I,MATCH($C1005,'Policy Characteristics'!$C:$C,0))),"",INDEX('Policy Characteristics'!I:I,MATCH($C1005,'Policy Characteristics'!$C:$C,0)))</f>
        <v>% reduction in energy use</v>
      </c>
      <c r="P1005" s="276" t="str">
        <f>IF(ISBLANK(INDEX('Policy Characteristics'!J:J,MATCH($C1005,'Policy Characteristics'!$C:$C,0))),"",INDEX('Policy Characteristics'!J:J,MATCH($C1005,'Policy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5" s="276" t="str">
        <f>IF(ISBLANK(INDEX('Policy Characteristics'!K:K,MATCH($C1005,'Policy Characteristics'!$C:$C,0))),"",INDEX('Policy Characteristics'!K:K,MATCH($C1005,'Policy Characteristics'!$C:$C,0)))</f>
        <v>industry-ag-main.html#eff-stds</v>
      </c>
      <c r="R1005" s="276" t="str">
        <f>IF(ISBLANK(INDEX('Policy Characteristics'!L:L,MATCH($C1005,'Policy Characteristics'!$C:$C,0))),"",INDEX('Policy Characteristics'!L:L,MATCH($C1005,'Policy Characteristics'!$C:$C,0)))</f>
        <v>industry-energy-efficiency-standards.html</v>
      </c>
    </row>
    <row r="1006" spans="1:18" s="4" customFormat="1" ht="16">
      <c r="A1006" s="276" t="str">
        <f>IF(ISBLANK(INDEX('Policy Characteristics'!A:A,MATCH($C1006,'Policy Characteristics'!$C:$C,0))),"",INDEX('Policy Characteristics'!A:A,MATCH($C1006,'Policy Characteristics'!$C:$C,0)))</f>
        <v>Industry</v>
      </c>
      <c r="B1006" s="285" t="str">
        <f>IF(ISBLANK(INDEX('Policy Characteristics'!B:B,MATCH($C1006,'Policy Characteristics'!$C:$C,0))),"",INDEX('Policy Characteristics'!B:B,MATCH($C1006,'Policy Characteristics'!$C:$C,0)))</f>
        <v>Industry Energy Efficiency Standards</v>
      </c>
      <c r="C1006" s="276" t="str">
        <f t="shared" si="41"/>
        <v>Percentage Improvement in Eqpt Efficiency Standards above BAU</v>
      </c>
      <c r="D1006" s="6" t="s">
        <v>3108</v>
      </c>
      <c r="E1006" s="47" t="s">
        <v>2738</v>
      </c>
      <c r="F1006" t="s">
        <v>3072</v>
      </c>
      <c r="G1006" s="47" t="s">
        <v>2742</v>
      </c>
      <c r="H1006" s="44">
        <v>1025</v>
      </c>
      <c r="I1006" s="347" t="s">
        <v>44</v>
      </c>
      <c r="J1006" s="277" t="str">
        <f>IF(ISBLANK(INDEX('Policy Characteristics'!D:D,MATCH($C1006,'Policy Characteristics'!$C:$C,0))),"",INDEX('Policy Characteristics'!D:D,MATCH($C1006,'Policy Characteristics'!$C:$C,0)))</f>
        <v>Industry Energy Efficiency Standards</v>
      </c>
      <c r="K1006" s="276" t="str">
        <f>IF(ISBLANK(INDEX('Policy Characteristics'!E:E,MATCH($C1006,'Policy Characteristics'!$C:$C,0))),"",INDEX('Policy Characteristics'!E:E,MATCH($C1006,'Policy Characteristics'!$C:$C,0)))</f>
        <v>indst efficiency standards</v>
      </c>
      <c r="L1006" s="284">
        <f>IF(ISBLANK(INDEX('Policy Characteristics'!F:F,MATCH($C1006,'Policy Characteristics'!$C:$C,0))),"",INDEX('Policy Characteristics'!F:F,MATCH($C1006,'Policy Characteristics'!$C:$C,0)))</f>
        <v>0</v>
      </c>
      <c r="M1006" s="284">
        <f>IF(ISBLANK(INDEX('Policy Characteristics'!G:G,MATCH($C1006,'Policy Characteristics'!$C:$C,0))),"",INDEX('Policy Characteristics'!G:G,MATCH($C1006,'Policy Characteristics'!$C:$C,0)))</f>
        <v>0.25</v>
      </c>
      <c r="N1006" s="284">
        <f>IF(ISBLANK(INDEX('Policy Characteristics'!H:H,MATCH($C1006,'Policy Characteristics'!$C:$C,0))),"",INDEX('Policy Characteristics'!H:H,MATCH($C1006,'Policy Characteristics'!$C:$C,0)))</f>
        <v>0.01</v>
      </c>
      <c r="O1006" s="276" t="str">
        <f>IF(ISBLANK(INDEX('Policy Characteristics'!I:I,MATCH($C1006,'Policy Characteristics'!$C:$C,0))),"",INDEX('Policy Characteristics'!I:I,MATCH($C1006,'Policy Characteristics'!$C:$C,0)))</f>
        <v>% reduction in energy use</v>
      </c>
      <c r="P1006" s="276" t="str">
        <f>IF(ISBLANK(INDEX('Policy Characteristics'!J:J,MATCH($C1006,'Policy Characteristics'!$C:$C,0))),"",INDEX('Policy Characteristics'!J:J,MATCH($C1006,'Policy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6" s="276" t="str">
        <f>IF(ISBLANK(INDEX('Policy Characteristics'!K:K,MATCH($C1006,'Policy Characteristics'!$C:$C,0))),"",INDEX('Policy Characteristics'!K:K,MATCH($C1006,'Policy Characteristics'!$C:$C,0)))</f>
        <v>industry-ag-main.html#eff-stds</v>
      </c>
      <c r="R1006" s="276" t="str">
        <f>IF(ISBLANK(INDEX('Policy Characteristics'!L:L,MATCH($C1006,'Policy Characteristics'!$C:$C,0))),"",INDEX('Policy Characteristics'!L:L,MATCH($C1006,'Policy Characteristics'!$C:$C,0)))</f>
        <v>industry-energy-efficiency-standards.html</v>
      </c>
    </row>
    <row r="1007" spans="1:18" s="4" customFormat="1" ht="16">
      <c r="A1007" s="276" t="str">
        <f>IF(ISBLANK(INDEX('Policy Characteristics'!A:A,MATCH($C1007,'Policy Characteristics'!$C:$C,0))),"",INDEX('Policy Characteristics'!A:A,MATCH($C1007,'Policy Characteristics'!$C:$C,0)))</f>
        <v>Industry</v>
      </c>
      <c r="B1007" s="285" t="str">
        <f>IF(ISBLANK(INDEX('Policy Characteristics'!B:B,MATCH($C1007,'Policy Characteristics'!$C:$C,0))),"",INDEX('Policy Characteristics'!B:B,MATCH($C1007,'Policy Characteristics'!$C:$C,0)))</f>
        <v>Industry Energy Efficiency Standards</v>
      </c>
      <c r="C1007" s="276" t="str">
        <f t="shared" si="41"/>
        <v>Percentage Improvement in Eqpt Efficiency Standards above BAU</v>
      </c>
      <c r="D1007" s="6" t="s">
        <v>3108</v>
      </c>
      <c r="E1007" s="47" t="s">
        <v>2739</v>
      </c>
      <c r="F1007" t="s">
        <v>3072</v>
      </c>
      <c r="G1007" s="47" t="s">
        <v>2743</v>
      </c>
      <c r="H1007" s="44">
        <v>1026</v>
      </c>
      <c r="I1007" s="347" t="s">
        <v>44</v>
      </c>
      <c r="J1007" s="277" t="str">
        <f>IF(ISBLANK(INDEX('Policy Characteristics'!D:D,MATCH($C1007,'Policy Characteristics'!$C:$C,0))),"",INDEX('Policy Characteristics'!D:D,MATCH($C1007,'Policy Characteristics'!$C:$C,0)))</f>
        <v>Industry Energy Efficiency Standards</v>
      </c>
      <c r="K1007" s="276" t="str">
        <f>IF(ISBLANK(INDEX('Policy Characteristics'!E:E,MATCH($C1007,'Policy Characteristics'!$C:$C,0))),"",INDEX('Policy Characteristics'!E:E,MATCH($C1007,'Policy Characteristics'!$C:$C,0)))</f>
        <v>indst efficiency standards</v>
      </c>
      <c r="L1007" s="284">
        <f>IF(ISBLANK(INDEX('Policy Characteristics'!F:F,MATCH($C1007,'Policy Characteristics'!$C:$C,0))),"",INDEX('Policy Characteristics'!F:F,MATCH($C1007,'Policy Characteristics'!$C:$C,0)))</f>
        <v>0</v>
      </c>
      <c r="M1007" s="284">
        <f>IF(ISBLANK(INDEX('Policy Characteristics'!G:G,MATCH($C1007,'Policy Characteristics'!$C:$C,0))),"",INDEX('Policy Characteristics'!G:G,MATCH($C1007,'Policy Characteristics'!$C:$C,0)))</f>
        <v>0.25</v>
      </c>
      <c r="N1007" s="284">
        <f>IF(ISBLANK(INDEX('Policy Characteristics'!H:H,MATCH($C1007,'Policy Characteristics'!$C:$C,0))),"",INDEX('Policy Characteristics'!H:H,MATCH($C1007,'Policy Characteristics'!$C:$C,0)))</f>
        <v>0.01</v>
      </c>
      <c r="O1007" s="276" t="str">
        <f>IF(ISBLANK(INDEX('Policy Characteristics'!I:I,MATCH($C1007,'Policy Characteristics'!$C:$C,0))),"",INDEX('Policy Characteristics'!I:I,MATCH($C1007,'Policy Characteristics'!$C:$C,0)))</f>
        <v>% reduction in energy use</v>
      </c>
      <c r="P1007" s="276" t="str">
        <f>IF(ISBLANK(INDEX('Policy Characteristics'!J:J,MATCH($C1007,'Policy Characteristics'!$C:$C,0))),"",INDEX('Policy Characteristics'!J:J,MATCH($C1007,'Policy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7" s="276" t="str">
        <f>IF(ISBLANK(INDEX('Policy Characteristics'!K:K,MATCH($C1007,'Policy Characteristics'!$C:$C,0))),"",INDEX('Policy Characteristics'!K:K,MATCH($C1007,'Policy Characteristics'!$C:$C,0)))</f>
        <v>industry-ag-main.html#eff-stds</v>
      </c>
      <c r="R1007" s="276" t="str">
        <f>IF(ISBLANK(INDEX('Policy Characteristics'!L:L,MATCH($C1007,'Policy Characteristics'!$C:$C,0))),"",INDEX('Policy Characteristics'!L:L,MATCH($C1007,'Policy Characteristics'!$C:$C,0)))</f>
        <v>industry-energy-efficiency-standards.html</v>
      </c>
    </row>
    <row r="1008" spans="1:18" s="4" customFormat="1" ht="16">
      <c r="A1008" s="276" t="str">
        <f>IF(ISBLANK(INDEX('Policy Characteristics'!A:A,MATCH($C1008,'Policy Characteristics'!$C:$C,0))),"",INDEX('Policy Characteristics'!A:A,MATCH($C1008,'Policy Characteristics'!$C:$C,0)))</f>
        <v>Industry</v>
      </c>
      <c r="B1008" s="285" t="str">
        <f>IF(ISBLANK(INDEX('Policy Characteristics'!B:B,MATCH($C1008,'Policy Characteristics'!$C:$C,0))),"",INDEX('Policy Characteristics'!B:B,MATCH($C1008,'Policy Characteristics'!$C:$C,0)))</f>
        <v>Industry Energy Efficiency Standards</v>
      </c>
      <c r="C1008" s="276" t="str">
        <f t="shared" si="41"/>
        <v>Percentage Improvement in Eqpt Efficiency Standards above BAU</v>
      </c>
      <c r="D1008" s="6" t="s">
        <v>3108</v>
      </c>
      <c r="E1008" s="47" t="s">
        <v>2736</v>
      </c>
      <c r="F1008" t="s">
        <v>3072</v>
      </c>
      <c r="G1008" s="47" t="s">
        <v>2741</v>
      </c>
      <c r="H1008" s="44">
        <v>1027</v>
      </c>
      <c r="I1008" s="347" t="s">
        <v>45</v>
      </c>
      <c r="J1008" s="277" t="str">
        <f>IF(ISBLANK(INDEX('Policy Characteristics'!D:D,MATCH($C1008,'Policy Characteristics'!$C:$C,0))),"",INDEX('Policy Characteristics'!D:D,MATCH($C1008,'Policy Characteristics'!$C:$C,0)))</f>
        <v>Industry Energy Efficiency Standards</v>
      </c>
      <c r="K1008" s="276" t="str">
        <f>IF(ISBLANK(INDEX('Policy Characteristics'!E:E,MATCH($C1008,'Policy Characteristics'!$C:$C,0))),"",INDEX('Policy Characteristics'!E:E,MATCH($C1008,'Policy Characteristics'!$C:$C,0)))</f>
        <v>indst efficiency standards</v>
      </c>
      <c r="L1008" s="284">
        <f>IF(ISBLANK(INDEX('Policy Characteristics'!F:F,MATCH($C1008,'Policy Characteristics'!$C:$C,0))),"",INDEX('Policy Characteristics'!F:F,MATCH($C1008,'Policy Characteristics'!$C:$C,0)))</f>
        <v>0</v>
      </c>
      <c r="M1008" s="284">
        <f>IF(ISBLANK(INDEX('Policy Characteristics'!G:G,MATCH($C1008,'Policy Characteristics'!$C:$C,0))),"",INDEX('Policy Characteristics'!G:G,MATCH($C1008,'Policy Characteristics'!$C:$C,0)))</f>
        <v>0.25</v>
      </c>
      <c r="N1008" s="284">
        <f>IF(ISBLANK(INDEX('Policy Characteristics'!H:H,MATCH($C1008,'Policy Characteristics'!$C:$C,0))),"",INDEX('Policy Characteristics'!H:H,MATCH($C1008,'Policy Characteristics'!$C:$C,0)))</f>
        <v>0.01</v>
      </c>
      <c r="O1008" s="276" t="str">
        <f>IF(ISBLANK(INDEX('Policy Characteristics'!I:I,MATCH($C1008,'Policy Characteristics'!$C:$C,0))),"",INDEX('Policy Characteristics'!I:I,MATCH($C1008,'Policy Characteristics'!$C:$C,0)))</f>
        <v>% reduction in energy use</v>
      </c>
      <c r="P1008" s="276" t="str">
        <f>IF(ISBLANK(INDEX('Policy Characteristics'!J:J,MATCH($C1008,'Policy Characteristics'!$C:$C,0))),"",INDEX('Policy Characteristics'!J:J,MATCH($C1008,'Policy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8" s="276" t="str">
        <f>IF(ISBLANK(INDEX('Policy Characteristics'!K:K,MATCH($C1008,'Policy Characteristics'!$C:$C,0))),"",INDEX('Policy Characteristics'!K:K,MATCH($C1008,'Policy Characteristics'!$C:$C,0)))</f>
        <v>industry-ag-main.html#eff-stds</v>
      </c>
      <c r="R1008" s="276" t="str">
        <f>IF(ISBLANK(INDEX('Policy Characteristics'!L:L,MATCH($C1008,'Policy Characteristics'!$C:$C,0))),"",INDEX('Policy Characteristics'!L:L,MATCH($C1008,'Policy Characteristics'!$C:$C,0)))</f>
        <v>industry-energy-efficiency-standards.html</v>
      </c>
    </row>
    <row r="1009" spans="1:18" s="4" customFormat="1" ht="16">
      <c r="A1009" s="276" t="str">
        <f>IF(ISBLANK(INDEX('Policy Characteristics'!A:A,MATCH($C1009,'Policy Characteristics'!$C:$C,0))),"",INDEX('Policy Characteristics'!A:A,MATCH($C1009,'Policy Characteristics'!$C:$C,0)))</f>
        <v>Industry</v>
      </c>
      <c r="B1009" s="285" t="str">
        <f>IF(ISBLANK(INDEX('Policy Characteristics'!B:B,MATCH($C1009,'Policy Characteristics'!$C:$C,0))),"",INDEX('Policy Characteristics'!B:B,MATCH($C1009,'Policy Characteristics'!$C:$C,0)))</f>
        <v>Industry Energy Efficiency Standards</v>
      </c>
      <c r="C1009" s="276" t="str">
        <f t="shared" si="41"/>
        <v>Percentage Improvement in Eqpt Efficiency Standards above BAU</v>
      </c>
      <c r="D1009" s="6" t="s">
        <v>3109</v>
      </c>
      <c r="E1009" s="47" t="s">
        <v>2424</v>
      </c>
      <c r="F1009" t="s">
        <v>3073</v>
      </c>
      <c r="G1009" s="47" t="s">
        <v>2430</v>
      </c>
      <c r="H1009" s="44">
        <v>1028</v>
      </c>
      <c r="I1009" s="347" t="s">
        <v>44</v>
      </c>
      <c r="J1009" s="277" t="str">
        <f>IF(ISBLANK(INDEX('Policy Characteristics'!D:D,MATCH($C1009,'Policy Characteristics'!$C:$C,0))),"",INDEX('Policy Characteristics'!D:D,MATCH($C1009,'Policy Characteristics'!$C:$C,0)))</f>
        <v>Industry Energy Efficiency Standards</v>
      </c>
      <c r="K1009" s="276" t="str">
        <f>IF(ISBLANK(INDEX('Policy Characteristics'!E:E,MATCH($C1009,'Policy Characteristics'!$C:$C,0))),"",INDEX('Policy Characteristics'!E:E,MATCH($C1009,'Policy Characteristics'!$C:$C,0)))</f>
        <v>indst efficiency standards</v>
      </c>
      <c r="L1009" s="284">
        <f>IF(ISBLANK(INDEX('Policy Characteristics'!F:F,MATCH($C1009,'Policy Characteristics'!$C:$C,0))),"",INDEX('Policy Characteristics'!F:F,MATCH($C1009,'Policy Characteristics'!$C:$C,0)))</f>
        <v>0</v>
      </c>
      <c r="M1009" s="284">
        <f>IF(ISBLANK(INDEX('Policy Characteristics'!G:G,MATCH($C1009,'Policy Characteristics'!$C:$C,0))),"",INDEX('Policy Characteristics'!G:G,MATCH($C1009,'Policy Characteristics'!$C:$C,0)))</f>
        <v>0.25</v>
      </c>
      <c r="N1009" s="284">
        <f>IF(ISBLANK(INDEX('Policy Characteristics'!H:H,MATCH($C1009,'Policy Characteristics'!$C:$C,0))),"",INDEX('Policy Characteristics'!H:H,MATCH($C1009,'Policy Characteristics'!$C:$C,0)))</f>
        <v>0.01</v>
      </c>
      <c r="O1009" s="276" t="str">
        <f>IF(ISBLANK(INDEX('Policy Characteristics'!I:I,MATCH($C1009,'Policy Characteristics'!$C:$C,0))),"",INDEX('Policy Characteristics'!I:I,MATCH($C1009,'Policy Characteristics'!$C:$C,0)))</f>
        <v>% reduction in energy use</v>
      </c>
      <c r="P1009" s="276" t="str">
        <f>IF(ISBLANK(INDEX('Policy Characteristics'!J:J,MATCH($C1009,'Policy Characteristics'!$C:$C,0))),"",INDEX('Policy Characteristics'!J:J,MATCH($C1009,'Policy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9" s="276" t="str">
        <f>IF(ISBLANK(INDEX('Policy Characteristics'!K:K,MATCH($C1009,'Policy Characteristics'!$C:$C,0))),"",INDEX('Policy Characteristics'!K:K,MATCH($C1009,'Policy Characteristics'!$C:$C,0)))</f>
        <v>industry-ag-main.html#eff-stds</v>
      </c>
      <c r="R1009" s="276" t="str">
        <f>IF(ISBLANK(INDEX('Policy Characteristics'!L:L,MATCH($C1009,'Policy Characteristics'!$C:$C,0))),"",INDEX('Policy Characteristics'!L:L,MATCH($C1009,'Policy Characteristics'!$C:$C,0)))</f>
        <v>industry-energy-efficiency-standards.html</v>
      </c>
    </row>
    <row r="1010" spans="1:18" s="4" customFormat="1" ht="16">
      <c r="A1010" s="276" t="str">
        <f>IF(ISBLANK(INDEX('Policy Characteristics'!A:A,MATCH($C1010,'Policy Characteristics'!$C:$C,0))),"",INDEX('Policy Characteristics'!A:A,MATCH($C1010,'Policy Characteristics'!$C:$C,0)))</f>
        <v>Industry</v>
      </c>
      <c r="B1010" s="285" t="str">
        <f>IF(ISBLANK(INDEX('Policy Characteristics'!B:B,MATCH($C1010,'Policy Characteristics'!$C:$C,0))),"",INDEX('Policy Characteristics'!B:B,MATCH($C1010,'Policy Characteristics'!$C:$C,0)))</f>
        <v>Industry Energy Efficiency Standards</v>
      </c>
      <c r="C1010" s="276" t="str">
        <f t="shared" si="41"/>
        <v>Percentage Improvement in Eqpt Efficiency Standards above BAU</v>
      </c>
      <c r="D1010" s="6" t="s">
        <v>3109</v>
      </c>
      <c r="E1010" s="47" t="s">
        <v>2425</v>
      </c>
      <c r="F1010" t="s">
        <v>3073</v>
      </c>
      <c r="G1010" s="47" t="s">
        <v>2433</v>
      </c>
      <c r="H1010" s="44">
        <v>1029</v>
      </c>
      <c r="I1010" s="347" t="s">
        <v>44</v>
      </c>
      <c r="J1010" s="277" t="str">
        <f>IF(ISBLANK(INDEX('Policy Characteristics'!D:D,MATCH($C1010,'Policy Characteristics'!$C:$C,0))),"",INDEX('Policy Characteristics'!D:D,MATCH($C1010,'Policy Characteristics'!$C:$C,0)))</f>
        <v>Industry Energy Efficiency Standards</v>
      </c>
      <c r="K1010" s="276" t="str">
        <f>IF(ISBLANK(INDEX('Policy Characteristics'!E:E,MATCH($C1010,'Policy Characteristics'!$C:$C,0))),"",INDEX('Policy Characteristics'!E:E,MATCH($C1010,'Policy Characteristics'!$C:$C,0)))</f>
        <v>indst efficiency standards</v>
      </c>
      <c r="L1010" s="284">
        <f>IF(ISBLANK(INDEX('Policy Characteristics'!F:F,MATCH($C1010,'Policy Characteristics'!$C:$C,0))),"",INDEX('Policy Characteristics'!F:F,MATCH($C1010,'Policy Characteristics'!$C:$C,0)))</f>
        <v>0</v>
      </c>
      <c r="M1010" s="284">
        <f>IF(ISBLANK(INDEX('Policy Characteristics'!G:G,MATCH($C1010,'Policy Characteristics'!$C:$C,0))),"",INDEX('Policy Characteristics'!G:G,MATCH($C1010,'Policy Characteristics'!$C:$C,0)))</f>
        <v>0.25</v>
      </c>
      <c r="N1010" s="284">
        <f>IF(ISBLANK(INDEX('Policy Characteristics'!H:H,MATCH($C1010,'Policy Characteristics'!$C:$C,0))),"",INDEX('Policy Characteristics'!H:H,MATCH($C1010,'Policy Characteristics'!$C:$C,0)))</f>
        <v>0.01</v>
      </c>
      <c r="O1010" s="276" t="str">
        <f>IF(ISBLANK(INDEX('Policy Characteristics'!I:I,MATCH($C1010,'Policy Characteristics'!$C:$C,0))),"",INDEX('Policy Characteristics'!I:I,MATCH($C1010,'Policy Characteristics'!$C:$C,0)))</f>
        <v>% reduction in energy use</v>
      </c>
      <c r="P1010" s="276" t="str">
        <f>IF(ISBLANK(INDEX('Policy Characteristics'!J:J,MATCH($C1010,'Policy Characteristics'!$C:$C,0))),"",INDEX('Policy Characteristics'!J:J,MATCH($C1010,'Policy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0" s="276" t="str">
        <f>IF(ISBLANK(INDEX('Policy Characteristics'!K:K,MATCH($C1010,'Policy Characteristics'!$C:$C,0))),"",INDEX('Policy Characteristics'!K:K,MATCH($C1010,'Policy Characteristics'!$C:$C,0)))</f>
        <v>industry-ag-main.html#eff-stds</v>
      </c>
      <c r="R1010" s="276" t="str">
        <f>IF(ISBLANK(INDEX('Policy Characteristics'!L:L,MATCH($C1010,'Policy Characteristics'!$C:$C,0))),"",INDEX('Policy Characteristics'!L:L,MATCH($C1010,'Policy Characteristics'!$C:$C,0)))</f>
        <v>industry-energy-efficiency-standards.html</v>
      </c>
    </row>
    <row r="1011" spans="1:18" s="4" customFormat="1" ht="16">
      <c r="A1011" s="276" t="str">
        <f>IF(ISBLANK(INDEX('Policy Characteristics'!A:A,MATCH($C1011,'Policy Characteristics'!$C:$C,0))),"",INDEX('Policy Characteristics'!A:A,MATCH($C1011,'Policy Characteristics'!$C:$C,0)))</f>
        <v>Industry</v>
      </c>
      <c r="B1011" s="285" t="str">
        <f>IF(ISBLANK(INDEX('Policy Characteristics'!B:B,MATCH($C1011,'Policy Characteristics'!$C:$C,0))),"",INDEX('Policy Characteristics'!B:B,MATCH($C1011,'Policy Characteristics'!$C:$C,0)))</f>
        <v>Industry Energy Efficiency Standards</v>
      </c>
      <c r="C1011" s="276" t="str">
        <f t="shared" si="41"/>
        <v>Percentage Improvement in Eqpt Efficiency Standards above BAU</v>
      </c>
      <c r="D1011" s="6" t="s">
        <v>3109</v>
      </c>
      <c r="E1011" s="47" t="s">
        <v>2426</v>
      </c>
      <c r="F1011" t="s">
        <v>3073</v>
      </c>
      <c r="G1011" s="47" t="s">
        <v>2434</v>
      </c>
      <c r="H1011" s="44">
        <v>1030</v>
      </c>
      <c r="I1011" s="347" t="s">
        <v>44</v>
      </c>
      <c r="J1011" s="277" t="str">
        <f>IF(ISBLANK(INDEX('Policy Characteristics'!D:D,MATCH($C1011,'Policy Characteristics'!$C:$C,0))),"",INDEX('Policy Characteristics'!D:D,MATCH($C1011,'Policy Characteristics'!$C:$C,0)))</f>
        <v>Industry Energy Efficiency Standards</v>
      </c>
      <c r="K1011" s="276" t="str">
        <f>IF(ISBLANK(INDEX('Policy Characteristics'!E:E,MATCH($C1011,'Policy Characteristics'!$C:$C,0))),"",INDEX('Policy Characteristics'!E:E,MATCH($C1011,'Policy Characteristics'!$C:$C,0)))</f>
        <v>indst efficiency standards</v>
      </c>
      <c r="L1011" s="284">
        <f>IF(ISBLANK(INDEX('Policy Characteristics'!F:F,MATCH($C1011,'Policy Characteristics'!$C:$C,0))),"",INDEX('Policy Characteristics'!F:F,MATCH($C1011,'Policy Characteristics'!$C:$C,0)))</f>
        <v>0</v>
      </c>
      <c r="M1011" s="284">
        <f>IF(ISBLANK(INDEX('Policy Characteristics'!G:G,MATCH($C1011,'Policy Characteristics'!$C:$C,0))),"",INDEX('Policy Characteristics'!G:G,MATCH($C1011,'Policy Characteristics'!$C:$C,0)))</f>
        <v>0.25</v>
      </c>
      <c r="N1011" s="284">
        <f>IF(ISBLANK(INDEX('Policy Characteristics'!H:H,MATCH($C1011,'Policy Characteristics'!$C:$C,0))),"",INDEX('Policy Characteristics'!H:H,MATCH($C1011,'Policy Characteristics'!$C:$C,0)))</f>
        <v>0.01</v>
      </c>
      <c r="O1011" s="276" t="str">
        <f>IF(ISBLANK(INDEX('Policy Characteristics'!I:I,MATCH($C1011,'Policy Characteristics'!$C:$C,0))),"",INDEX('Policy Characteristics'!I:I,MATCH($C1011,'Policy Characteristics'!$C:$C,0)))</f>
        <v>% reduction in energy use</v>
      </c>
      <c r="P1011" s="276" t="str">
        <f>IF(ISBLANK(INDEX('Policy Characteristics'!J:J,MATCH($C1011,'Policy Characteristics'!$C:$C,0))),"",INDEX('Policy Characteristics'!J:J,MATCH($C1011,'Policy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1" s="276" t="str">
        <f>IF(ISBLANK(INDEX('Policy Characteristics'!K:K,MATCH($C1011,'Policy Characteristics'!$C:$C,0))),"",INDEX('Policy Characteristics'!K:K,MATCH($C1011,'Policy Characteristics'!$C:$C,0)))</f>
        <v>industry-ag-main.html#eff-stds</v>
      </c>
      <c r="R1011" s="276" t="str">
        <f>IF(ISBLANK(INDEX('Policy Characteristics'!L:L,MATCH($C1011,'Policy Characteristics'!$C:$C,0))),"",INDEX('Policy Characteristics'!L:L,MATCH($C1011,'Policy Characteristics'!$C:$C,0)))</f>
        <v>industry-energy-efficiency-standards.html</v>
      </c>
    </row>
    <row r="1012" spans="1:18" s="4" customFormat="1" ht="16">
      <c r="A1012" s="276" t="str">
        <f>IF(ISBLANK(INDEX('Policy Characteristics'!A:A,MATCH($C1012,'Policy Characteristics'!$C:$C,0))),"",INDEX('Policy Characteristics'!A:A,MATCH($C1012,'Policy Characteristics'!$C:$C,0)))</f>
        <v>Industry</v>
      </c>
      <c r="B1012" s="285" t="str">
        <f>IF(ISBLANK(INDEX('Policy Characteristics'!B:B,MATCH($C1012,'Policy Characteristics'!$C:$C,0))),"",INDEX('Policy Characteristics'!B:B,MATCH($C1012,'Policy Characteristics'!$C:$C,0)))</f>
        <v>Industry Energy Efficiency Standards</v>
      </c>
      <c r="C1012" s="276" t="str">
        <f t="shared" si="41"/>
        <v>Percentage Improvement in Eqpt Efficiency Standards above BAU</v>
      </c>
      <c r="D1012" s="6" t="s">
        <v>3109</v>
      </c>
      <c r="E1012" s="47" t="s">
        <v>2427</v>
      </c>
      <c r="F1012" t="s">
        <v>3073</v>
      </c>
      <c r="G1012" s="47" t="s">
        <v>2431</v>
      </c>
      <c r="H1012" s="44">
        <v>1031</v>
      </c>
      <c r="I1012" s="347" t="s">
        <v>45</v>
      </c>
      <c r="J1012" s="277" t="str">
        <f>IF(ISBLANK(INDEX('Policy Characteristics'!D:D,MATCH($C1012,'Policy Characteristics'!$C:$C,0))),"",INDEX('Policy Characteristics'!D:D,MATCH($C1012,'Policy Characteristics'!$C:$C,0)))</f>
        <v>Industry Energy Efficiency Standards</v>
      </c>
      <c r="K1012" s="276" t="str">
        <f>IF(ISBLANK(INDEX('Policy Characteristics'!E:E,MATCH($C1012,'Policy Characteristics'!$C:$C,0))),"",INDEX('Policy Characteristics'!E:E,MATCH($C1012,'Policy Characteristics'!$C:$C,0)))</f>
        <v>indst efficiency standards</v>
      </c>
      <c r="L1012" s="284">
        <f>IF(ISBLANK(INDEX('Policy Characteristics'!F:F,MATCH($C1012,'Policy Characteristics'!$C:$C,0))),"",INDEX('Policy Characteristics'!F:F,MATCH($C1012,'Policy Characteristics'!$C:$C,0)))</f>
        <v>0</v>
      </c>
      <c r="M1012" s="284">
        <f>IF(ISBLANK(INDEX('Policy Characteristics'!G:G,MATCH($C1012,'Policy Characteristics'!$C:$C,0))),"",INDEX('Policy Characteristics'!G:G,MATCH($C1012,'Policy Characteristics'!$C:$C,0)))</f>
        <v>0.25</v>
      </c>
      <c r="N1012" s="284">
        <f>IF(ISBLANK(INDEX('Policy Characteristics'!H:H,MATCH($C1012,'Policy Characteristics'!$C:$C,0))),"",INDEX('Policy Characteristics'!H:H,MATCH($C1012,'Policy Characteristics'!$C:$C,0)))</f>
        <v>0.01</v>
      </c>
      <c r="O1012" s="276" t="str">
        <f>IF(ISBLANK(INDEX('Policy Characteristics'!I:I,MATCH($C1012,'Policy Characteristics'!$C:$C,0))),"",INDEX('Policy Characteristics'!I:I,MATCH($C1012,'Policy Characteristics'!$C:$C,0)))</f>
        <v>% reduction in energy use</v>
      </c>
      <c r="P1012" s="276" t="str">
        <f>IF(ISBLANK(INDEX('Policy Characteristics'!J:J,MATCH($C1012,'Policy Characteristics'!$C:$C,0))),"",INDEX('Policy Characteristics'!J:J,MATCH($C1012,'Policy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2" s="276" t="str">
        <f>IF(ISBLANK(INDEX('Policy Characteristics'!K:K,MATCH($C1012,'Policy Characteristics'!$C:$C,0))),"",INDEX('Policy Characteristics'!K:K,MATCH($C1012,'Policy Characteristics'!$C:$C,0)))</f>
        <v>industry-ag-main.html#eff-stds</v>
      </c>
      <c r="R1012" s="276" t="str">
        <f>IF(ISBLANK(INDEX('Policy Characteristics'!L:L,MATCH($C1012,'Policy Characteristics'!$C:$C,0))),"",INDEX('Policy Characteristics'!L:L,MATCH($C1012,'Policy Characteristics'!$C:$C,0)))</f>
        <v>industry-energy-efficiency-standards.html</v>
      </c>
    </row>
    <row r="1013" spans="1:18" s="4" customFormat="1" ht="16">
      <c r="A1013" s="276" t="str">
        <f>IF(ISBLANK(INDEX('Policy Characteristics'!A:A,MATCH($C1013,'Policy Characteristics'!$C:$C,0))),"",INDEX('Policy Characteristics'!A:A,MATCH($C1013,'Policy Characteristics'!$C:$C,0)))</f>
        <v>Industry</v>
      </c>
      <c r="B1013" s="285" t="str">
        <f>IF(ISBLANK(INDEX('Policy Characteristics'!B:B,MATCH($C1013,'Policy Characteristics'!$C:$C,0))),"",INDEX('Policy Characteristics'!B:B,MATCH($C1013,'Policy Characteristics'!$C:$C,0)))</f>
        <v>Industry Energy Efficiency Standards</v>
      </c>
      <c r="C1013" s="276" t="str">
        <f t="shared" si="41"/>
        <v>Percentage Improvement in Eqpt Efficiency Standards above BAU</v>
      </c>
      <c r="D1013" s="6" t="s">
        <v>3109</v>
      </c>
      <c r="E1013" s="47" t="s">
        <v>2428</v>
      </c>
      <c r="F1013" t="s">
        <v>3073</v>
      </c>
      <c r="G1013" s="47" t="s">
        <v>2432</v>
      </c>
      <c r="H1013" s="44">
        <v>1032</v>
      </c>
      <c r="I1013" s="347" t="s">
        <v>44</v>
      </c>
      <c r="J1013" s="277" t="str">
        <f>IF(ISBLANK(INDEX('Policy Characteristics'!D:D,MATCH($C1013,'Policy Characteristics'!$C:$C,0))),"",INDEX('Policy Characteristics'!D:D,MATCH($C1013,'Policy Characteristics'!$C:$C,0)))</f>
        <v>Industry Energy Efficiency Standards</v>
      </c>
      <c r="K1013" s="276" t="str">
        <f>IF(ISBLANK(INDEX('Policy Characteristics'!E:E,MATCH($C1013,'Policy Characteristics'!$C:$C,0))),"",INDEX('Policy Characteristics'!E:E,MATCH($C1013,'Policy Characteristics'!$C:$C,0)))</f>
        <v>indst efficiency standards</v>
      </c>
      <c r="L1013" s="284">
        <f>IF(ISBLANK(INDEX('Policy Characteristics'!F:F,MATCH($C1013,'Policy Characteristics'!$C:$C,0))),"",INDEX('Policy Characteristics'!F:F,MATCH($C1013,'Policy Characteristics'!$C:$C,0)))</f>
        <v>0</v>
      </c>
      <c r="M1013" s="284">
        <f>IF(ISBLANK(INDEX('Policy Characteristics'!G:G,MATCH($C1013,'Policy Characteristics'!$C:$C,0))),"",INDEX('Policy Characteristics'!G:G,MATCH($C1013,'Policy Characteristics'!$C:$C,0)))</f>
        <v>0.25</v>
      </c>
      <c r="N1013" s="284">
        <f>IF(ISBLANK(INDEX('Policy Characteristics'!H:H,MATCH($C1013,'Policy Characteristics'!$C:$C,0))),"",INDEX('Policy Characteristics'!H:H,MATCH($C1013,'Policy Characteristics'!$C:$C,0)))</f>
        <v>0.01</v>
      </c>
      <c r="O1013" s="276" t="str">
        <f>IF(ISBLANK(INDEX('Policy Characteristics'!I:I,MATCH($C1013,'Policy Characteristics'!$C:$C,0))),"",INDEX('Policy Characteristics'!I:I,MATCH($C1013,'Policy Characteristics'!$C:$C,0)))</f>
        <v>% reduction in energy use</v>
      </c>
      <c r="P1013" s="276" t="str">
        <f>IF(ISBLANK(INDEX('Policy Characteristics'!J:J,MATCH($C1013,'Policy Characteristics'!$C:$C,0))),"",INDEX('Policy Characteristics'!J:J,MATCH($C1013,'Policy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3" s="276" t="str">
        <f>IF(ISBLANK(INDEX('Policy Characteristics'!K:K,MATCH($C1013,'Policy Characteristics'!$C:$C,0))),"",INDEX('Policy Characteristics'!K:K,MATCH($C1013,'Policy Characteristics'!$C:$C,0)))</f>
        <v>industry-ag-main.html#eff-stds</v>
      </c>
      <c r="R1013" s="276" t="str">
        <f>IF(ISBLANK(INDEX('Policy Characteristics'!L:L,MATCH($C1013,'Policy Characteristics'!$C:$C,0))),"",INDEX('Policy Characteristics'!L:L,MATCH($C1013,'Policy Characteristics'!$C:$C,0)))</f>
        <v>industry-energy-efficiency-standards.html</v>
      </c>
    </row>
    <row r="1014" spans="1:18" s="4" customFormat="1" ht="16">
      <c r="A1014" s="276" t="str">
        <f>IF(ISBLANK(INDEX('Policy Characteristics'!A:A,MATCH($C1014,'Policy Characteristics'!$C:$C,0))),"",INDEX('Policy Characteristics'!A:A,MATCH($C1014,'Policy Characteristics'!$C:$C,0)))</f>
        <v>Industry</v>
      </c>
      <c r="B1014" s="285" t="str">
        <f>IF(ISBLANK(INDEX('Policy Characteristics'!B:B,MATCH($C1014,'Policy Characteristics'!$C:$C,0))),"",INDEX('Policy Characteristics'!B:B,MATCH($C1014,'Policy Characteristics'!$C:$C,0)))</f>
        <v>Industry Energy Efficiency Standards</v>
      </c>
      <c r="C1014" s="276" t="str">
        <f t="shared" si="41"/>
        <v>Percentage Improvement in Eqpt Efficiency Standards above BAU</v>
      </c>
      <c r="D1014" s="6" t="s">
        <v>3109</v>
      </c>
      <c r="E1014" s="47" t="s">
        <v>2429</v>
      </c>
      <c r="F1014" t="s">
        <v>3073</v>
      </c>
      <c r="G1014" s="47" t="s">
        <v>2435</v>
      </c>
      <c r="H1014" s="44">
        <v>1033</v>
      </c>
      <c r="I1014" s="347" t="s">
        <v>45</v>
      </c>
      <c r="J1014" s="277" t="str">
        <f>IF(ISBLANK(INDEX('Policy Characteristics'!D:D,MATCH($C1014,'Policy Characteristics'!$C:$C,0))),"",INDEX('Policy Characteristics'!D:D,MATCH($C1014,'Policy Characteristics'!$C:$C,0)))</f>
        <v>Industry Energy Efficiency Standards</v>
      </c>
      <c r="K1014" s="276" t="str">
        <f>IF(ISBLANK(INDEX('Policy Characteristics'!E:E,MATCH($C1014,'Policy Characteristics'!$C:$C,0))),"",INDEX('Policy Characteristics'!E:E,MATCH($C1014,'Policy Characteristics'!$C:$C,0)))</f>
        <v>indst efficiency standards</v>
      </c>
      <c r="L1014" s="284">
        <f>IF(ISBLANK(INDEX('Policy Characteristics'!F:F,MATCH($C1014,'Policy Characteristics'!$C:$C,0))),"",INDEX('Policy Characteristics'!F:F,MATCH($C1014,'Policy Characteristics'!$C:$C,0)))</f>
        <v>0</v>
      </c>
      <c r="M1014" s="284">
        <f>IF(ISBLANK(INDEX('Policy Characteristics'!G:G,MATCH($C1014,'Policy Characteristics'!$C:$C,0))),"",INDEX('Policy Characteristics'!G:G,MATCH($C1014,'Policy Characteristics'!$C:$C,0)))</f>
        <v>0.25</v>
      </c>
      <c r="N1014" s="284">
        <f>IF(ISBLANK(INDEX('Policy Characteristics'!H:H,MATCH($C1014,'Policy Characteristics'!$C:$C,0))),"",INDEX('Policy Characteristics'!H:H,MATCH($C1014,'Policy Characteristics'!$C:$C,0)))</f>
        <v>0.01</v>
      </c>
      <c r="O1014" s="276" t="str">
        <f>IF(ISBLANK(INDEX('Policy Characteristics'!I:I,MATCH($C1014,'Policy Characteristics'!$C:$C,0))),"",INDEX('Policy Characteristics'!I:I,MATCH($C1014,'Policy Characteristics'!$C:$C,0)))</f>
        <v>% reduction in energy use</v>
      </c>
      <c r="P1014" s="276" t="str">
        <f>IF(ISBLANK(INDEX('Policy Characteristics'!J:J,MATCH($C1014,'Policy Characteristics'!$C:$C,0))),"",INDEX('Policy Characteristics'!J:J,MATCH($C1014,'Policy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4" s="276" t="str">
        <f>IF(ISBLANK(INDEX('Policy Characteristics'!K:K,MATCH($C1014,'Policy Characteristics'!$C:$C,0))),"",INDEX('Policy Characteristics'!K:K,MATCH($C1014,'Policy Characteristics'!$C:$C,0)))</f>
        <v>industry-ag-main.html#eff-stds</v>
      </c>
      <c r="R1014" s="276" t="str">
        <f>IF(ISBLANK(INDEX('Policy Characteristics'!L:L,MATCH($C1014,'Policy Characteristics'!$C:$C,0))),"",INDEX('Policy Characteristics'!L:L,MATCH($C1014,'Policy Characteristics'!$C:$C,0)))</f>
        <v>industry-energy-efficiency-standards.html</v>
      </c>
    </row>
    <row r="1015" spans="1:18" s="4" customFormat="1" ht="16">
      <c r="A1015" s="276" t="str">
        <f>IF(ISBLANK(INDEX('Policy Characteristics'!A:A,MATCH($C1015,'Policy Characteristics'!$C:$C,0))),"",INDEX('Policy Characteristics'!A:A,MATCH($C1015,'Policy Characteristics'!$C:$C,0)))</f>
        <v>Industry</v>
      </c>
      <c r="B1015" s="285" t="str">
        <f>IF(ISBLANK(INDEX('Policy Characteristics'!B:B,MATCH($C1015,'Policy Characteristics'!$C:$C,0))),"",INDEX('Policy Characteristics'!B:B,MATCH($C1015,'Policy Characteristics'!$C:$C,0)))</f>
        <v>Industry Energy Efficiency Standards</v>
      </c>
      <c r="C1015" s="276" t="str">
        <f t="shared" si="41"/>
        <v>Percentage Improvement in Eqpt Efficiency Standards above BAU</v>
      </c>
      <c r="D1015" s="6" t="s">
        <v>3109</v>
      </c>
      <c r="E1015" s="47" t="s">
        <v>2737</v>
      </c>
      <c r="F1015" t="s">
        <v>3073</v>
      </c>
      <c r="G1015" s="47" t="s">
        <v>2740</v>
      </c>
      <c r="H1015" s="44">
        <v>1034</v>
      </c>
      <c r="I1015" s="347" t="s">
        <v>45</v>
      </c>
      <c r="J1015" s="277" t="str">
        <f>IF(ISBLANK(INDEX('Policy Characteristics'!D:D,MATCH($C1015,'Policy Characteristics'!$C:$C,0))),"",INDEX('Policy Characteristics'!D:D,MATCH($C1015,'Policy Characteristics'!$C:$C,0)))</f>
        <v>Industry Energy Efficiency Standards</v>
      </c>
      <c r="K1015" s="276" t="str">
        <f>IF(ISBLANK(INDEX('Policy Characteristics'!E:E,MATCH($C1015,'Policy Characteristics'!$C:$C,0))),"",INDEX('Policy Characteristics'!E:E,MATCH($C1015,'Policy Characteristics'!$C:$C,0)))</f>
        <v>indst efficiency standards</v>
      </c>
      <c r="L1015" s="284">
        <f>IF(ISBLANK(INDEX('Policy Characteristics'!F:F,MATCH($C1015,'Policy Characteristics'!$C:$C,0))),"",INDEX('Policy Characteristics'!F:F,MATCH($C1015,'Policy Characteristics'!$C:$C,0)))</f>
        <v>0</v>
      </c>
      <c r="M1015" s="284">
        <f>IF(ISBLANK(INDEX('Policy Characteristics'!G:G,MATCH($C1015,'Policy Characteristics'!$C:$C,0))),"",INDEX('Policy Characteristics'!G:G,MATCH($C1015,'Policy Characteristics'!$C:$C,0)))</f>
        <v>0.25</v>
      </c>
      <c r="N1015" s="284">
        <f>IF(ISBLANK(INDEX('Policy Characteristics'!H:H,MATCH($C1015,'Policy Characteristics'!$C:$C,0))),"",INDEX('Policy Characteristics'!H:H,MATCH($C1015,'Policy Characteristics'!$C:$C,0)))</f>
        <v>0.01</v>
      </c>
      <c r="O1015" s="276" t="str">
        <f>IF(ISBLANK(INDEX('Policy Characteristics'!I:I,MATCH($C1015,'Policy Characteristics'!$C:$C,0))),"",INDEX('Policy Characteristics'!I:I,MATCH($C1015,'Policy Characteristics'!$C:$C,0)))</f>
        <v>% reduction in energy use</v>
      </c>
      <c r="P1015" s="276" t="str">
        <f>IF(ISBLANK(INDEX('Policy Characteristics'!J:J,MATCH($C1015,'Policy Characteristics'!$C:$C,0))),"",INDEX('Policy Characteristics'!J:J,MATCH($C1015,'Policy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5" s="276" t="str">
        <f>IF(ISBLANK(INDEX('Policy Characteristics'!K:K,MATCH($C1015,'Policy Characteristics'!$C:$C,0))),"",INDEX('Policy Characteristics'!K:K,MATCH($C1015,'Policy Characteristics'!$C:$C,0)))</f>
        <v>industry-ag-main.html#eff-stds</v>
      </c>
      <c r="R1015" s="276" t="str">
        <f>IF(ISBLANK(INDEX('Policy Characteristics'!L:L,MATCH($C1015,'Policy Characteristics'!$C:$C,0))),"",INDEX('Policy Characteristics'!L:L,MATCH($C1015,'Policy Characteristics'!$C:$C,0)))</f>
        <v>industry-energy-efficiency-standards.html</v>
      </c>
    </row>
    <row r="1016" spans="1:18" s="4" customFormat="1" ht="16">
      <c r="A1016" s="276" t="str">
        <f>IF(ISBLANK(INDEX('Policy Characteristics'!A:A,MATCH($C1016,'Policy Characteristics'!$C:$C,0))),"",INDEX('Policy Characteristics'!A:A,MATCH($C1016,'Policy Characteristics'!$C:$C,0)))</f>
        <v>Industry</v>
      </c>
      <c r="B1016" s="285" t="str">
        <f>IF(ISBLANK(INDEX('Policy Characteristics'!B:B,MATCH($C1016,'Policy Characteristics'!$C:$C,0))),"",INDEX('Policy Characteristics'!B:B,MATCH($C1016,'Policy Characteristics'!$C:$C,0)))</f>
        <v>Industry Energy Efficiency Standards</v>
      </c>
      <c r="C1016" s="276" t="str">
        <f t="shared" si="41"/>
        <v>Percentage Improvement in Eqpt Efficiency Standards above BAU</v>
      </c>
      <c r="D1016" s="6" t="s">
        <v>3109</v>
      </c>
      <c r="E1016" s="47" t="s">
        <v>2738</v>
      </c>
      <c r="F1016" t="s">
        <v>3073</v>
      </c>
      <c r="G1016" s="47" t="s">
        <v>2742</v>
      </c>
      <c r="H1016" s="44">
        <v>1035</v>
      </c>
      <c r="I1016" s="347" t="s">
        <v>44</v>
      </c>
      <c r="J1016" s="277" t="str">
        <f>IF(ISBLANK(INDEX('Policy Characteristics'!D:D,MATCH($C1016,'Policy Characteristics'!$C:$C,0))),"",INDEX('Policy Characteristics'!D:D,MATCH($C1016,'Policy Characteristics'!$C:$C,0)))</f>
        <v>Industry Energy Efficiency Standards</v>
      </c>
      <c r="K1016" s="276" t="str">
        <f>IF(ISBLANK(INDEX('Policy Characteristics'!E:E,MATCH($C1016,'Policy Characteristics'!$C:$C,0))),"",INDEX('Policy Characteristics'!E:E,MATCH($C1016,'Policy Characteristics'!$C:$C,0)))</f>
        <v>indst efficiency standards</v>
      </c>
      <c r="L1016" s="284">
        <f>IF(ISBLANK(INDEX('Policy Characteristics'!F:F,MATCH($C1016,'Policy Characteristics'!$C:$C,0))),"",INDEX('Policy Characteristics'!F:F,MATCH($C1016,'Policy Characteristics'!$C:$C,0)))</f>
        <v>0</v>
      </c>
      <c r="M1016" s="284">
        <f>IF(ISBLANK(INDEX('Policy Characteristics'!G:G,MATCH($C1016,'Policy Characteristics'!$C:$C,0))),"",INDEX('Policy Characteristics'!G:G,MATCH($C1016,'Policy Characteristics'!$C:$C,0)))</f>
        <v>0.25</v>
      </c>
      <c r="N1016" s="284">
        <f>IF(ISBLANK(INDEX('Policy Characteristics'!H:H,MATCH($C1016,'Policy Characteristics'!$C:$C,0))),"",INDEX('Policy Characteristics'!H:H,MATCH($C1016,'Policy Characteristics'!$C:$C,0)))</f>
        <v>0.01</v>
      </c>
      <c r="O1016" s="276" t="str">
        <f>IF(ISBLANK(INDEX('Policy Characteristics'!I:I,MATCH($C1016,'Policy Characteristics'!$C:$C,0))),"",INDEX('Policy Characteristics'!I:I,MATCH($C1016,'Policy Characteristics'!$C:$C,0)))</f>
        <v>% reduction in energy use</v>
      </c>
      <c r="P1016" s="276" t="str">
        <f>IF(ISBLANK(INDEX('Policy Characteristics'!J:J,MATCH($C1016,'Policy Characteristics'!$C:$C,0))),"",INDEX('Policy Characteristics'!J:J,MATCH($C1016,'Policy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6" s="276" t="str">
        <f>IF(ISBLANK(INDEX('Policy Characteristics'!K:K,MATCH($C1016,'Policy Characteristics'!$C:$C,0))),"",INDEX('Policy Characteristics'!K:K,MATCH($C1016,'Policy Characteristics'!$C:$C,0)))</f>
        <v>industry-ag-main.html#eff-stds</v>
      </c>
      <c r="R1016" s="276" t="str">
        <f>IF(ISBLANK(INDEX('Policy Characteristics'!L:L,MATCH($C1016,'Policy Characteristics'!$C:$C,0))),"",INDEX('Policy Characteristics'!L:L,MATCH($C1016,'Policy Characteristics'!$C:$C,0)))</f>
        <v>industry-energy-efficiency-standards.html</v>
      </c>
    </row>
    <row r="1017" spans="1:18" s="4" customFormat="1" ht="16">
      <c r="A1017" s="276" t="str">
        <f>IF(ISBLANK(INDEX('Policy Characteristics'!A:A,MATCH($C1017,'Policy Characteristics'!$C:$C,0))),"",INDEX('Policy Characteristics'!A:A,MATCH($C1017,'Policy Characteristics'!$C:$C,0)))</f>
        <v>Industry</v>
      </c>
      <c r="B1017" s="285" t="str">
        <f>IF(ISBLANK(INDEX('Policy Characteristics'!B:B,MATCH($C1017,'Policy Characteristics'!$C:$C,0))),"",INDEX('Policy Characteristics'!B:B,MATCH($C1017,'Policy Characteristics'!$C:$C,0)))</f>
        <v>Industry Energy Efficiency Standards</v>
      </c>
      <c r="C1017" s="276" t="str">
        <f t="shared" si="41"/>
        <v>Percentage Improvement in Eqpt Efficiency Standards above BAU</v>
      </c>
      <c r="D1017" s="6" t="s">
        <v>3109</v>
      </c>
      <c r="E1017" s="47" t="s">
        <v>2739</v>
      </c>
      <c r="F1017" t="s">
        <v>3073</v>
      </c>
      <c r="G1017" s="47" t="s">
        <v>2743</v>
      </c>
      <c r="H1017" s="44">
        <v>1036</v>
      </c>
      <c r="I1017" s="347" t="s">
        <v>44</v>
      </c>
      <c r="J1017" s="277" t="str">
        <f>IF(ISBLANK(INDEX('Policy Characteristics'!D:D,MATCH($C1017,'Policy Characteristics'!$C:$C,0))),"",INDEX('Policy Characteristics'!D:D,MATCH($C1017,'Policy Characteristics'!$C:$C,0)))</f>
        <v>Industry Energy Efficiency Standards</v>
      </c>
      <c r="K1017" s="276" t="str">
        <f>IF(ISBLANK(INDEX('Policy Characteristics'!E:E,MATCH($C1017,'Policy Characteristics'!$C:$C,0))),"",INDEX('Policy Characteristics'!E:E,MATCH($C1017,'Policy Characteristics'!$C:$C,0)))</f>
        <v>indst efficiency standards</v>
      </c>
      <c r="L1017" s="284">
        <f>IF(ISBLANK(INDEX('Policy Characteristics'!F:F,MATCH($C1017,'Policy Characteristics'!$C:$C,0))),"",INDEX('Policy Characteristics'!F:F,MATCH($C1017,'Policy Characteristics'!$C:$C,0)))</f>
        <v>0</v>
      </c>
      <c r="M1017" s="284">
        <f>IF(ISBLANK(INDEX('Policy Characteristics'!G:G,MATCH($C1017,'Policy Characteristics'!$C:$C,0))),"",INDEX('Policy Characteristics'!G:G,MATCH($C1017,'Policy Characteristics'!$C:$C,0)))</f>
        <v>0.25</v>
      </c>
      <c r="N1017" s="284">
        <f>IF(ISBLANK(INDEX('Policy Characteristics'!H:H,MATCH($C1017,'Policy Characteristics'!$C:$C,0))),"",INDEX('Policy Characteristics'!H:H,MATCH($C1017,'Policy Characteristics'!$C:$C,0)))</f>
        <v>0.01</v>
      </c>
      <c r="O1017" s="276" t="str">
        <f>IF(ISBLANK(INDEX('Policy Characteristics'!I:I,MATCH($C1017,'Policy Characteristics'!$C:$C,0))),"",INDEX('Policy Characteristics'!I:I,MATCH($C1017,'Policy Characteristics'!$C:$C,0)))</f>
        <v>% reduction in energy use</v>
      </c>
      <c r="P1017" s="276" t="str">
        <f>IF(ISBLANK(INDEX('Policy Characteristics'!J:J,MATCH($C1017,'Policy Characteristics'!$C:$C,0))),"",INDEX('Policy Characteristics'!J:J,MATCH($C1017,'Policy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7" s="276" t="str">
        <f>IF(ISBLANK(INDEX('Policy Characteristics'!K:K,MATCH($C1017,'Policy Characteristics'!$C:$C,0))),"",INDEX('Policy Characteristics'!K:K,MATCH($C1017,'Policy Characteristics'!$C:$C,0)))</f>
        <v>industry-ag-main.html#eff-stds</v>
      </c>
      <c r="R1017" s="276" t="str">
        <f>IF(ISBLANK(INDEX('Policy Characteristics'!L:L,MATCH($C1017,'Policy Characteristics'!$C:$C,0))),"",INDEX('Policy Characteristics'!L:L,MATCH($C1017,'Policy Characteristics'!$C:$C,0)))</f>
        <v>industry-energy-efficiency-standards.html</v>
      </c>
    </row>
    <row r="1018" spans="1:18" s="4" customFormat="1" ht="16">
      <c r="A1018" s="276" t="str">
        <f>IF(ISBLANK(INDEX('Policy Characteristics'!A:A,MATCH($C1018,'Policy Characteristics'!$C:$C,0))),"",INDEX('Policy Characteristics'!A:A,MATCH($C1018,'Policy Characteristics'!$C:$C,0)))</f>
        <v>Industry</v>
      </c>
      <c r="B1018" s="285" t="str">
        <f>IF(ISBLANK(INDEX('Policy Characteristics'!B:B,MATCH($C1018,'Policy Characteristics'!$C:$C,0))),"",INDEX('Policy Characteristics'!B:B,MATCH($C1018,'Policy Characteristics'!$C:$C,0)))</f>
        <v>Industry Energy Efficiency Standards</v>
      </c>
      <c r="C1018" s="276" t="str">
        <f t="shared" si="41"/>
        <v>Percentage Improvement in Eqpt Efficiency Standards above BAU</v>
      </c>
      <c r="D1018" s="6" t="s">
        <v>3109</v>
      </c>
      <c r="E1018" s="47" t="s">
        <v>2736</v>
      </c>
      <c r="F1018" t="s">
        <v>3073</v>
      </c>
      <c r="G1018" s="47" t="s">
        <v>2741</v>
      </c>
      <c r="H1018" s="44">
        <v>1037</v>
      </c>
      <c r="I1018" s="347" t="s">
        <v>45</v>
      </c>
      <c r="J1018" s="277" t="str">
        <f>IF(ISBLANK(INDEX('Policy Characteristics'!D:D,MATCH($C1018,'Policy Characteristics'!$C:$C,0))),"",INDEX('Policy Characteristics'!D:D,MATCH($C1018,'Policy Characteristics'!$C:$C,0)))</f>
        <v>Industry Energy Efficiency Standards</v>
      </c>
      <c r="K1018" s="276" t="str">
        <f>IF(ISBLANK(INDEX('Policy Characteristics'!E:E,MATCH($C1018,'Policy Characteristics'!$C:$C,0))),"",INDEX('Policy Characteristics'!E:E,MATCH($C1018,'Policy Characteristics'!$C:$C,0)))</f>
        <v>indst efficiency standards</v>
      </c>
      <c r="L1018" s="284">
        <f>IF(ISBLANK(INDEX('Policy Characteristics'!F:F,MATCH($C1018,'Policy Characteristics'!$C:$C,0))),"",INDEX('Policy Characteristics'!F:F,MATCH($C1018,'Policy Characteristics'!$C:$C,0)))</f>
        <v>0</v>
      </c>
      <c r="M1018" s="284">
        <f>IF(ISBLANK(INDEX('Policy Characteristics'!G:G,MATCH($C1018,'Policy Characteristics'!$C:$C,0))),"",INDEX('Policy Characteristics'!G:G,MATCH($C1018,'Policy Characteristics'!$C:$C,0)))</f>
        <v>0.25</v>
      </c>
      <c r="N1018" s="284">
        <f>IF(ISBLANK(INDEX('Policy Characteristics'!H:H,MATCH($C1018,'Policy Characteristics'!$C:$C,0))),"",INDEX('Policy Characteristics'!H:H,MATCH($C1018,'Policy Characteristics'!$C:$C,0)))</f>
        <v>0.01</v>
      </c>
      <c r="O1018" s="276" t="str">
        <f>IF(ISBLANK(INDEX('Policy Characteristics'!I:I,MATCH($C1018,'Policy Characteristics'!$C:$C,0))),"",INDEX('Policy Characteristics'!I:I,MATCH($C1018,'Policy Characteristics'!$C:$C,0)))</f>
        <v>% reduction in energy use</v>
      </c>
      <c r="P1018" s="276" t="str">
        <f>IF(ISBLANK(INDEX('Policy Characteristics'!J:J,MATCH($C1018,'Policy Characteristics'!$C:$C,0))),"",INDEX('Policy Characteristics'!J:J,MATCH($C1018,'Policy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8" s="276" t="str">
        <f>IF(ISBLANK(INDEX('Policy Characteristics'!K:K,MATCH($C1018,'Policy Characteristics'!$C:$C,0))),"",INDEX('Policy Characteristics'!K:K,MATCH($C1018,'Policy Characteristics'!$C:$C,0)))</f>
        <v>industry-ag-main.html#eff-stds</v>
      </c>
      <c r="R1018" s="276" t="str">
        <f>IF(ISBLANK(INDEX('Policy Characteristics'!L:L,MATCH($C1018,'Policy Characteristics'!$C:$C,0))),"",INDEX('Policy Characteristics'!L:L,MATCH($C1018,'Policy Characteristics'!$C:$C,0)))</f>
        <v>industry-energy-efficiency-standards.html</v>
      </c>
    </row>
    <row r="1019" spans="1:18" s="4" customFormat="1" ht="16">
      <c r="A1019" s="276" t="str">
        <f>IF(ISBLANK(INDEX('Policy Characteristics'!A:A,MATCH($C1019,'Policy Characteristics'!$C:$C,0))),"",INDEX('Policy Characteristics'!A:A,MATCH($C1019,'Policy Characteristics'!$C:$C,0)))</f>
        <v>Industry</v>
      </c>
      <c r="B1019" s="285" t="str">
        <f>IF(ISBLANK(INDEX('Policy Characteristics'!B:B,MATCH($C1019,'Policy Characteristics'!$C:$C,0))),"",INDEX('Policy Characteristics'!B:B,MATCH($C1019,'Policy Characteristics'!$C:$C,0)))</f>
        <v>Industry Energy Efficiency Standards</v>
      </c>
      <c r="C1019" s="276" t="str">
        <f t="shared" si="41"/>
        <v>Percentage Improvement in Eqpt Efficiency Standards above BAU</v>
      </c>
      <c r="D1019" s="6" t="s">
        <v>3110</v>
      </c>
      <c r="E1019" s="47" t="s">
        <v>2424</v>
      </c>
      <c r="F1019" t="s">
        <v>3074</v>
      </c>
      <c r="G1019" s="47" t="s">
        <v>2430</v>
      </c>
      <c r="H1019" s="44">
        <v>1038</v>
      </c>
      <c r="I1019" s="347" t="s">
        <v>44</v>
      </c>
      <c r="J1019" s="277" t="str">
        <f>IF(ISBLANK(INDEX('Policy Characteristics'!D:D,MATCH($C1019,'Policy Characteristics'!$C:$C,0))),"",INDEX('Policy Characteristics'!D:D,MATCH($C1019,'Policy Characteristics'!$C:$C,0)))</f>
        <v>Industry Energy Efficiency Standards</v>
      </c>
      <c r="K1019" s="276" t="str">
        <f>IF(ISBLANK(INDEX('Policy Characteristics'!E:E,MATCH($C1019,'Policy Characteristics'!$C:$C,0))),"",INDEX('Policy Characteristics'!E:E,MATCH($C1019,'Policy Characteristics'!$C:$C,0)))</f>
        <v>indst efficiency standards</v>
      </c>
      <c r="L1019" s="284">
        <f>IF(ISBLANK(INDEX('Policy Characteristics'!F:F,MATCH($C1019,'Policy Characteristics'!$C:$C,0))),"",INDEX('Policy Characteristics'!F:F,MATCH($C1019,'Policy Characteristics'!$C:$C,0)))</f>
        <v>0</v>
      </c>
      <c r="M1019" s="284">
        <f>IF(ISBLANK(INDEX('Policy Characteristics'!G:G,MATCH($C1019,'Policy Characteristics'!$C:$C,0))),"",INDEX('Policy Characteristics'!G:G,MATCH($C1019,'Policy Characteristics'!$C:$C,0)))</f>
        <v>0.25</v>
      </c>
      <c r="N1019" s="284">
        <f>IF(ISBLANK(INDEX('Policy Characteristics'!H:H,MATCH($C1019,'Policy Characteristics'!$C:$C,0))),"",INDEX('Policy Characteristics'!H:H,MATCH($C1019,'Policy Characteristics'!$C:$C,0)))</f>
        <v>0.01</v>
      </c>
      <c r="O1019" s="276" t="str">
        <f>IF(ISBLANK(INDEX('Policy Characteristics'!I:I,MATCH($C1019,'Policy Characteristics'!$C:$C,0))),"",INDEX('Policy Characteristics'!I:I,MATCH($C1019,'Policy Characteristics'!$C:$C,0)))</f>
        <v>% reduction in energy use</v>
      </c>
      <c r="P1019" s="276" t="str">
        <f>IF(ISBLANK(INDEX('Policy Characteristics'!J:J,MATCH($C1019,'Policy Characteristics'!$C:$C,0))),"",INDEX('Policy Characteristics'!J:J,MATCH($C1019,'Policy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9" s="276" t="str">
        <f>IF(ISBLANK(INDEX('Policy Characteristics'!K:K,MATCH($C1019,'Policy Characteristics'!$C:$C,0))),"",INDEX('Policy Characteristics'!K:K,MATCH($C1019,'Policy Characteristics'!$C:$C,0)))</f>
        <v>industry-ag-main.html#eff-stds</v>
      </c>
      <c r="R1019" s="276" t="str">
        <f>IF(ISBLANK(INDEX('Policy Characteristics'!L:L,MATCH($C1019,'Policy Characteristics'!$C:$C,0))),"",INDEX('Policy Characteristics'!L:L,MATCH($C1019,'Policy Characteristics'!$C:$C,0)))</f>
        <v>industry-energy-efficiency-standards.html</v>
      </c>
    </row>
    <row r="1020" spans="1:18" s="4" customFormat="1" ht="16">
      <c r="A1020" s="276" t="str">
        <f>IF(ISBLANK(INDEX('Policy Characteristics'!A:A,MATCH($C1020,'Policy Characteristics'!$C:$C,0))),"",INDEX('Policy Characteristics'!A:A,MATCH($C1020,'Policy Characteristics'!$C:$C,0)))</f>
        <v>Industry</v>
      </c>
      <c r="B1020" s="285" t="str">
        <f>IF(ISBLANK(INDEX('Policy Characteristics'!B:B,MATCH($C1020,'Policy Characteristics'!$C:$C,0))),"",INDEX('Policy Characteristics'!B:B,MATCH($C1020,'Policy Characteristics'!$C:$C,0)))</f>
        <v>Industry Energy Efficiency Standards</v>
      </c>
      <c r="C1020" s="276" t="str">
        <f t="shared" si="41"/>
        <v>Percentage Improvement in Eqpt Efficiency Standards above BAU</v>
      </c>
      <c r="D1020" s="6" t="s">
        <v>3110</v>
      </c>
      <c r="E1020" s="47" t="s">
        <v>2425</v>
      </c>
      <c r="F1020" t="s">
        <v>3074</v>
      </c>
      <c r="G1020" s="47" t="s">
        <v>2433</v>
      </c>
      <c r="H1020" s="44">
        <v>1039</v>
      </c>
      <c r="I1020" s="347" t="s">
        <v>44</v>
      </c>
      <c r="J1020" s="277" t="str">
        <f>IF(ISBLANK(INDEX('Policy Characteristics'!D:D,MATCH($C1020,'Policy Characteristics'!$C:$C,0))),"",INDEX('Policy Characteristics'!D:D,MATCH($C1020,'Policy Characteristics'!$C:$C,0)))</f>
        <v>Industry Energy Efficiency Standards</v>
      </c>
      <c r="K1020" s="276" t="str">
        <f>IF(ISBLANK(INDEX('Policy Characteristics'!E:E,MATCH($C1020,'Policy Characteristics'!$C:$C,0))),"",INDEX('Policy Characteristics'!E:E,MATCH($C1020,'Policy Characteristics'!$C:$C,0)))</f>
        <v>indst efficiency standards</v>
      </c>
      <c r="L1020" s="284">
        <f>IF(ISBLANK(INDEX('Policy Characteristics'!F:F,MATCH($C1020,'Policy Characteristics'!$C:$C,0))),"",INDEX('Policy Characteristics'!F:F,MATCH($C1020,'Policy Characteristics'!$C:$C,0)))</f>
        <v>0</v>
      </c>
      <c r="M1020" s="284">
        <f>IF(ISBLANK(INDEX('Policy Characteristics'!G:G,MATCH($C1020,'Policy Characteristics'!$C:$C,0))),"",INDEX('Policy Characteristics'!G:G,MATCH($C1020,'Policy Characteristics'!$C:$C,0)))</f>
        <v>0.25</v>
      </c>
      <c r="N1020" s="284">
        <f>IF(ISBLANK(INDEX('Policy Characteristics'!H:H,MATCH($C1020,'Policy Characteristics'!$C:$C,0))),"",INDEX('Policy Characteristics'!H:H,MATCH($C1020,'Policy Characteristics'!$C:$C,0)))</f>
        <v>0.01</v>
      </c>
      <c r="O1020" s="276" t="str">
        <f>IF(ISBLANK(INDEX('Policy Characteristics'!I:I,MATCH($C1020,'Policy Characteristics'!$C:$C,0))),"",INDEX('Policy Characteristics'!I:I,MATCH($C1020,'Policy Characteristics'!$C:$C,0)))</f>
        <v>% reduction in energy use</v>
      </c>
      <c r="P1020" s="276" t="str">
        <f>IF(ISBLANK(INDEX('Policy Characteristics'!J:J,MATCH($C1020,'Policy Characteristics'!$C:$C,0))),"",INDEX('Policy Characteristics'!J:J,MATCH($C1020,'Policy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0" s="276" t="str">
        <f>IF(ISBLANK(INDEX('Policy Characteristics'!K:K,MATCH($C1020,'Policy Characteristics'!$C:$C,0))),"",INDEX('Policy Characteristics'!K:K,MATCH($C1020,'Policy Characteristics'!$C:$C,0)))</f>
        <v>industry-ag-main.html#eff-stds</v>
      </c>
      <c r="R1020" s="276" t="str">
        <f>IF(ISBLANK(INDEX('Policy Characteristics'!L:L,MATCH($C1020,'Policy Characteristics'!$C:$C,0))),"",INDEX('Policy Characteristics'!L:L,MATCH($C1020,'Policy Characteristics'!$C:$C,0)))</f>
        <v>industry-energy-efficiency-standards.html</v>
      </c>
    </row>
    <row r="1021" spans="1:18" s="4" customFormat="1" ht="16">
      <c r="A1021" s="276" t="str">
        <f>IF(ISBLANK(INDEX('Policy Characteristics'!A:A,MATCH($C1021,'Policy Characteristics'!$C:$C,0))),"",INDEX('Policy Characteristics'!A:A,MATCH($C1021,'Policy Characteristics'!$C:$C,0)))</f>
        <v>Industry</v>
      </c>
      <c r="B1021" s="285" t="str">
        <f>IF(ISBLANK(INDEX('Policy Characteristics'!B:B,MATCH($C1021,'Policy Characteristics'!$C:$C,0))),"",INDEX('Policy Characteristics'!B:B,MATCH($C1021,'Policy Characteristics'!$C:$C,0)))</f>
        <v>Industry Energy Efficiency Standards</v>
      </c>
      <c r="C1021" s="276" t="str">
        <f t="shared" si="41"/>
        <v>Percentage Improvement in Eqpt Efficiency Standards above BAU</v>
      </c>
      <c r="D1021" s="6" t="s">
        <v>3110</v>
      </c>
      <c r="E1021" s="47" t="s">
        <v>2426</v>
      </c>
      <c r="F1021" t="s">
        <v>3074</v>
      </c>
      <c r="G1021" s="47" t="s">
        <v>2434</v>
      </c>
      <c r="H1021" s="44">
        <v>1040</v>
      </c>
      <c r="I1021" s="347" t="s">
        <v>44</v>
      </c>
      <c r="J1021" s="277" t="str">
        <f>IF(ISBLANK(INDEX('Policy Characteristics'!D:D,MATCH($C1021,'Policy Characteristics'!$C:$C,0))),"",INDEX('Policy Characteristics'!D:D,MATCH($C1021,'Policy Characteristics'!$C:$C,0)))</f>
        <v>Industry Energy Efficiency Standards</v>
      </c>
      <c r="K1021" s="276" t="str">
        <f>IF(ISBLANK(INDEX('Policy Characteristics'!E:E,MATCH($C1021,'Policy Characteristics'!$C:$C,0))),"",INDEX('Policy Characteristics'!E:E,MATCH($C1021,'Policy Characteristics'!$C:$C,0)))</f>
        <v>indst efficiency standards</v>
      </c>
      <c r="L1021" s="284">
        <f>IF(ISBLANK(INDEX('Policy Characteristics'!F:F,MATCH($C1021,'Policy Characteristics'!$C:$C,0))),"",INDEX('Policy Characteristics'!F:F,MATCH($C1021,'Policy Characteristics'!$C:$C,0)))</f>
        <v>0</v>
      </c>
      <c r="M1021" s="284">
        <f>IF(ISBLANK(INDEX('Policy Characteristics'!G:G,MATCH($C1021,'Policy Characteristics'!$C:$C,0))),"",INDEX('Policy Characteristics'!G:G,MATCH($C1021,'Policy Characteristics'!$C:$C,0)))</f>
        <v>0.25</v>
      </c>
      <c r="N1021" s="284">
        <f>IF(ISBLANK(INDEX('Policy Characteristics'!H:H,MATCH($C1021,'Policy Characteristics'!$C:$C,0))),"",INDEX('Policy Characteristics'!H:H,MATCH($C1021,'Policy Characteristics'!$C:$C,0)))</f>
        <v>0.01</v>
      </c>
      <c r="O1021" s="276" t="str">
        <f>IF(ISBLANK(INDEX('Policy Characteristics'!I:I,MATCH($C1021,'Policy Characteristics'!$C:$C,0))),"",INDEX('Policy Characteristics'!I:I,MATCH($C1021,'Policy Characteristics'!$C:$C,0)))</f>
        <v>% reduction in energy use</v>
      </c>
      <c r="P1021" s="276" t="str">
        <f>IF(ISBLANK(INDEX('Policy Characteristics'!J:J,MATCH($C1021,'Policy Characteristics'!$C:$C,0))),"",INDEX('Policy Characteristics'!J:J,MATCH($C1021,'Policy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1" s="276" t="str">
        <f>IF(ISBLANK(INDEX('Policy Characteristics'!K:K,MATCH($C1021,'Policy Characteristics'!$C:$C,0))),"",INDEX('Policy Characteristics'!K:K,MATCH($C1021,'Policy Characteristics'!$C:$C,0)))</f>
        <v>industry-ag-main.html#eff-stds</v>
      </c>
      <c r="R1021" s="276" t="str">
        <f>IF(ISBLANK(INDEX('Policy Characteristics'!L:L,MATCH($C1021,'Policy Characteristics'!$C:$C,0))),"",INDEX('Policy Characteristics'!L:L,MATCH($C1021,'Policy Characteristics'!$C:$C,0)))</f>
        <v>industry-energy-efficiency-standards.html</v>
      </c>
    </row>
    <row r="1022" spans="1:18" s="4" customFormat="1" ht="16">
      <c r="A1022" s="276" t="str">
        <f>IF(ISBLANK(INDEX('Policy Characteristics'!A:A,MATCH($C1022,'Policy Characteristics'!$C:$C,0))),"",INDEX('Policy Characteristics'!A:A,MATCH($C1022,'Policy Characteristics'!$C:$C,0)))</f>
        <v>Industry</v>
      </c>
      <c r="B1022" s="285" t="str">
        <f>IF(ISBLANK(INDEX('Policy Characteristics'!B:B,MATCH($C1022,'Policy Characteristics'!$C:$C,0))),"",INDEX('Policy Characteristics'!B:B,MATCH($C1022,'Policy Characteristics'!$C:$C,0)))</f>
        <v>Industry Energy Efficiency Standards</v>
      </c>
      <c r="C1022" s="276" t="str">
        <f t="shared" si="41"/>
        <v>Percentage Improvement in Eqpt Efficiency Standards above BAU</v>
      </c>
      <c r="D1022" s="6" t="s">
        <v>3110</v>
      </c>
      <c r="E1022" s="47" t="s">
        <v>2427</v>
      </c>
      <c r="F1022" t="s">
        <v>3074</v>
      </c>
      <c r="G1022" s="47" t="s">
        <v>2431</v>
      </c>
      <c r="H1022" s="44">
        <v>1041</v>
      </c>
      <c r="I1022" s="347" t="s">
        <v>44</v>
      </c>
      <c r="J1022" s="277" t="str">
        <f>IF(ISBLANK(INDEX('Policy Characteristics'!D:D,MATCH($C1022,'Policy Characteristics'!$C:$C,0))),"",INDEX('Policy Characteristics'!D:D,MATCH($C1022,'Policy Characteristics'!$C:$C,0)))</f>
        <v>Industry Energy Efficiency Standards</v>
      </c>
      <c r="K1022" s="276" t="str">
        <f>IF(ISBLANK(INDEX('Policy Characteristics'!E:E,MATCH($C1022,'Policy Characteristics'!$C:$C,0))),"",INDEX('Policy Characteristics'!E:E,MATCH($C1022,'Policy Characteristics'!$C:$C,0)))</f>
        <v>indst efficiency standards</v>
      </c>
      <c r="L1022" s="284">
        <f>IF(ISBLANK(INDEX('Policy Characteristics'!F:F,MATCH($C1022,'Policy Characteristics'!$C:$C,0))),"",INDEX('Policy Characteristics'!F:F,MATCH($C1022,'Policy Characteristics'!$C:$C,0)))</f>
        <v>0</v>
      </c>
      <c r="M1022" s="284">
        <f>IF(ISBLANK(INDEX('Policy Characteristics'!G:G,MATCH($C1022,'Policy Characteristics'!$C:$C,0))),"",INDEX('Policy Characteristics'!G:G,MATCH($C1022,'Policy Characteristics'!$C:$C,0)))</f>
        <v>0.25</v>
      </c>
      <c r="N1022" s="284">
        <f>IF(ISBLANK(INDEX('Policy Characteristics'!H:H,MATCH($C1022,'Policy Characteristics'!$C:$C,0))),"",INDEX('Policy Characteristics'!H:H,MATCH($C1022,'Policy Characteristics'!$C:$C,0)))</f>
        <v>0.01</v>
      </c>
      <c r="O1022" s="276" t="str">
        <f>IF(ISBLANK(INDEX('Policy Characteristics'!I:I,MATCH($C1022,'Policy Characteristics'!$C:$C,0))),"",INDEX('Policy Characteristics'!I:I,MATCH($C1022,'Policy Characteristics'!$C:$C,0)))</f>
        <v>% reduction in energy use</v>
      </c>
      <c r="P1022" s="276" t="str">
        <f>IF(ISBLANK(INDEX('Policy Characteristics'!J:J,MATCH($C1022,'Policy Characteristics'!$C:$C,0))),"",INDEX('Policy Characteristics'!J:J,MATCH($C1022,'Policy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2" s="276" t="str">
        <f>IF(ISBLANK(INDEX('Policy Characteristics'!K:K,MATCH($C1022,'Policy Characteristics'!$C:$C,0))),"",INDEX('Policy Characteristics'!K:K,MATCH($C1022,'Policy Characteristics'!$C:$C,0)))</f>
        <v>industry-ag-main.html#eff-stds</v>
      </c>
      <c r="R1022" s="276" t="str">
        <f>IF(ISBLANK(INDEX('Policy Characteristics'!L:L,MATCH($C1022,'Policy Characteristics'!$C:$C,0))),"",INDEX('Policy Characteristics'!L:L,MATCH($C1022,'Policy Characteristics'!$C:$C,0)))</f>
        <v>industry-energy-efficiency-standards.html</v>
      </c>
    </row>
    <row r="1023" spans="1:18" s="4" customFormat="1" ht="16">
      <c r="A1023" s="276" t="str">
        <f>IF(ISBLANK(INDEX('Policy Characteristics'!A:A,MATCH($C1023,'Policy Characteristics'!$C:$C,0))),"",INDEX('Policy Characteristics'!A:A,MATCH($C1023,'Policy Characteristics'!$C:$C,0)))</f>
        <v>Industry</v>
      </c>
      <c r="B1023" s="285" t="str">
        <f>IF(ISBLANK(INDEX('Policy Characteristics'!B:B,MATCH($C1023,'Policy Characteristics'!$C:$C,0))),"",INDEX('Policy Characteristics'!B:B,MATCH($C1023,'Policy Characteristics'!$C:$C,0)))</f>
        <v>Industry Energy Efficiency Standards</v>
      </c>
      <c r="C1023" s="276" t="str">
        <f t="shared" si="41"/>
        <v>Percentage Improvement in Eqpt Efficiency Standards above BAU</v>
      </c>
      <c r="D1023" s="6" t="s">
        <v>3110</v>
      </c>
      <c r="E1023" s="47" t="s">
        <v>2428</v>
      </c>
      <c r="F1023" t="s">
        <v>3074</v>
      </c>
      <c r="G1023" s="47" t="s">
        <v>2432</v>
      </c>
      <c r="H1023" s="44">
        <v>1042</v>
      </c>
      <c r="I1023" s="347" t="s">
        <v>45</v>
      </c>
      <c r="J1023" s="277" t="str">
        <f>IF(ISBLANK(INDEX('Policy Characteristics'!D:D,MATCH($C1023,'Policy Characteristics'!$C:$C,0))),"",INDEX('Policy Characteristics'!D:D,MATCH($C1023,'Policy Characteristics'!$C:$C,0)))</f>
        <v>Industry Energy Efficiency Standards</v>
      </c>
      <c r="K1023" s="276" t="str">
        <f>IF(ISBLANK(INDEX('Policy Characteristics'!E:E,MATCH($C1023,'Policy Characteristics'!$C:$C,0))),"",INDEX('Policy Characteristics'!E:E,MATCH($C1023,'Policy Characteristics'!$C:$C,0)))</f>
        <v>indst efficiency standards</v>
      </c>
      <c r="L1023" s="284">
        <f>IF(ISBLANK(INDEX('Policy Characteristics'!F:F,MATCH($C1023,'Policy Characteristics'!$C:$C,0))),"",INDEX('Policy Characteristics'!F:F,MATCH($C1023,'Policy Characteristics'!$C:$C,0)))</f>
        <v>0</v>
      </c>
      <c r="M1023" s="284">
        <f>IF(ISBLANK(INDEX('Policy Characteristics'!G:G,MATCH($C1023,'Policy Characteristics'!$C:$C,0))),"",INDEX('Policy Characteristics'!G:G,MATCH($C1023,'Policy Characteristics'!$C:$C,0)))</f>
        <v>0.25</v>
      </c>
      <c r="N1023" s="284">
        <f>IF(ISBLANK(INDEX('Policy Characteristics'!H:H,MATCH($C1023,'Policy Characteristics'!$C:$C,0))),"",INDEX('Policy Characteristics'!H:H,MATCH($C1023,'Policy Characteristics'!$C:$C,0)))</f>
        <v>0.01</v>
      </c>
      <c r="O1023" s="276" t="str">
        <f>IF(ISBLANK(INDEX('Policy Characteristics'!I:I,MATCH($C1023,'Policy Characteristics'!$C:$C,0))),"",INDEX('Policy Characteristics'!I:I,MATCH($C1023,'Policy Characteristics'!$C:$C,0)))</f>
        <v>% reduction in energy use</v>
      </c>
      <c r="P1023" s="276" t="str">
        <f>IF(ISBLANK(INDEX('Policy Characteristics'!J:J,MATCH($C1023,'Policy Characteristics'!$C:$C,0))),"",INDEX('Policy Characteristics'!J:J,MATCH($C1023,'Policy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3" s="276" t="str">
        <f>IF(ISBLANK(INDEX('Policy Characteristics'!K:K,MATCH($C1023,'Policy Characteristics'!$C:$C,0))),"",INDEX('Policy Characteristics'!K:K,MATCH($C1023,'Policy Characteristics'!$C:$C,0)))</f>
        <v>industry-ag-main.html#eff-stds</v>
      </c>
      <c r="R1023" s="276" t="str">
        <f>IF(ISBLANK(INDEX('Policy Characteristics'!L:L,MATCH($C1023,'Policy Characteristics'!$C:$C,0))),"",INDEX('Policy Characteristics'!L:L,MATCH($C1023,'Policy Characteristics'!$C:$C,0)))</f>
        <v>industry-energy-efficiency-standards.html</v>
      </c>
    </row>
    <row r="1024" spans="1:18" s="4" customFormat="1" ht="16">
      <c r="A1024" s="276" t="str">
        <f>IF(ISBLANK(INDEX('Policy Characteristics'!A:A,MATCH($C1024,'Policy Characteristics'!$C:$C,0))),"",INDEX('Policy Characteristics'!A:A,MATCH($C1024,'Policy Characteristics'!$C:$C,0)))</f>
        <v>Industry</v>
      </c>
      <c r="B1024" s="285" t="str">
        <f>IF(ISBLANK(INDEX('Policy Characteristics'!B:B,MATCH($C1024,'Policy Characteristics'!$C:$C,0))),"",INDEX('Policy Characteristics'!B:B,MATCH($C1024,'Policy Characteristics'!$C:$C,0)))</f>
        <v>Industry Energy Efficiency Standards</v>
      </c>
      <c r="C1024" s="276" t="str">
        <f t="shared" si="41"/>
        <v>Percentage Improvement in Eqpt Efficiency Standards above BAU</v>
      </c>
      <c r="D1024" s="6" t="s">
        <v>3110</v>
      </c>
      <c r="E1024" s="47" t="s">
        <v>2429</v>
      </c>
      <c r="F1024" t="s">
        <v>3074</v>
      </c>
      <c r="G1024" s="47" t="s">
        <v>2435</v>
      </c>
      <c r="H1024" s="44">
        <v>1043</v>
      </c>
      <c r="I1024" s="347" t="s">
        <v>45</v>
      </c>
      <c r="J1024" s="277" t="str">
        <f>IF(ISBLANK(INDEX('Policy Characteristics'!D:D,MATCH($C1024,'Policy Characteristics'!$C:$C,0))),"",INDEX('Policy Characteristics'!D:D,MATCH($C1024,'Policy Characteristics'!$C:$C,0)))</f>
        <v>Industry Energy Efficiency Standards</v>
      </c>
      <c r="K1024" s="276" t="str">
        <f>IF(ISBLANK(INDEX('Policy Characteristics'!E:E,MATCH($C1024,'Policy Characteristics'!$C:$C,0))),"",INDEX('Policy Characteristics'!E:E,MATCH($C1024,'Policy Characteristics'!$C:$C,0)))</f>
        <v>indst efficiency standards</v>
      </c>
      <c r="L1024" s="284">
        <f>IF(ISBLANK(INDEX('Policy Characteristics'!F:F,MATCH($C1024,'Policy Characteristics'!$C:$C,0))),"",INDEX('Policy Characteristics'!F:F,MATCH($C1024,'Policy Characteristics'!$C:$C,0)))</f>
        <v>0</v>
      </c>
      <c r="M1024" s="284">
        <f>IF(ISBLANK(INDEX('Policy Characteristics'!G:G,MATCH($C1024,'Policy Characteristics'!$C:$C,0))),"",INDEX('Policy Characteristics'!G:G,MATCH($C1024,'Policy Characteristics'!$C:$C,0)))</f>
        <v>0.25</v>
      </c>
      <c r="N1024" s="284">
        <f>IF(ISBLANK(INDEX('Policy Characteristics'!H:H,MATCH($C1024,'Policy Characteristics'!$C:$C,0))),"",INDEX('Policy Characteristics'!H:H,MATCH($C1024,'Policy Characteristics'!$C:$C,0)))</f>
        <v>0.01</v>
      </c>
      <c r="O1024" s="276" t="str">
        <f>IF(ISBLANK(INDEX('Policy Characteristics'!I:I,MATCH($C1024,'Policy Characteristics'!$C:$C,0))),"",INDEX('Policy Characteristics'!I:I,MATCH($C1024,'Policy Characteristics'!$C:$C,0)))</f>
        <v>% reduction in energy use</v>
      </c>
      <c r="P1024" s="276" t="str">
        <f>IF(ISBLANK(INDEX('Policy Characteristics'!J:J,MATCH($C1024,'Policy Characteristics'!$C:$C,0))),"",INDEX('Policy Characteristics'!J:J,MATCH($C1024,'Policy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4" s="276" t="str">
        <f>IF(ISBLANK(INDEX('Policy Characteristics'!K:K,MATCH($C1024,'Policy Characteristics'!$C:$C,0))),"",INDEX('Policy Characteristics'!K:K,MATCH($C1024,'Policy Characteristics'!$C:$C,0)))</f>
        <v>industry-ag-main.html#eff-stds</v>
      </c>
      <c r="R1024" s="276" t="str">
        <f>IF(ISBLANK(INDEX('Policy Characteristics'!L:L,MATCH($C1024,'Policy Characteristics'!$C:$C,0))),"",INDEX('Policy Characteristics'!L:L,MATCH($C1024,'Policy Characteristics'!$C:$C,0)))</f>
        <v>industry-energy-efficiency-standards.html</v>
      </c>
    </row>
    <row r="1025" spans="1:18" s="4" customFormat="1" ht="16">
      <c r="A1025" s="276" t="str">
        <f>IF(ISBLANK(INDEX('Policy Characteristics'!A:A,MATCH($C1025,'Policy Characteristics'!$C:$C,0))),"",INDEX('Policy Characteristics'!A:A,MATCH($C1025,'Policy Characteristics'!$C:$C,0)))</f>
        <v>Industry</v>
      </c>
      <c r="B1025" s="285" t="str">
        <f>IF(ISBLANK(INDEX('Policy Characteristics'!B:B,MATCH($C1025,'Policy Characteristics'!$C:$C,0))),"",INDEX('Policy Characteristics'!B:B,MATCH($C1025,'Policy Characteristics'!$C:$C,0)))</f>
        <v>Industry Energy Efficiency Standards</v>
      </c>
      <c r="C1025" s="276" t="str">
        <f t="shared" si="41"/>
        <v>Percentage Improvement in Eqpt Efficiency Standards above BAU</v>
      </c>
      <c r="D1025" s="6" t="s">
        <v>3110</v>
      </c>
      <c r="E1025" s="47" t="s">
        <v>2737</v>
      </c>
      <c r="F1025" t="s">
        <v>3074</v>
      </c>
      <c r="G1025" s="47" t="s">
        <v>2740</v>
      </c>
      <c r="H1025" s="44">
        <v>1044</v>
      </c>
      <c r="I1025" s="347" t="s">
        <v>44</v>
      </c>
      <c r="J1025" s="277" t="str">
        <f>IF(ISBLANK(INDEX('Policy Characteristics'!D:D,MATCH($C1025,'Policy Characteristics'!$C:$C,0))),"",INDEX('Policy Characteristics'!D:D,MATCH($C1025,'Policy Characteristics'!$C:$C,0)))</f>
        <v>Industry Energy Efficiency Standards</v>
      </c>
      <c r="K1025" s="276" t="str">
        <f>IF(ISBLANK(INDEX('Policy Characteristics'!E:E,MATCH($C1025,'Policy Characteristics'!$C:$C,0))),"",INDEX('Policy Characteristics'!E:E,MATCH($C1025,'Policy Characteristics'!$C:$C,0)))</f>
        <v>indst efficiency standards</v>
      </c>
      <c r="L1025" s="284">
        <f>IF(ISBLANK(INDEX('Policy Characteristics'!F:F,MATCH($C1025,'Policy Characteristics'!$C:$C,0))),"",INDEX('Policy Characteristics'!F:F,MATCH($C1025,'Policy Characteristics'!$C:$C,0)))</f>
        <v>0</v>
      </c>
      <c r="M1025" s="284">
        <f>IF(ISBLANK(INDEX('Policy Characteristics'!G:G,MATCH($C1025,'Policy Characteristics'!$C:$C,0))),"",INDEX('Policy Characteristics'!G:G,MATCH($C1025,'Policy Characteristics'!$C:$C,0)))</f>
        <v>0.25</v>
      </c>
      <c r="N1025" s="284">
        <f>IF(ISBLANK(INDEX('Policy Characteristics'!H:H,MATCH($C1025,'Policy Characteristics'!$C:$C,0))),"",INDEX('Policy Characteristics'!H:H,MATCH($C1025,'Policy Characteristics'!$C:$C,0)))</f>
        <v>0.01</v>
      </c>
      <c r="O1025" s="276" t="str">
        <f>IF(ISBLANK(INDEX('Policy Characteristics'!I:I,MATCH($C1025,'Policy Characteristics'!$C:$C,0))),"",INDEX('Policy Characteristics'!I:I,MATCH($C1025,'Policy Characteristics'!$C:$C,0)))</f>
        <v>% reduction in energy use</v>
      </c>
      <c r="P1025" s="276" t="str">
        <f>IF(ISBLANK(INDEX('Policy Characteristics'!J:J,MATCH($C1025,'Policy Characteristics'!$C:$C,0))),"",INDEX('Policy Characteristics'!J:J,MATCH($C1025,'Policy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5" s="276" t="str">
        <f>IF(ISBLANK(INDEX('Policy Characteristics'!K:K,MATCH($C1025,'Policy Characteristics'!$C:$C,0))),"",INDEX('Policy Characteristics'!K:K,MATCH($C1025,'Policy Characteristics'!$C:$C,0)))</f>
        <v>industry-ag-main.html#eff-stds</v>
      </c>
      <c r="R1025" s="276" t="str">
        <f>IF(ISBLANK(INDEX('Policy Characteristics'!L:L,MATCH($C1025,'Policy Characteristics'!$C:$C,0))),"",INDEX('Policy Characteristics'!L:L,MATCH($C1025,'Policy Characteristics'!$C:$C,0)))</f>
        <v>industry-energy-efficiency-standards.html</v>
      </c>
    </row>
    <row r="1026" spans="1:18" s="4" customFormat="1" ht="16">
      <c r="A1026" s="276" t="str">
        <f>IF(ISBLANK(INDEX('Policy Characteristics'!A:A,MATCH($C1026,'Policy Characteristics'!$C:$C,0))),"",INDEX('Policy Characteristics'!A:A,MATCH($C1026,'Policy Characteristics'!$C:$C,0)))</f>
        <v>Industry</v>
      </c>
      <c r="B1026" s="285" t="str">
        <f>IF(ISBLANK(INDEX('Policy Characteristics'!B:B,MATCH($C1026,'Policy Characteristics'!$C:$C,0))),"",INDEX('Policy Characteristics'!B:B,MATCH($C1026,'Policy Characteristics'!$C:$C,0)))</f>
        <v>Industry Energy Efficiency Standards</v>
      </c>
      <c r="C1026" s="276" t="str">
        <f t="shared" si="41"/>
        <v>Percentage Improvement in Eqpt Efficiency Standards above BAU</v>
      </c>
      <c r="D1026" s="6" t="s">
        <v>3110</v>
      </c>
      <c r="E1026" s="47" t="s">
        <v>2738</v>
      </c>
      <c r="F1026" t="s">
        <v>3074</v>
      </c>
      <c r="G1026" s="47" t="s">
        <v>2742</v>
      </c>
      <c r="H1026" s="44">
        <v>1045</v>
      </c>
      <c r="I1026" s="347" t="s">
        <v>45</v>
      </c>
      <c r="J1026" s="277" t="str">
        <f>IF(ISBLANK(INDEX('Policy Characteristics'!D:D,MATCH($C1026,'Policy Characteristics'!$C:$C,0))),"",INDEX('Policy Characteristics'!D:D,MATCH($C1026,'Policy Characteristics'!$C:$C,0)))</f>
        <v>Industry Energy Efficiency Standards</v>
      </c>
      <c r="K1026" s="276" t="str">
        <f>IF(ISBLANK(INDEX('Policy Characteristics'!E:E,MATCH($C1026,'Policy Characteristics'!$C:$C,0))),"",INDEX('Policy Characteristics'!E:E,MATCH($C1026,'Policy Characteristics'!$C:$C,0)))</f>
        <v>indst efficiency standards</v>
      </c>
      <c r="L1026" s="284">
        <f>IF(ISBLANK(INDEX('Policy Characteristics'!F:F,MATCH($C1026,'Policy Characteristics'!$C:$C,0))),"",INDEX('Policy Characteristics'!F:F,MATCH($C1026,'Policy Characteristics'!$C:$C,0)))</f>
        <v>0</v>
      </c>
      <c r="M1026" s="284">
        <f>IF(ISBLANK(INDEX('Policy Characteristics'!G:G,MATCH($C1026,'Policy Characteristics'!$C:$C,0))),"",INDEX('Policy Characteristics'!G:G,MATCH($C1026,'Policy Characteristics'!$C:$C,0)))</f>
        <v>0.25</v>
      </c>
      <c r="N1026" s="284">
        <f>IF(ISBLANK(INDEX('Policy Characteristics'!H:H,MATCH($C1026,'Policy Characteristics'!$C:$C,0))),"",INDEX('Policy Characteristics'!H:H,MATCH($C1026,'Policy Characteristics'!$C:$C,0)))</f>
        <v>0.01</v>
      </c>
      <c r="O1026" s="276" t="str">
        <f>IF(ISBLANK(INDEX('Policy Characteristics'!I:I,MATCH($C1026,'Policy Characteristics'!$C:$C,0))),"",INDEX('Policy Characteristics'!I:I,MATCH($C1026,'Policy Characteristics'!$C:$C,0)))</f>
        <v>% reduction in energy use</v>
      </c>
      <c r="P1026" s="276" t="str">
        <f>IF(ISBLANK(INDEX('Policy Characteristics'!J:J,MATCH($C1026,'Policy Characteristics'!$C:$C,0))),"",INDEX('Policy Characteristics'!J:J,MATCH($C1026,'Policy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6" s="276" t="str">
        <f>IF(ISBLANK(INDEX('Policy Characteristics'!K:K,MATCH($C1026,'Policy Characteristics'!$C:$C,0))),"",INDEX('Policy Characteristics'!K:K,MATCH($C1026,'Policy Characteristics'!$C:$C,0)))</f>
        <v>industry-ag-main.html#eff-stds</v>
      </c>
      <c r="R1026" s="276" t="str">
        <f>IF(ISBLANK(INDEX('Policy Characteristics'!L:L,MATCH($C1026,'Policy Characteristics'!$C:$C,0))),"",INDEX('Policy Characteristics'!L:L,MATCH($C1026,'Policy Characteristics'!$C:$C,0)))</f>
        <v>industry-energy-efficiency-standards.html</v>
      </c>
    </row>
    <row r="1027" spans="1:18" s="4" customFormat="1" ht="16">
      <c r="A1027" s="276" t="str">
        <f>IF(ISBLANK(INDEX('Policy Characteristics'!A:A,MATCH($C1027,'Policy Characteristics'!$C:$C,0))),"",INDEX('Policy Characteristics'!A:A,MATCH($C1027,'Policy Characteristics'!$C:$C,0)))</f>
        <v>Industry</v>
      </c>
      <c r="B1027" s="285" t="str">
        <f>IF(ISBLANK(INDEX('Policy Characteristics'!B:B,MATCH($C1027,'Policy Characteristics'!$C:$C,0))),"",INDEX('Policy Characteristics'!B:B,MATCH($C1027,'Policy Characteristics'!$C:$C,0)))</f>
        <v>Industry Energy Efficiency Standards</v>
      </c>
      <c r="C1027" s="276" t="str">
        <f t="shared" si="41"/>
        <v>Percentage Improvement in Eqpt Efficiency Standards above BAU</v>
      </c>
      <c r="D1027" s="6" t="s">
        <v>3110</v>
      </c>
      <c r="E1027" s="47" t="s">
        <v>2739</v>
      </c>
      <c r="F1027" t="s">
        <v>3074</v>
      </c>
      <c r="G1027" s="47" t="s">
        <v>2743</v>
      </c>
      <c r="H1027" s="44">
        <v>1046</v>
      </c>
      <c r="I1027" s="347" t="s">
        <v>45</v>
      </c>
      <c r="J1027" s="277" t="str">
        <f>IF(ISBLANK(INDEX('Policy Characteristics'!D:D,MATCH($C1027,'Policy Characteristics'!$C:$C,0))),"",INDEX('Policy Characteristics'!D:D,MATCH($C1027,'Policy Characteristics'!$C:$C,0)))</f>
        <v>Industry Energy Efficiency Standards</v>
      </c>
      <c r="K1027" s="276" t="str">
        <f>IF(ISBLANK(INDEX('Policy Characteristics'!E:E,MATCH($C1027,'Policy Characteristics'!$C:$C,0))),"",INDEX('Policy Characteristics'!E:E,MATCH($C1027,'Policy Characteristics'!$C:$C,0)))</f>
        <v>indst efficiency standards</v>
      </c>
      <c r="L1027" s="284">
        <f>IF(ISBLANK(INDEX('Policy Characteristics'!F:F,MATCH($C1027,'Policy Characteristics'!$C:$C,0))),"",INDEX('Policy Characteristics'!F:F,MATCH($C1027,'Policy Characteristics'!$C:$C,0)))</f>
        <v>0</v>
      </c>
      <c r="M1027" s="284">
        <f>IF(ISBLANK(INDEX('Policy Characteristics'!G:G,MATCH($C1027,'Policy Characteristics'!$C:$C,0))),"",INDEX('Policy Characteristics'!G:G,MATCH($C1027,'Policy Characteristics'!$C:$C,0)))</f>
        <v>0.25</v>
      </c>
      <c r="N1027" s="284">
        <f>IF(ISBLANK(INDEX('Policy Characteristics'!H:H,MATCH($C1027,'Policy Characteristics'!$C:$C,0))),"",INDEX('Policy Characteristics'!H:H,MATCH($C1027,'Policy Characteristics'!$C:$C,0)))</f>
        <v>0.01</v>
      </c>
      <c r="O1027" s="276" t="str">
        <f>IF(ISBLANK(INDEX('Policy Characteristics'!I:I,MATCH($C1027,'Policy Characteristics'!$C:$C,0))),"",INDEX('Policy Characteristics'!I:I,MATCH($C1027,'Policy Characteristics'!$C:$C,0)))</f>
        <v>% reduction in energy use</v>
      </c>
      <c r="P1027" s="276" t="str">
        <f>IF(ISBLANK(INDEX('Policy Characteristics'!J:J,MATCH($C1027,'Policy Characteristics'!$C:$C,0))),"",INDEX('Policy Characteristics'!J:J,MATCH($C1027,'Policy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7" s="276" t="str">
        <f>IF(ISBLANK(INDEX('Policy Characteristics'!K:K,MATCH($C1027,'Policy Characteristics'!$C:$C,0))),"",INDEX('Policy Characteristics'!K:K,MATCH($C1027,'Policy Characteristics'!$C:$C,0)))</f>
        <v>industry-ag-main.html#eff-stds</v>
      </c>
      <c r="R1027" s="276" t="str">
        <f>IF(ISBLANK(INDEX('Policy Characteristics'!L:L,MATCH($C1027,'Policy Characteristics'!$C:$C,0))),"",INDEX('Policy Characteristics'!L:L,MATCH($C1027,'Policy Characteristics'!$C:$C,0)))</f>
        <v>industry-energy-efficiency-standards.html</v>
      </c>
    </row>
    <row r="1028" spans="1:18" s="4" customFormat="1" ht="16">
      <c r="A1028" s="276" t="str">
        <f>IF(ISBLANK(INDEX('Policy Characteristics'!A:A,MATCH($C1028,'Policy Characteristics'!$C:$C,0))),"",INDEX('Policy Characteristics'!A:A,MATCH($C1028,'Policy Characteristics'!$C:$C,0)))</f>
        <v>Industry</v>
      </c>
      <c r="B1028" s="285" t="str">
        <f>IF(ISBLANK(INDEX('Policy Characteristics'!B:B,MATCH($C1028,'Policy Characteristics'!$C:$C,0))),"",INDEX('Policy Characteristics'!B:B,MATCH($C1028,'Policy Characteristics'!$C:$C,0)))</f>
        <v>Industry Energy Efficiency Standards</v>
      </c>
      <c r="C1028" s="276" t="str">
        <f t="shared" si="41"/>
        <v>Percentage Improvement in Eqpt Efficiency Standards above BAU</v>
      </c>
      <c r="D1028" s="6" t="s">
        <v>3110</v>
      </c>
      <c r="E1028" s="47" t="s">
        <v>2736</v>
      </c>
      <c r="F1028" t="s">
        <v>3074</v>
      </c>
      <c r="G1028" s="47" t="s">
        <v>2741</v>
      </c>
      <c r="H1028" s="44">
        <v>1047</v>
      </c>
      <c r="I1028" s="347" t="s">
        <v>45</v>
      </c>
      <c r="J1028" s="277" t="str">
        <f>IF(ISBLANK(INDEX('Policy Characteristics'!D:D,MATCH($C1028,'Policy Characteristics'!$C:$C,0))),"",INDEX('Policy Characteristics'!D:D,MATCH($C1028,'Policy Characteristics'!$C:$C,0)))</f>
        <v>Industry Energy Efficiency Standards</v>
      </c>
      <c r="K1028" s="276" t="str">
        <f>IF(ISBLANK(INDEX('Policy Characteristics'!E:E,MATCH($C1028,'Policy Characteristics'!$C:$C,0))),"",INDEX('Policy Characteristics'!E:E,MATCH($C1028,'Policy Characteristics'!$C:$C,0)))</f>
        <v>indst efficiency standards</v>
      </c>
      <c r="L1028" s="284">
        <f>IF(ISBLANK(INDEX('Policy Characteristics'!F:F,MATCH($C1028,'Policy Characteristics'!$C:$C,0))),"",INDEX('Policy Characteristics'!F:F,MATCH($C1028,'Policy Characteristics'!$C:$C,0)))</f>
        <v>0</v>
      </c>
      <c r="M1028" s="284">
        <f>IF(ISBLANK(INDEX('Policy Characteristics'!G:G,MATCH($C1028,'Policy Characteristics'!$C:$C,0))),"",INDEX('Policy Characteristics'!G:G,MATCH($C1028,'Policy Characteristics'!$C:$C,0)))</f>
        <v>0.25</v>
      </c>
      <c r="N1028" s="284">
        <f>IF(ISBLANK(INDEX('Policy Characteristics'!H:H,MATCH($C1028,'Policy Characteristics'!$C:$C,0))),"",INDEX('Policy Characteristics'!H:H,MATCH($C1028,'Policy Characteristics'!$C:$C,0)))</f>
        <v>0.01</v>
      </c>
      <c r="O1028" s="276" t="str">
        <f>IF(ISBLANK(INDEX('Policy Characteristics'!I:I,MATCH($C1028,'Policy Characteristics'!$C:$C,0))),"",INDEX('Policy Characteristics'!I:I,MATCH($C1028,'Policy Characteristics'!$C:$C,0)))</f>
        <v>% reduction in energy use</v>
      </c>
      <c r="P1028" s="276" t="str">
        <f>IF(ISBLANK(INDEX('Policy Characteristics'!J:J,MATCH($C1028,'Policy Characteristics'!$C:$C,0))),"",INDEX('Policy Characteristics'!J:J,MATCH($C1028,'Policy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8" s="276" t="str">
        <f>IF(ISBLANK(INDEX('Policy Characteristics'!K:K,MATCH($C1028,'Policy Characteristics'!$C:$C,0))),"",INDEX('Policy Characteristics'!K:K,MATCH($C1028,'Policy Characteristics'!$C:$C,0)))</f>
        <v>industry-ag-main.html#eff-stds</v>
      </c>
      <c r="R1028" s="276" t="str">
        <f>IF(ISBLANK(INDEX('Policy Characteristics'!L:L,MATCH($C1028,'Policy Characteristics'!$C:$C,0))),"",INDEX('Policy Characteristics'!L:L,MATCH($C1028,'Policy Characteristics'!$C:$C,0)))</f>
        <v>industry-energy-efficiency-standards.html</v>
      </c>
    </row>
    <row r="1029" spans="1:18" s="4" customFormat="1" ht="16">
      <c r="A1029" s="276" t="str">
        <f>IF(ISBLANK(INDEX('Policy Characteristics'!A:A,MATCH($C1029,'Policy Characteristics'!$C:$C,0))),"",INDEX('Policy Characteristics'!A:A,MATCH($C1029,'Policy Characteristics'!$C:$C,0)))</f>
        <v>Industry</v>
      </c>
      <c r="B1029" s="285" t="str">
        <f>IF(ISBLANK(INDEX('Policy Characteristics'!B:B,MATCH($C1029,'Policy Characteristics'!$C:$C,0))),"",INDEX('Policy Characteristics'!B:B,MATCH($C1029,'Policy Characteristics'!$C:$C,0)))</f>
        <v>Industry Energy Efficiency Standards</v>
      </c>
      <c r="C1029" s="276" t="str">
        <f t="shared" si="41"/>
        <v>Percentage Improvement in Eqpt Efficiency Standards above BAU</v>
      </c>
      <c r="D1029" s="6" t="s">
        <v>3111</v>
      </c>
      <c r="E1029" s="47" t="s">
        <v>2424</v>
      </c>
      <c r="F1029" t="s">
        <v>2606</v>
      </c>
      <c r="G1029" s="47" t="s">
        <v>2430</v>
      </c>
      <c r="H1029" s="44">
        <v>1048</v>
      </c>
      <c r="I1029" s="347" t="s">
        <v>44</v>
      </c>
      <c r="J1029" s="277" t="str">
        <f>IF(ISBLANK(INDEX('Policy Characteristics'!D:D,MATCH($C1029,'Policy Characteristics'!$C:$C,0))),"",INDEX('Policy Characteristics'!D:D,MATCH($C1029,'Policy Characteristics'!$C:$C,0)))</f>
        <v>Industry Energy Efficiency Standards</v>
      </c>
      <c r="K1029" s="276" t="str">
        <f>IF(ISBLANK(INDEX('Policy Characteristics'!E:E,MATCH($C1029,'Policy Characteristics'!$C:$C,0))),"",INDEX('Policy Characteristics'!E:E,MATCH($C1029,'Policy Characteristics'!$C:$C,0)))</f>
        <v>indst efficiency standards</v>
      </c>
      <c r="L1029" s="284">
        <f>IF(ISBLANK(INDEX('Policy Characteristics'!F:F,MATCH($C1029,'Policy Characteristics'!$C:$C,0))),"",INDEX('Policy Characteristics'!F:F,MATCH($C1029,'Policy Characteristics'!$C:$C,0)))</f>
        <v>0</v>
      </c>
      <c r="M1029" s="284">
        <f>IF(ISBLANK(INDEX('Policy Characteristics'!G:G,MATCH($C1029,'Policy Characteristics'!$C:$C,0))),"",INDEX('Policy Characteristics'!G:G,MATCH($C1029,'Policy Characteristics'!$C:$C,0)))</f>
        <v>0.25</v>
      </c>
      <c r="N1029" s="284">
        <f>IF(ISBLANK(INDEX('Policy Characteristics'!H:H,MATCH($C1029,'Policy Characteristics'!$C:$C,0))),"",INDEX('Policy Characteristics'!H:H,MATCH($C1029,'Policy Characteristics'!$C:$C,0)))</f>
        <v>0.01</v>
      </c>
      <c r="O1029" s="276" t="str">
        <f>IF(ISBLANK(INDEX('Policy Characteristics'!I:I,MATCH($C1029,'Policy Characteristics'!$C:$C,0))),"",INDEX('Policy Characteristics'!I:I,MATCH($C1029,'Policy Characteristics'!$C:$C,0)))</f>
        <v>% reduction in energy use</v>
      </c>
      <c r="P1029" s="276" t="str">
        <f>IF(ISBLANK(INDEX('Policy Characteristics'!J:J,MATCH($C1029,'Policy Characteristics'!$C:$C,0))),"",INDEX('Policy Characteristics'!J:J,MATCH($C1029,'Policy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9" s="276" t="str">
        <f>IF(ISBLANK(INDEX('Policy Characteristics'!K:K,MATCH($C1029,'Policy Characteristics'!$C:$C,0))),"",INDEX('Policy Characteristics'!K:K,MATCH($C1029,'Policy Characteristics'!$C:$C,0)))</f>
        <v>industry-ag-main.html#eff-stds</v>
      </c>
      <c r="R1029" s="276" t="str">
        <f>IF(ISBLANK(INDEX('Policy Characteristics'!L:L,MATCH($C1029,'Policy Characteristics'!$C:$C,0))),"",INDEX('Policy Characteristics'!L:L,MATCH($C1029,'Policy Characteristics'!$C:$C,0)))</f>
        <v>industry-energy-efficiency-standards.html</v>
      </c>
    </row>
    <row r="1030" spans="1:18" s="4" customFormat="1" ht="16">
      <c r="A1030" s="276" t="str">
        <f>IF(ISBLANK(INDEX('Policy Characteristics'!A:A,MATCH($C1030,'Policy Characteristics'!$C:$C,0))),"",INDEX('Policy Characteristics'!A:A,MATCH($C1030,'Policy Characteristics'!$C:$C,0)))</f>
        <v>Industry</v>
      </c>
      <c r="B1030" s="285" t="str">
        <f>IF(ISBLANK(INDEX('Policy Characteristics'!B:B,MATCH($C1030,'Policy Characteristics'!$C:$C,0))),"",INDEX('Policy Characteristics'!B:B,MATCH($C1030,'Policy Characteristics'!$C:$C,0)))</f>
        <v>Industry Energy Efficiency Standards</v>
      </c>
      <c r="C1030" s="276" t="str">
        <f t="shared" si="41"/>
        <v>Percentage Improvement in Eqpt Efficiency Standards above BAU</v>
      </c>
      <c r="D1030" s="6" t="s">
        <v>3111</v>
      </c>
      <c r="E1030" s="47" t="s">
        <v>2425</v>
      </c>
      <c r="F1030" t="s">
        <v>2606</v>
      </c>
      <c r="G1030" s="47" t="s">
        <v>2433</v>
      </c>
      <c r="H1030" s="44">
        <v>1049</v>
      </c>
      <c r="I1030" s="347" t="s">
        <v>44</v>
      </c>
      <c r="J1030" s="277" t="str">
        <f>IF(ISBLANK(INDEX('Policy Characteristics'!D:D,MATCH($C1030,'Policy Characteristics'!$C:$C,0))),"",INDEX('Policy Characteristics'!D:D,MATCH($C1030,'Policy Characteristics'!$C:$C,0)))</f>
        <v>Industry Energy Efficiency Standards</v>
      </c>
      <c r="K1030" s="276" t="str">
        <f>IF(ISBLANK(INDEX('Policy Characteristics'!E:E,MATCH($C1030,'Policy Characteristics'!$C:$C,0))),"",INDEX('Policy Characteristics'!E:E,MATCH($C1030,'Policy Characteristics'!$C:$C,0)))</f>
        <v>indst efficiency standards</v>
      </c>
      <c r="L1030" s="284">
        <f>IF(ISBLANK(INDEX('Policy Characteristics'!F:F,MATCH($C1030,'Policy Characteristics'!$C:$C,0))),"",INDEX('Policy Characteristics'!F:F,MATCH($C1030,'Policy Characteristics'!$C:$C,0)))</f>
        <v>0</v>
      </c>
      <c r="M1030" s="284">
        <f>IF(ISBLANK(INDEX('Policy Characteristics'!G:G,MATCH($C1030,'Policy Characteristics'!$C:$C,0))),"",INDEX('Policy Characteristics'!G:G,MATCH($C1030,'Policy Characteristics'!$C:$C,0)))</f>
        <v>0.25</v>
      </c>
      <c r="N1030" s="284">
        <f>IF(ISBLANK(INDEX('Policy Characteristics'!H:H,MATCH($C1030,'Policy Characteristics'!$C:$C,0))),"",INDEX('Policy Characteristics'!H:H,MATCH($C1030,'Policy Characteristics'!$C:$C,0)))</f>
        <v>0.01</v>
      </c>
      <c r="O1030" s="276" t="str">
        <f>IF(ISBLANK(INDEX('Policy Characteristics'!I:I,MATCH($C1030,'Policy Characteristics'!$C:$C,0))),"",INDEX('Policy Characteristics'!I:I,MATCH($C1030,'Policy Characteristics'!$C:$C,0)))</f>
        <v>% reduction in energy use</v>
      </c>
      <c r="P1030" s="276" t="str">
        <f>IF(ISBLANK(INDEX('Policy Characteristics'!J:J,MATCH($C1030,'Policy Characteristics'!$C:$C,0))),"",INDEX('Policy Characteristics'!J:J,MATCH($C1030,'Policy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0" s="276" t="str">
        <f>IF(ISBLANK(INDEX('Policy Characteristics'!K:K,MATCH($C1030,'Policy Characteristics'!$C:$C,0))),"",INDEX('Policy Characteristics'!K:K,MATCH($C1030,'Policy Characteristics'!$C:$C,0)))</f>
        <v>industry-ag-main.html#eff-stds</v>
      </c>
      <c r="R1030" s="276" t="str">
        <f>IF(ISBLANK(INDEX('Policy Characteristics'!L:L,MATCH($C1030,'Policy Characteristics'!$C:$C,0))),"",INDEX('Policy Characteristics'!L:L,MATCH($C1030,'Policy Characteristics'!$C:$C,0)))</f>
        <v>industry-energy-efficiency-standards.html</v>
      </c>
    </row>
    <row r="1031" spans="1:18" s="4" customFormat="1" ht="16">
      <c r="A1031" s="276" t="str">
        <f>IF(ISBLANK(INDEX('Policy Characteristics'!A:A,MATCH($C1031,'Policy Characteristics'!$C:$C,0))),"",INDEX('Policy Characteristics'!A:A,MATCH($C1031,'Policy Characteristics'!$C:$C,0)))</f>
        <v>Industry</v>
      </c>
      <c r="B1031" s="285" t="str">
        <f>IF(ISBLANK(INDEX('Policy Characteristics'!B:B,MATCH($C1031,'Policy Characteristics'!$C:$C,0))),"",INDEX('Policy Characteristics'!B:B,MATCH($C1031,'Policy Characteristics'!$C:$C,0)))</f>
        <v>Industry Energy Efficiency Standards</v>
      </c>
      <c r="C1031" s="276" t="str">
        <f t="shared" si="41"/>
        <v>Percentage Improvement in Eqpt Efficiency Standards above BAU</v>
      </c>
      <c r="D1031" s="6" t="s">
        <v>3111</v>
      </c>
      <c r="E1031" s="47" t="s">
        <v>2426</v>
      </c>
      <c r="F1031" t="s">
        <v>2606</v>
      </c>
      <c r="G1031" s="47" t="s">
        <v>2434</v>
      </c>
      <c r="H1031" s="44">
        <v>1050</v>
      </c>
      <c r="I1031" s="347" t="s">
        <v>44</v>
      </c>
      <c r="J1031" s="277" t="str">
        <f>IF(ISBLANK(INDEX('Policy Characteristics'!D:D,MATCH($C1031,'Policy Characteristics'!$C:$C,0))),"",INDEX('Policy Characteristics'!D:D,MATCH($C1031,'Policy Characteristics'!$C:$C,0)))</f>
        <v>Industry Energy Efficiency Standards</v>
      </c>
      <c r="K1031" s="276" t="str">
        <f>IF(ISBLANK(INDEX('Policy Characteristics'!E:E,MATCH($C1031,'Policy Characteristics'!$C:$C,0))),"",INDEX('Policy Characteristics'!E:E,MATCH($C1031,'Policy Characteristics'!$C:$C,0)))</f>
        <v>indst efficiency standards</v>
      </c>
      <c r="L1031" s="284">
        <f>IF(ISBLANK(INDEX('Policy Characteristics'!F:F,MATCH($C1031,'Policy Characteristics'!$C:$C,0))),"",INDEX('Policy Characteristics'!F:F,MATCH($C1031,'Policy Characteristics'!$C:$C,0)))</f>
        <v>0</v>
      </c>
      <c r="M1031" s="284">
        <f>IF(ISBLANK(INDEX('Policy Characteristics'!G:G,MATCH($C1031,'Policy Characteristics'!$C:$C,0))),"",INDEX('Policy Characteristics'!G:G,MATCH($C1031,'Policy Characteristics'!$C:$C,0)))</f>
        <v>0.25</v>
      </c>
      <c r="N1031" s="284">
        <f>IF(ISBLANK(INDEX('Policy Characteristics'!H:H,MATCH($C1031,'Policy Characteristics'!$C:$C,0))),"",INDEX('Policy Characteristics'!H:H,MATCH($C1031,'Policy Characteristics'!$C:$C,0)))</f>
        <v>0.01</v>
      </c>
      <c r="O1031" s="276" t="str">
        <f>IF(ISBLANK(INDEX('Policy Characteristics'!I:I,MATCH($C1031,'Policy Characteristics'!$C:$C,0))),"",INDEX('Policy Characteristics'!I:I,MATCH($C1031,'Policy Characteristics'!$C:$C,0)))</f>
        <v>% reduction in energy use</v>
      </c>
      <c r="P1031" s="276" t="str">
        <f>IF(ISBLANK(INDEX('Policy Characteristics'!J:J,MATCH($C1031,'Policy Characteristics'!$C:$C,0))),"",INDEX('Policy Characteristics'!J:J,MATCH($C1031,'Policy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1" s="276" t="str">
        <f>IF(ISBLANK(INDEX('Policy Characteristics'!K:K,MATCH($C1031,'Policy Characteristics'!$C:$C,0))),"",INDEX('Policy Characteristics'!K:K,MATCH($C1031,'Policy Characteristics'!$C:$C,0)))</f>
        <v>industry-ag-main.html#eff-stds</v>
      </c>
      <c r="R1031" s="276" t="str">
        <f>IF(ISBLANK(INDEX('Policy Characteristics'!L:L,MATCH($C1031,'Policy Characteristics'!$C:$C,0))),"",INDEX('Policy Characteristics'!L:L,MATCH($C1031,'Policy Characteristics'!$C:$C,0)))</f>
        <v>industry-energy-efficiency-standards.html</v>
      </c>
    </row>
    <row r="1032" spans="1:18" s="4" customFormat="1" ht="16">
      <c r="A1032" s="276" t="str">
        <f>IF(ISBLANK(INDEX('Policy Characteristics'!A:A,MATCH($C1032,'Policy Characteristics'!$C:$C,0))),"",INDEX('Policy Characteristics'!A:A,MATCH($C1032,'Policy Characteristics'!$C:$C,0)))</f>
        <v>Industry</v>
      </c>
      <c r="B1032" s="285" t="str">
        <f>IF(ISBLANK(INDEX('Policy Characteristics'!B:B,MATCH($C1032,'Policy Characteristics'!$C:$C,0))),"",INDEX('Policy Characteristics'!B:B,MATCH($C1032,'Policy Characteristics'!$C:$C,0)))</f>
        <v>Industry Energy Efficiency Standards</v>
      </c>
      <c r="C1032" s="276" t="str">
        <f t="shared" si="41"/>
        <v>Percentage Improvement in Eqpt Efficiency Standards above BAU</v>
      </c>
      <c r="D1032" s="6" t="s">
        <v>3111</v>
      </c>
      <c r="E1032" s="47" t="s">
        <v>2427</v>
      </c>
      <c r="F1032" t="s">
        <v>2606</v>
      </c>
      <c r="G1032" s="47" t="s">
        <v>2431</v>
      </c>
      <c r="H1032" s="44">
        <v>1051</v>
      </c>
      <c r="I1032" s="347" t="s">
        <v>45</v>
      </c>
      <c r="J1032" s="277" t="str">
        <f>IF(ISBLANK(INDEX('Policy Characteristics'!D:D,MATCH($C1032,'Policy Characteristics'!$C:$C,0))),"",INDEX('Policy Characteristics'!D:D,MATCH($C1032,'Policy Characteristics'!$C:$C,0)))</f>
        <v>Industry Energy Efficiency Standards</v>
      </c>
      <c r="K1032" s="276" t="str">
        <f>IF(ISBLANK(INDEX('Policy Characteristics'!E:E,MATCH($C1032,'Policy Characteristics'!$C:$C,0))),"",INDEX('Policy Characteristics'!E:E,MATCH($C1032,'Policy Characteristics'!$C:$C,0)))</f>
        <v>indst efficiency standards</v>
      </c>
      <c r="L1032" s="284">
        <f>IF(ISBLANK(INDEX('Policy Characteristics'!F:F,MATCH($C1032,'Policy Characteristics'!$C:$C,0))),"",INDEX('Policy Characteristics'!F:F,MATCH($C1032,'Policy Characteristics'!$C:$C,0)))</f>
        <v>0</v>
      </c>
      <c r="M1032" s="284">
        <f>IF(ISBLANK(INDEX('Policy Characteristics'!G:G,MATCH($C1032,'Policy Characteristics'!$C:$C,0))),"",INDEX('Policy Characteristics'!G:G,MATCH($C1032,'Policy Characteristics'!$C:$C,0)))</f>
        <v>0.25</v>
      </c>
      <c r="N1032" s="284">
        <f>IF(ISBLANK(INDEX('Policy Characteristics'!H:H,MATCH($C1032,'Policy Characteristics'!$C:$C,0))),"",INDEX('Policy Characteristics'!H:H,MATCH($C1032,'Policy Characteristics'!$C:$C,0)))</f>
        <v>0.01</v>
      </c>
      <c r="O1032" s="276" t="str">
        <f>IF(ISBLANK(INDEX('Policy Characteristics'!I:I,MATCH($C1032,'Policy Characteristics'!$C:$C,0))),"",INDEX('Policy Characteristics'!I:I,MATCH($C1032,'Policy Characteristics'!$C:$C,0)))</f>
        <v>% reduction in energy use</v>
      </c>
      <c r="P1032" s="276" t="str">
        <f>IF(ISBLANK(INDEX('Policy Characteristics'!J:J,MATCH($C1032,'Policy Characteristics'!$C:$C,0))),"",INDEX('Policy Characteristics'!J:J,MATCH($C1032,'Policy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2" s="276" t="str">
        <f>IF(ISBLANK(INDEX('Policy Characteristics'!K:K,MATCH($C1032,'Policy Characteristics'!$C:$C,0))),"",INDEX('Policy Characteristics'!K:K,MATCH($C1032,'Policy Characteristics'!$C:$C,0)))</f>
        <v>industry-ag-main.html#eff-stds</v>
      </c>
      <c r="R1032" s="276" t="str">
        <f>IF(ISBLANK(INDEX('Policy Characteristics'!L:L,MATCH($C1032,'Policy Characteristics'!$C:$C,0))),"",INDEX('Policy Characteristics'!L:L,MATCH($C1032,'Policy Characteristics'!$C:$C,0)))</f>
        <v>industry-energy-efficiency-standards.html</v>
      </c>
    </row>
    <row r="1033" spans="1:18" s="4" customFormat="1" ht="16">
      <c r="A1033" s="276" t="str">
        <f>IF(ISBLANK(INDEX('Policy Characteristics'!A:A,MATCH($C1033,'Policy Characteristics'!$C:$C,0))),"",INDEX('Policy Characteristics'!A:A,MATCH($C1033,'Policy Characteristics'!$C:$C,0)))</f>
        <v>Industry</v>
      </c>
      <c r="B1033" s="285" t="str">
        <f>IF(ISBLANK(INDEX('Policy Characteristics'!B:B,MATCH($C1033,'Policy Characteristics'!$C:$C,0))),"",INDEX('Policy Characteristics'!B:B,MATCH($C1033,'Policy Characteristics'!$C:$C,0)))</f>
        <v>Industry Energy Efficiency Standards</v>
      </c>
      <c r="C1033" s="276" t="str">
        <f t="shared" si="41"/>
        <v>Percentage Improvement in Eqpt Efficiency Standards above BAU</v>
      </c>
      <c r="D1033" s="6" t="s">
        <v>3111</v>
      </c>
      <c r="E1033" s="47" t="s">
        <v>2428</v>
      </c>
      <c r="F1033" t="s">
        <v>2606</v>
      </c>
      <c r="G1033" s="47" t="s">
        <v>2432</v>
      </c>
      <c r="H1033" s="44">
        <v>1052</v>
      </c>
      <c r="I1033" s="347" t="s">
        <v>44</v>
      </c>
      <c r="J1033" s="277" t="str">
        <f>IF(ISBLANK(INDEX('Policy Characteristics'!D:D,MATCH($C1033,'Policy Characteristics'!$C:$C,0))),"",INDEX('Policy Characteristics'!D:D,MATCH($C1033,'Policy Characteristics'!$C:$C,0)))</f>
        <v>Industry Energy Efficiency Standards</v>
      </c>
      <c r="K1033" s="276" t="str">
        <f>IF(ISBLANK(INDEX('Policy Characteristics'!E:E,MATCH($C1033,'Policy Characteristics'!$C:$C,0))),"",INDEX('Policy Characteristics'!E:E,MATCH($C1033,'Policy Characteristics'!$C:$C,0)))</f>
        <v>indst efficiency standards</v>
      </c>
      <c r="L1033" s="284">
        <f>IF(ISBLANK(INDEX('Policy Characteristics'!F:F,MATCH($C1033,'Policy Characteristics'!$C:$C,0))),"",INDEX('Policy Characteristics'!F:F,MATCH($C1033,'Policy Characteristics'!$C:$C,0)))</f>
        <v>0</v>
      </c>
      <c r="M1033" s="284">
        <f>IF(ISBLANK(INDEX('Policy Characteristics'!G:G,MATCH($C1033,'Policy Characteristics'!$C:$C,0))),"",INDEX('Policy Characteristics'!G:G,MATCH($C1033,'Policy Characteristics'!$C:$C,0)))</f>
        <v>0.25</v>
      </c>
      <c r="N1033" s="284">
        <f>IF(ISBLANK(INDEX('Policy Characteristics'!H:H,MATCH($C1033,'Policy Characteristics'!$C:$C,0))),"",INDEX('Policy Characteristics'!H:H,MATCH($C1033,'Policy Characteristics'!$C:$C,0)))</f>
        <v>0.01</v>
      </c>
      <c r="O1033" s="276" t="str">
        <f>IF(ISBLANK(INDEX('Policy Characteristics'!I:I,MATCH($C1033,'Policy Characteristics'!$C:$C,0))),"",INDEX('Policy Characteristics'!I:I,MATCH($C1033,'Policy Characteristics'!$C:$C,0)))</f>
        <v>% reduction in energy use</v>
      </c>
      <c r="P1033" s="276" t="str">
        <f>IF(ISBLANK(INDEX('Policy Characteristics'!J:J,MATCH($C1033,'Policy Characteristics'!$C:$C,0))),"",INDEX('Policy Characteristics'!J:J,MATCH($C1033,'Policy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3" s="276" t="str">
        <f>IF(ISBLANK(INDEX('Policy Characteristics'!K:K,MATCH($C1033,'Policy Characteristics'!$C:$C,0))),"",INDEX('Policy Characteristics'!K:K,MATCH($C1033,'Policy Characteristics'!$C:$C,0)))</f>
        <v>industry-ag-main.html#eff-stds</v>
      </c>
      <c r="R1033" s="276" t="str">
        <f>IF(ISBLANK(INDEX('Policy Characteristics'!L:L,MATCH($C1033,'Policy Characteristics'!$C:$C,0))),"",INDEX('Policy Characteristics'!L:L,MATCH($C1033,'Policy Characteristics'!$C:$C,0)))</f>
        <v>industry-energy-efficiency-standards.html</v>
      </c>
    </row>
    <row r="1034" spans="1:18" s="4" customFormat="1" ht="16">
      <c r="A1034" s="276" t="str">
        <f>IF(ISBLANK(INDEX('Policy Characteristics'!A:A,MATCH($C1034,'Policy Characteristics'!$C:$C,0))),"",INDEX('Policy Characteristics'!A:A,MATCH($C1034,'Policy Characteristics'!$C:$C,0)))</f>
        <v>Industry</v>
      </c>
      <c r="B1034" s="285" t="str">
        <f>IF(ISBLANK(INDEX('Policy Characteristics'!B:B,MATCH($C1034,'Policy Characteristics'!$C:$C,0))),"",INDEX('Policy Characteristics'!B:B,MATCH($C1034,'Policy Characteristics'!$C:$C,0)))</f>
        <v>Industry Energy Efficiency Standards</v>
      </c>
      <c r="C1034" s="276" t="str">
        <f t="shared" si="41"/>
        <v>Percentage Improvement in Eqpt Efficiency Standards above BAU</v>
      </c>
      <c r="D1034" s="6" t="s">
        <v>3111</v>
      </c>
      <c r="E1034" s="47" t="s">
        <v>2429</v>
      </c>
      <c r="F1034" t="s">
        <v>2606</v>
      </c>
      <c r="G1034" s="47" t="s">
        <v>2435</v>
      </c>
      <c r="H1034" s="44">
        <v>1053</v>
      </c>
      <c r="I1034" s="347" t="s">
        <v>45</v>
      </c>
      <c r="J1034" s="277" t="str">
        <f>IF(ISBLANK(INDEX('Policy Characteristics'!D:D,MATCH($C1034,'Policy Characteristics'!$C:$C,0))),"",INDEX('Policy Characteristics'!D:D,MATCH($C1034,'Policy Characteristics'!$C:$C,0)))</f>
        <v>Industry Energy Efficiency Standards</v>
      </c>
      <c r="K1034" s="276" t="str">
        <f>IF(ISBLANK(INDEX('Policy Characteristics'!E:E,MATCH($C1034,'Policy Characteristics'!$C:$C,0))),"",INDEX('Policy Characteristics'!E:E,MATCH($C1034,'Policy Characteristics'!$C:$C,0)))</f>
        <v>indst efficiency standards</v>
      </c>
      <c r="L1034" s="284">
        <f>IF(ISBLANK(INDEX('Policy Characteristics'!F:F,MATCH($C1034,'Policy Characteristics'!$C:$C,0))),"",INDEX('Policy Characteristics'!F:F,MATCH($C1034,'Policy Characteristics'!$C:$C,0)))</f>
        <v>0</v>
      </c>
      <c r="M1034" s="284">
        <f>IF(ISBLANK(INDEX('Policy Characteristics'!G:G,MATCH($C1034,'Policy Characteristics'!$C:$C,0))),"",INDEX('Policy Characteristics'!G:G,MATCH($C1034,'Policy Characteristics'!$C:$C,0)))</f>
        <v>0.25</v>
      </c>
      <c r="N1034" s="284">
        <f>IF(ISBLANK(INDEX('Policy Characteristics'!H:H,MATCH($C1034,'Policy Characteristics'!$C:$C,0))),"",INDEX('Policy Characteristics'!H:H,MATCH($C1034,'Policy Characteristics'!$C:$C,0)))</f>
        <v>0.01</v>
      </c>
      <c r="O1034" s="276" t="str">
        <f>IF(ISBLANK(INDEX('Policy Characteristics'!I:I,MATCH($C1034,'Policy Characteristics'!$C:$C,0))),"",INDEX('Policy Characteristics'!I:I,MATCH($C1034,'Policy Characteristics'!$C:$C,0)))</f>
        <v>% reduction in energy use</v>
      </c>
      <c r="P1034" s="276" t="str">
        <f>IF(ISBLANK(INDEX('Policy Characteristics'!J:J,MATCH($C1034,'Policy Characteristics'!$C:$C,0))),"",INDEX('Policy Characteristics'!J:J,MATCH($C1034,'Policy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4" s="276" t="str">
        <f>IF(ISBLANK(INDEX('Policy Characteristics'!K:K,MATCH($C1034,'Policy Characteristics'!$C:$C,0))),"",INDEX('Policy Characteristics'!K:K,MATCH($C1034,'Policy Characteristics'!$C:$C,0)))</f>
        <v>industry-ag-main.html#eff-stds</v>
      </c>
      <c r="R1034" s="276" t="str">
        <f>IF(ISBLANK(INDEX('Policy Characteristics'!L:L,MATCH($C1034,'Policy Characteristics'!$C:$C,0))),"",INDEX('Policy Characteristics'!L:L,MATCH($C1034,'Policy Characteristics'!$C:$C,0)))</f>
        <v>industry-energy-efficiency-standards.html</v>
      </c>
    </row>
    <row r="1035" spans="1:18" s="4" customFormat="1" ht="16">
      <c r="A1035" s="276" t="str">
        <f>IF(ISBLANK(INDEX('Policy Characteristics'!A:A,MATCH($C1035,'Policy Characteristics'!$C:$C,0))),"",INDEX('Policy Characteristics'!A:A,MATCH($C1035,'Policy Characteristics'!$C:$C,0)))</f>
        <v>Industry</v>
      </c>
      <c r="B1035" s="285" t="str">
        <f>IF(ISBLANK(INDEX('Policy Characteristics'!B:B,MATCH($C1035,'Policy Characteristics'!$C:$C,0))),"",INDEX('Policy Characteristics'!B:B,MATCH($C1035,'Policy Characteristics'!$C:$C,0)))</f>
        <v>Industry Energy Efficiency Standards</v>
      </c>
      <c r="C1035" s="276" t="str">
        <f t="shared" si="41"/>
        <v>Percentage Improvement in Eqpt Efficiency Standards above BAU</v>
      </c>
      <c r="D1035" s="6" t="s">
        <v>3111</v>
      </c>
      <c r="E1035" s="47" t="s">
        <v>2737</v>
      </c>
      <c r="F1035" t="s">
        <v>2606</v>
      </c>
      <c r="G1035" s="47" t="s">
        <v>2740</v>
      </c>
      <c r="H1035" s="44">
        <v>1054</v>
      </c>
      <c r="I1035" s="347" t="s">
        <v>45</v>
      </c>
      <c r="J1035" s="277" t="str">
        <f>IF(ISBLANK(INDEX('Policy Characteristics'!D:D,MATCH($C1035,'Policy Characteristics'!$C:$C,0))),"",INDEX('Policy Characteristics'!D:D,MATCH($C1035,'Policy Characteristics'!$C:$C,0)))</f>
        <v>Industry Energy Efficiency Standards</v>
      </c>
      <c r="K1035" s="276" t="str">
        <f>IF(ISBLANK(INDEX('Policy Characteristics'!E:E,MATCH($C1035,'Policy Characteristics'!$C:$C,0))),"",INDEX('Policy Characteristics'!E:E,MATCH($C1035,'Policy Characteristics'!$C:$C,0)))</f>
        <v>indst efficiency standards</v>
      </c>
      <c r="L1035" s="284">
        <f>IF(ISBLANK(INDEX('Policy Characteristics'!F:F,MATCH($C1035,'Policy Characteristics'!$C:$C,0))),"",INDEX('Policy Characteristics'!F:F,MATCH($C1035,'Policy Characteristics'!$C:$C,0)))</f>
        <v>0</v>
      </c>
      <c r="M1035" s="284">
        <f>IF(ISBLANK(INDEX('Policy Characteristics'!G:G,MATCH($C1035,'Policy Characteristics'!$C:$C,0))),"",INDEX('Policy Characteristics'!G:G,MATCH($C1035,'Policy Characteristics'!$C:$C,0)))</f>
        <v>0.25</v>
      </c>
      <c r="N1035" s="284">
        <f>IF(ISBLANK(INDEX('Policy Characteristics'!H:H,MATCH($C1035,'Policy Characteristics'!$C:$C,0))),"",INDEX('Policy Characteristics'!H:H,MATCH($C1035,'Policy Characteristics'!$C:$C,0)))</f>
        <v>0.01</v>
      </c>
      <c r="O1035" s="276" t="str">
        <f>IF(ISBLANK(INDEX('Policy Characteristics'!I:I,MATCH($C1035,'Policy Characteristics'!$C:$C,0))),"",INDEX('Policy Characteristics'!I:I,MATCH($C1035,'Policy Characteristics'!$C:$C,0)))</f>
        <v>% reduction in energy use</v>
      </c>
      <c r="P1035" s="276" t="str">
        <f>IF(ISBLANK(INDEX('Policy Characteristics'!J:J,MATCH($C1035,'Policy Characteristics'!$C:$C,0))),"",INDEX('Policy Characteristics'!J:J,MATCH($C1035,'Policy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5" s="276" t="str">
        <f>IF(ISBLANK(INDEX('Policy Characteristics'!K:K,MATCH($C1035,'Policy Characteristics'!$C:$C,0))),"",INDEX('Policy Characteristics'!K:K,MATCH($C1035,'Policy Characteristics'!$C:$C,0)))</f>
        <v>industry-ag-main.html#eff-stds</v>
      </c>
      <c r="R1035" s="276" t="str">
        <f>IF(ISBLANK(INDEX('Policy Characteristics'!L:L,MATCH($C1035,'Policy Characteristics'!$C:$C,0))),"",INDEX('Policy Characteristics'!L:L,MATCH($C1035,'Policy Characteristics'!$C:$C,0)))</f>
        <v>industry-energy-efficiency-standards.html</v>
      </c>
    </row>
    <row r="1036" spans="1:18" s="4" customFormat="1" ht="16">
      <c r="A1036" s="276" t="str">
        <f>IF(ISBLANK(INDEX('Policy Characteristics'!A:A,MATCH($C1036,'Policy Characteristics'!$C:$C,0))),"",INDEX('Policy Characteristics'!A:A,MATCH($C1036,'Policy Characteristics'!$C:$C,0)))</f>
        <v>Industry</v>
      </c>
      <c r="B1036" s="285" t="str">
        <f>IF(ISBLANK(INDEX('Policy Characteristics'!B:B,MATCH($C1036,'Policy Characteristics'!$C:$C,0))),"",INDEX('Policy Characteristics'!B:B,MATCH($C1036,'Policy Characteristics'!$C:$C,0)))</f>
        <v>Industry Energy Efficiency Standards</v>
      </c>
      <c r="C1036" s="276" t="str">
        <f t="shared" si="41"/>
        <v>Percentage Improvement in Eqpt Efficiency Standards above BAU</v>
      </c>
      <c r="D1036" s="6" t="s">
        <v>3111</v>
      </c>
      <c r="E1036" s="47" t="s">
        <v>2738</v>
      </c>
      <c r="F1036" t="s">
        <v>2606</v>
      </c>
      <c r="G1036" s="47" t="s">
        <v>2742</v>
      </c>
      <c r="H1036" s="44">
        <v>1055</v>
      </c>
      <c r="I1036" s="347" t="s">
        <v>44</v>
      </c>
      <c r="J1036" s="277" t="str">
        <f>IF(ISBLANK(INDEX('Policy Characteristics'!D:D,MATCH($C1036,'Policy Characteristics'!$C:$C,0))),"",INDEX('Policy Characteristics'!D:D,MATCH($C1036,'Policy Characteristics'!$C:$C,0)))</f>
        <v>Industry Energy Efficiency Standards</v>
      </c>
      <c r="K1036" s="276" t="str">
        <f>IF(ISBLANK(INDEX('Policy Characteristics'!E:E,MATCH($C1036,'Policy Characteristics'!$C:$C,0))),"",INDEX('Policy Characteristics'!E:E,MATCH($C1036,'Policy Characteristics'!$C:$C,0)))</f>
        <v>indst efficiency standards</v>
      </c>
      <c r="L1036" s="284">
        <f>IF(ISBLANK(INDEX('Policy Characteristics'!F:F,MATCH($C1036,'Policy Characteristics'!$C:$C,0))),"",INDEX('Policy Characteristics'!F:F,MATCH($C1036,'Policy Characteristics'!$C:$C,0)))</f>
        <v>0</v>
      </c>
      <c r="M1036" s="284">
        <f>IF(ISBLANK(INDEX('Policy Characteristics'!G:G,MATCH($C1036,'Policy Characteristics'!$C:$C,0))),"",INDEX('Policy Characteristics'!G:G,MATCH($C1036,'Policy Characteristics'!$C:$C,0)))</f>
        <v>0.25</v>
      </c>
      <c r="N1036" s="284">
        <f>IF(ISBLANK(INDEX('Policy Characteristics'!H:H,MATCH($C1036,'Policy Characteristics'!$C:$C,0))),"",INDEX('Policy Characteristics'!H:H,MATCH($C1036,'Policy Characteristics'!$C:$C,0)))</f>
        <v>0.01</v>
      </c>
      <c r="O1036" s="276" t="str">
        <f>IF(ISBLANK(INDEX('Policy Characteristics'!I:I,MATCH($C1036,'Policy Characteristics'!$C:$C,0))),"",INDEX('Policy Characteristics'!I:I,MATCH($C1036,'Policy Characteristics'!$C:$C,0)))</f>
        <v>% reduction in energy use</v>
      </c>
      <c r="P1036" s="276" t="str">
        <f>IF(ISBLANK(INDEX('Policy Characteristics'!J:J,MATCH($C1036,'Policy Characteristics'!$C:$C,0))),"",INDEX('Policy Characteristics'!J:J,MATCH($C1036,'Policy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6" s="276" t="str">
        <f>IF(ISBLANK(INDEX('Policy Characteristics'!K:K,MATCH($C1036,'Policy Characteristics'!$C:$C,0))),"",INDEX('Policy Characteristics'!K:K,MATCH($C1036,'Policy Characteristics'!$C:$C,0)))</f>
        <v>industry-ag-main.html#eff-stds</v>
      </c>
      <c r="R1036" s="276" t="str">
        <f>IF(ISBLANK(INDEX('Policy Characteristics'!L:L,MATCH($C1036,'Policy Characteristics'!$C:$C,0))),"",INDEX('Policy Characteristics'!L:L,MATCH($C1036,'Policy Characteristics'!$C:$C,0)))</f>
        <v>industry-energy-efficiency-standards.html</v>
      </c>
    </row>
    <row r="1037" spans="1:18" s="4" customFormat="1" ht="16">
      <c r="A1037" s="276" t="str">
        <f>IF(ISBLANK(INDEX('Policy Characteristics'!A:A,MATCH($C1037,'Policy Characteristics'!$C:$C,0))),"",INDEX('Policy Characteristics'!A:A,MATCH($C1037,'Policy Characteristics'!$C:$C,0)))</f>
        <v>Industry</v>
      </c>
      <c r="B1037" s="285" t="str">
        <f>IF(ISBLANK(INDEX('Policy Characteristics'!B:B,MATCH($C1037,'Policy Characteristics'!$C:$C,0))),"",INDEX('Policy Characteristics'!B:B,MATCH($C1037,'Policy Characteristics'!$C:$C,0)))</f>
        <v>Industry Energy Efficiency Standards</v>
      </c>
      <c r="C1037" s="276" t="str">
        <f t="shared" si="41"/>
        <v>Percentage Improvement in Eqpt Efficiency Standards above BAU</v>
      </c>
      <c r="D1037" s="6" t="s">
        <v>3111</v>
      </c>
      <c r="E1037" s="47" t="s">
        <v>2739</v>
      </c>
      <c r="F1037" t="s">
        <v>2606</v>
      </c>
      <c r="G1037" s="47" t="s">
        <v>2743</v>
      </c>
      <c r="H1037" s="44">
        <v>1056</v>
      </c>
      <c r="I1037" s="347" t="s">
        <v>44</v>
      </c>
      <c r="J1037" s="277" t="str">
        <f>IF(ISBLANK(INDEX('Policy Characteristics'!D:D,MATCH($C1037,'Policy Characteristics'!$C:$C,0))),"",INDEX('Policy Characteristics'!D:D,MATCH($C1037,'Policy Characteristics'!$C:$C,0)))</f>
        <v>Industry Energy Efficiency Standards</v>
      </c>
      <c r="K1037" s="276" t="str">
        <f>IF(ISBLANK(INDEX('Policy Characteristics'!E:E,MATCH($C1037,'Policy Characteristics'!$C:$C,0))),"",INDEX('Policy Characteristics'!E:E,MATCH($C1037,'Policy Characteristics'!$C:$C,0)))</f>
        <v>indst efficiency standards</v>
      </c>
      <c r="L1037" s="284">
        <f>IF(ISBLANK(INDEX('Policy Characteristics'!F:F,MATCH($C1037,'Policy Characteristics'!$C:$C,0))),"",INDEX('Policy Characteristics'!F:F,MATCH($C1037,'Policy Characteristics'!$C:$C,0)))</f>
        <v>0</v>
      </c>
      <c r="M1037" s="284">
        <f>IF(ISBLANK(INDEX('Policy Characteristics'!G:G,MATCH($C1037,'Policy Characteristics'!$C:$C,0))),"",INDEX('Policy Characteristics'!G:G,MATCH($C1037,'Policy Characteristics'!$C:$C,0)))</f>
        <v>0.25</v>
      </c>
      <c r="N1037" s="284">
        <f>IF(ISBLANK(INDEX('Policy Characteristics'!H:H,MATCH($C1037,'Policy Characteristics'!$C:$C,0))),"",INDEX('Policy Characteristics'!H:H,MATCH($C1037,'Policy Characteristics'!$C:$C,0)))</f>
        <v>0.01</v>
      </c>
      <c r="O1037" s="276" t="str">
        <f>IF(ISBLANK(INDEX('Policy Characteristics'!I:I,MATCH($C1037,'Policy Characteristics'!$C:$C,0))),"",INDEX('Policy Characteristics'!I:I,MATCH($C1037,'Policy Characteristics'!$C:$C,0)))</f>
        <v>% reduction in energy use</v>
      </c>
      <c r="P1037" s="276" t="str">
        <f>IF(ISBLANK(INDEX('Policy Characteristics'!J:J,MATCH($C1037,'Policy Characteristics'!$C:$C,0))),"",INDEX('Policy Characteristics'!J:J,MATCH($C1037,'Policy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7" s="276" t="str">
        <f>IF(ISBLANK(INDEX('Policy Characteristics'!K:K,MATCH($C1037,'Policy Characteristics'!$C:$C,0))),"",INDEX('Policy Characteristics'!K:K,MATCH($C1037,'Policy Characteristics'!$C:$C,0)))</f>
        <v>industry-ag-main.html#eff-stds</v>
      </c>
      <c r="R1037" s="276" t="str">
        <f>IF(ISBLANK(INDEX('Policy Characteristics'!L:L,MATCH($C1037,'Policy Characteristics'!$C:$C,0))),"",INDEX('Policy Characteristics'!L:L,MATCH($C1037,'Policy Characteristics'!$C:$C,0)))</f>
        <v>industry-energy-efficiency-standards.html</v>
      </c>
    </row>
    <row r="1038" spans="1:18" s="4" customFormat="1" ht="16">
      <c r="A1038" s="276" t="str">
        <f>IF(ISBLANK(INDEX('Policy Characteristics'!A:A,MATCH($C1038,'Policy Characteristics'!$C:$C,0))),"",INDEX('Policy Characteristics'!A:A,MATCH($C1038,'Policy Characteristics'!$C:$C,0)))</f>
        <v>Industry</v>
      </c>
      <c r="B1038" s="285" t="str">
        <f>IF(ISBLANK(INDEX('Policy Characteristics'!B:B,MATCH($C1038,'Policy Characteristics'!$C:$C,0))),"",INDEX('Policy Characteristics'!B:B,MATCH($C1038,'Policy Characteristics'!$C:$C,0)))</f>
        <v>Industry Energy Efficiency Standards</v>
      </c>
      <c r="C1038" s="276" t="str">
        <f t="shared" si="41"/>
        <v>Percentage Improvement in Eqpt Efficiency Standards above BAU</v>
      </c>
      <c r="D1038" s="6" t="s">
        <v>3111</v>
      </c>
      <c r="E1038" s="47" t="s">
        <v>2736</v>
      </c>
      <c r="F1038" t="s">
        <v>2606</v>
      </c>
      <c r="G1038" s="47" t="s">
        <v>2741</v>
      </c>
      <c r="H1038" s="44">
        <v>1057</v>
      </c>
      <c r="I1038" s="347" t="s">
        <v>45</v>
      </c>
      <c r="J1038" s="277" t="str">
        <f>IF(ISBLANK(INDEX('Policy Characteristics'!D:D,MATCH($C1038,'Policy Characteristics'!$C:$C,0))),"",INDEX('Policy Characteristics'!D:D,MATCH($C1038,'Policy Characteristics'!$C:$C,0)))</f>
        <v>Industry Energy Efficiency Standards</v>
      </c>
      <c r="K1038" s="276" t="str">
        <f>IF(ISBLANK(INDEX('Policy Characteristics'!E:E,MATCH($C1038,'Policy Characteristics'!$C:$C,0))),"",INDEX('Policy Characteristics'!E:E,MATCH($C1038,'Policy Characteristics'!$C:$C,0)))</f>
        <v>indst efficiency standards</v>
      </c>
      <c r="L1038" s="284">
        <f>IF(ISBLANK(INDEX('Policy Characteristics'!F:F,MATCH($C1038,'Policy Characteristics'!$C:$C,0))),"",INDEX('Policy Characteristics'!F:F,MATCH($C1038,'Policy Characteristics'!$C:$C,0)))</f>
        <v>0</v>
      </c>
      <c r="M1038" s="284">
        <f>IF(ISBLANK(INDEX('Policy Characteristics'!G:G,MATCH($C1038,'Policy Characteristics'!$C:$C,0))),"",INDEX('Policy Characteristics'!G:G,MATCH($C1038,'Policy Characteristics'!$C:$C,0)))</f>
        <v>0.25</v>
      </c>
      <c r="N1038" s="284">
        <f>IF(ISBLANK(INDEX('Policy Characteristics'!H:H,MATCH($C1038,'Policy Characteristics'!$C:$C,0))),"",INDEX('Policy Characteristics'!H:H,MATCH($C1038,'Policy Characteristics'!$C:$C,0)))</f>
        <v>0.01</v>
      </c>
      <c r="O1038" s="276" t="str">
        <f>IF(ISBLANK(INDEX('Policy Characteristics'!I:I,MATCH($C1038,'Policy Characteristics'!$C:$C,0))),"",INDEX('Policy Characteristics'!I:I,MATCH($C1038,'Policy Characteristics'!$C:$C,0)))</f>
        <v>% reduction in energy use</v>
      </c>
      <c r="P1038" s="276" t="str">
        <f>IF(ISBLANK(INDEX('Policy Characteristics'!J:J,MATCH($C1038,'Policy Characteristics'!$C:$C,0))),"",INDEX('Policy Characteristics'!J:J,MATCH($C1038,'Policy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8" s="276" t="str">
        <f>IF(ISBLANK(INDEX('Policy Characteristics'!K:K,MATCH($C1038,'Policy Characteristics'!$C:$C,0))),"",INDEX('Policy Characteristics'!K:K,MATCH($C1038,'Policy Characteristics'!$C:$C,0)))</f>
        <v>industry-ag-main.html#eff-stds</v>
      </c>
      <c r="R1038" s="276" t="str">
        <f>IF(ISBLANK(INDEX('Policy Characteristics'!L:L,MATCH($C1038,'Policy Characteristics'!$C:$C,0))),"",INDEX('Policy Characteristics'!L:L,MATCH($C1038,'Policy Characteristics'!$C:$C,0)))</f>
        <v>industry-energy-efficiency-standards.html</v>
      </c>
    </row>
    <row r="1039" spans="1:18" s="4" customFormat="1" ht="16">
      <c r="A1039" s="276" t="str">
        <f>IF(ISBLANK(INDEX('Policy Characteristics'!A:A,MATCH($C1039,'Policy Characteristics'!$C:$C,0))),"",INDEX('Policy Characteristics'!A:A,MATCH($C1039,'Policy Characteristics'!$C:$C,0)))</f>
        <v>Industry</v>
      </c>
      <c r="B1039" s="285" t="str">
        <f>IF(ISBLANK(INDEX('Policy Characteristics'!B:B,MATCH($C1039,'Policy Characteristics'!$C:$C,0))),"",INDEX('Policy Characteristics'!B:B,MATCH($C1039,'Policy Characteristics'!$C:$C,0)))</f>
        <v>Industry Energy Efficiency Standards</v>
      </c>
      <c r="C1039" s="276" t="str">
        <f t="shared" si="41"/>
        <v>Percentage Improvement in Eqpt Efficiency Standards above BAU</v>
      </c>
      <c r="D1039" s="6" t="s">
        <v>3112</v>
      </c>
      <c r="E1039" s="47" t="s">
        <v>2424</v>
      </c>
      <c r="F1039" t="s">
        <v>3075</v>
      </c>
      <c r="G1039" s="47" t="s">
        <v>2430</v>
      </c>
      <c r="H1039" s="44">
        <v>1058</v>
      </c>
      <c r="I1039" s="347" t="s">
        <v>44</v>
      </c>
      <c r="J1039" s="277" t="str">
        <f>IF(ISBLANK(INDEX('Policy Characteristics'!D:D,MATCH($C1039,'Policy Characteristics'!$C:$C,0))),"",INDEX('Policy Characteristics'!D:D,MATCH($C1039,'Policy Characteristics'!$C:$C,0)))</f>
        <v>Industry Energy Efficiency Standards</v>
      </c>
      <c r="K1039" s="276" t="str">
        <f>IF(ISBLANK(INDEX('Policy Characteristics'!E:E,MATCH($C1039,'Policy Characteristics'!$C:$C,0))),"",INDEX('Policy Characteristics'!E:E,MATCH($C1039,'Policy Characteristics'!$C:$C,0)))</f>
        <v>indst efficiency standards</v>
      </c>
      <c r="L1039" s="284">
        <f>IF(ISBLANK(INDEX('Policy Characteristics'!F:F,MATCH($C1039,'Policy Characteristics'!$C:$C,0))),"",INDEX('Policy Characteristics'!F:F,MATCH($C1039,'Policy Characteristics'!$C:$C,0)))</f>
        <v>0</v>
      </c>
      <c r="M1039" s="284">
        <f>IF(ISBLANK(INDEX('Policy Characteristics'!G:G,MATCH($C1039,'Policy Characteristics'!$C:$C,0))),"",INDEX('Policy Characteristics'!G:G,MATCH($C1039,'Policy Characteristics'!$C:$C,0)))</f>
        <v>0.25</v>
      </c>
      <c r="N1039" s="284">
        <f>IF(ISBLANK(INDEX('Policy Characteristics'!H:H,MATCH($C1039,'Policy Characteristics'!$C:$C,0))),"",INDEX('Policy Characteristics'!H:H,MATCH($C1039,'Policy Characteristics'!$C:$C,0)))</f>
        <v>0.01</v>
      </c>
      <c r="O1039" s="276" t="str">
        <f>IF(ISBLANK(INDEX('Policy Characteristics'!I:I,MATCH($C1039,'Policy Characteristics'!$C:$C,0))),"",INDEX('Policy Characteristics'!I:I,MATCH($C1039,'Policy Characteristics'!$C:$C,0)))</f>
        <v>% reduction in energy use</v>
      </c>
      <c r="P1039" s="276" t="str">
        <f>IF(ISBLANK(INDEX('Policy Characteristics'!J:J,MATCH($C1039,'Policy Characteristics'!$C:$C,0))),"",INDEX('Policy Characteristics'!J:J,MATCH($C1039,'Policy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9" s="276" t="str">
        <f>IF(ISBLANK(INDEX('Policy Characteristics'!K:K,MATCH($C1039,'Policy Characteristics'!$C:$C,0))),"",INDEX('Policy Characteristics'!K:K,MATCH($C1039,'Policy Characteristics'!$C:$C,0)))</f>
        <v>industry-ag-main.html#eff-stds</v>
      </c>
      <c r="R1039" s="276" t="str">
        <f>IF(ISBLANK(INDEX('Policy Characteristics'!L:L,MATCH($C1039,'Policy Characteristics'!$C:$C,0))),"",INDEX('Policy Characteristics'!L:L,MATCH($C1039,'Policy Characteristics'!$C:$C,0)))</f>
        <v>industry-energy-efficiency-standards.html</v>
      </c>
    </row>
    <row r="1040" spans="1:18" s="4" customFormat="1" ht="16">
      <c r="A1040" s="276" t="str">
        <f>IF(ISBLANK(INDEX('Policy Characteristics'!A:A,MATCH($C1040,'Policy Characteristics'!$C:$C,0))),"",INDEX('Policy Characteristics'!A:A,MATCH($C1040,'Policy Characteristics'!$C:$C,0)))</f>
        <v>Industry</v>
      </c>
      <c r="B1040" s="285" t="str">
        <f>IF(ISBLANK(INDEX('Policy Characteristics'!B:B,MATCH($C1040,'Policy Characteristics'!$C:$C,0))),"",INDEX('Policy Characteristics'!B:B,MATCH($C1040,'Policy Characteristics'!$C:$C,0)))</f>
        <v>Industry Energy Efficiency Standards</v>
      </c>
      <c r="C1040" s="276" t="str">
        <f t="shared" si="41"/>
        <v>Percentage Improvement in Eqpt Efficiency Standards above BAU</v>
      </c>
      <c r="D1040" s="6" t="s">
        <v>3112</v>
      </c>
      <c r="E1040" s="47" t="s">
        <v>2425</v>
      </c>
      <c r="F1040" t="s">
        <v>3075</v>
      </c>
      <c r="G1040" s="47" t="s">
        <v>2433</v>
      </c>
      <c r="H1040" s="44">
        <v>1059</v>
      </c>
      <c r="I1040" s="347" t="s">
        <v>44</v>
      </c>
      <c r="J1040" s="277" t="str">
        <f>IF(ISBLANK(INDEX('Policy Characteristics'!D:D,MATCH($C1040,'Policy Characteristics'!$C:$C,0))),"",INDEX('Policy Characteristics'!D:D,MATCH($C1040,'Policy Characteristics'!$C:$C,0)))</f>
        <v>Industry Energy Efficiency Standards</v>
      </c>
      <c r="K1040" s="276" t="str">
        <f>IF(ISBLANK(INDEX('Policy Characteristics'!E:E,MATCH($C1040,'Policy Characteristics'!$C:$C,0))),"",INDEX('Policy Characteristics'!E:E,MATCH($C1040,'Policy Characteristics'!$C:$C,0)))</f>
        <v>indst efficiency standards</v>
      </c>
      <c r="L1040" s="284">
        <f>IF(ISBLANK(INDEX('Policy Characteristics'!F:F,MATCH($C1040,'Policy Characteristics'!$C:$C,0))),"",INDEX('Policy Characteristics'!F:F,MATCH($C1040,'Policy Characteristics'!$C:$C,0)))</f>
        <v>0</v>
      </c>
      <c r="M1040" s="284">
        <f>IF(ISBLANK(INDEX('Policy Characteristics'!G:G,MATCH($C1040,'Policy Characteristics'!$C:$C,0))),"",INDEX('Policy Characteristics'!G:G,MATCH($C1040,'Policy Characteristics'!$C:$C,0)))</f>
        <v>0.25</v>
      </c>
      <c r="N1040" s="284">
        <f>IF(ISBLANK(INDEX('Policy Characteristics'!H:H,MATCH($C1040,'Policy Characteristics'!$C:$C,0))),"",INDEX('Policy Characteristics'!H:H,MATCH($C1040,'Policy Characteristics'!$C:$C,0)))</f>
        <v>0.01</v>
      </c>
      <c r="O1040" s="276" t="str">
        <f>IF(ISBLANK(INDEX('Policy Characteristics'!I:I,MATCH($C1040,'Policy Characteristics'!$C:$C,0))),"",INDEX('Policy Characteristics'!I:I,MATCH($C1040,'Policy Characteristics'!$C:$C,0)))</f>
        <v>% reduction in energy use</v>
      </c>
      <c r="P1040" s="276" t="str">
        <f>IF(ISBLANK(INDEX('Policy Characteristics'!J:J,MATCH($C1040,'Policy Characteristics'!$C:$C,0))),"",INDEX('Policy Characteristics'!J:J,MATCH($C1040,'Policy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0" s="276" t="str">
        <f>IF(ISBLANK(INDEX('Policy Characteristics'!K:K,MATCH($C1040,'Policy Characteristics'!$C:$C,0))),"",INDEX('Policy Characteristics'!K:K,MATCH($C1040,'Policy Characteristics'!$C:$C,0)))</f>
        <v>industry-ag-main.html#eff-stds</v>
      </c>
      <c r="R1040" s="276" t="str">
        <f>IF(ISBLANK(INDEX('Policy Characteristics'!L:L,MATCH($C1040,'Policy Characteristics'!$C:$C,0))),"",INDEX('Policy Characteristics'!L:L,MATCH($C1040,'Policy Characteristics'!$C:$C,0)))</f>
        <v>industry-energy-efficiency-standards.html</v>
      </c>
    </row>
    <row r="1041" spans="1:18" s="4" customFormat="1" ht="16">
      <c r="A1041" s="276" t="str">
        <f>IF(ISBLANK(INDEX('Policy Characteristics'!A:A,MATCH($C1041,'Policy Characteristics'!$C:$C,0))),"",INDEX('Policy Characteristics'!A:A,MATCH($C1041,'Policy Characteristics'!$C:$C,0)))</f>
        <v>Industry</v>
      </c>
      <c r="B1041" s="285" t="str">
        <f>IF(ISBLANK(INDEX('Policy Characteristics'!B:B,MATCH($C1041,'Policy Characteristics'!$C:$C,0))),"",INDEX('Policy Characteristics'!B:B,MATCH($C1041,'Policy Characteristics'!$C:$C,0)))</f>
        <v>Industry Energy Efficiency Standards</v>
      </c>
      <c r="C1041" s="276" t="str">
        <f t="shared" si="41"/>
        <v>Percentage Improvement in Eqpt Efficiency Standards above BAU</v>
      </c>
      <c r="D1041" s="6" t="s">
        <v>3112</v>
      </c>
      <c r="E1041" s="47" t="s">
        <v>2426</v>
      </c>
      <c r="F1041" t="s">
        <v>3075</v>
      </c>
      <c r="G1041" s="47" t="s">
        <v>2434</v>
      </c>
      <c r="H1041" s="44">
        <v>1060</v>
      </c>
      <c r="I1041" s="347" t="s">
        <v>44</v>
      </c>
      <c r="J1041" s="277" t="str">
        <f>IF(ISBLANK(INDEX('Policy Characteristics'!D:D,MATCH($C1041,'Policy Characteristics'!$C:$C,0))),"",INDEX('Policy Characteristics'!D:D,MATCH($C1041,'Policy Characteristics'!$C:$C,0)))</f>
        <v>Industry Energy Efficiency Standards</v>
      </c>
      <c r="K1041" s="276" t="str">
        <f>IF(ISBLANK(INDEX('Policy Characteristics'!E:E,MATCH($C1041,'Policy Characteristics'!$C:$C,0))),"",INDEX('Policy Characteristics'!E:E,MATCH($C1041,'Policy Characteristics'!$C:$C,0)))</f>
        <v>indst efficiency standards</v>
      </c>
      <c r="L1041" s="284">
        <f>IF(ISBLANK(INDEX('Policy Characteristics'!F:F,MATCH($C1041,'Policy Characteristics'!$C:$C,0))),"",INDEX('Policy Characteristics'!F:F,MATCH($C1041,'Policy Characteristics'!$C:$C,0)))</f>
        <v>0</v>
      </c>
      <c r="M1041" s="284">
        <f>IF(ISBLANK(INDEX('Policy Characteristics'!G:G,MATCH($C1041,'Policy Characteristics'!$C:$C,0))),"",INDEX('Policy Characteristics'!G:G,MATCH($C1041,'Policy Characteristics'!$C:$C,0)))</f>
        <v>0.25</v>
      </c>
      <c r="N1041" s="284">
        <f>IF(ISBLANK(INDEX('Policy Characteristics'!H:H,MATCH($C1041,'Policy Characteristics'!$C:$C,0))),"",INDEX('Policy Characteristics'!H:H,MATCH($C1041,'Policy Characteristics'!$C:$C,0)))</f>
        <v>0.01</v>
      </c>
      <c r="O1041" s="276" t="str">
        <f>IF(ISBLANK(INDEX('Policy Characteristics'!I:I,MATCH($C1041,'Policy Characteristics'!$C:$C,0))),"",INDEX('Policy Characteristics'!I:I,MATCH($C1041,'Policy Characteristics'!$C:$C,0)))</f>
        <v>% reduction in energy use</v>
      </c>
      <c r="P1041" s="276" t="str">
        <f>IF(ISBLANK(INDEX('Policy Characteristics'!J:J,MATCH($C1041,'Policy Characteristics'!$C:$C,0))),"",INDEX('Policy Characteristics'!J:J,MATCH($C1041,'Policy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1" s="276" t="str">
        <f>IF(ISBLANK(INDEX('Policy Characteristics'!K:K,MATCH($C1041,'Policy Characteristics'!$C:$C,0))),"",INDEX('Policy Characteristics'!K:K,MATCH($C1041,'Policy Characteristics'!$C:$C,0)))</f>
        <v>industry-ag-main.html#eff-stds</v>
      </c>
      <c r="R1041" s="276" t="str">
        <f>IF(ISBLANK(INDEX('Policy Characteristics'!L:L,MATCH($C1041,'Policy Characteristics'!$C:$C,0))),"",INDEX('Policy Characteristics'!L:L,MATCH($C1041,'Policy Characteristics'!$C:$C,0)))</f>
        <v>industry-energy-efficiency-standards.html</v>
      </c>
    </row>
    <row r="1042" spans="1:18" s="4" customFormat="1" ht="16">
      <c r="A1042" s="276" t="str">
        <f>IF(ISBLANK(INDEX('Policy Characteristics'!A:A,MATCH($C1042,'Policy Characteristics'!$C:$C,0))),"",INDEX('Policy Characteristics'!A:A,MATCH($C1042,'Policy Characteristics'!$C:$C,0)))</f>
        <v>Industry</v>
      </c>
      <c r="B1042" s="285" t="str">
        <f>IF(ISBLANK(INDEX('Policy Characteristics'!B:B,MATCH($C1042,'Policy Characteristics'!$C:$C,0))),"",INDEX('Policy Characteristics'!B:B,MATCH($C1042,'Policy Characteristics'!$C:$C,0)))</f>
        <v>Industry Energy Efficiency Standards</v>
      </c>
      <c r="C1042" s="276" t="str">
        <f t="shared" si="41"/>
        <v>Percentage Improvement in Eqpt Efficiency Standards above BAU</v>
      </c>
      <c r="D1042" s="6" t="s">
        <v>3112</v>
      </c>
      <c r="E1042" s="47" t="s">
        <v>2427</v>
      </c>
      <c r="F1042" t="s">
        <v>3075</v>
      </c>
      <c r="G1042" s="47" t="s">
        <v>2431</v>
      </c>
      <c r="H1042" s="44">
        <v>1061</v>
      </c>
      <c r="I1042" s="347" t="s">
        <v>45</v>
      </c>
      <c r="J1042" s="277" t="str">
        <f>IF(ISBLANK(INDEX('Policy Characteristics'!D:D,MATCH($C1042,'Policy Characteristics'!$C:$C,0))),"",INDEX('Policy Characteristics'!D:D,MATCH($C1042,'Policy Characteristics'!$C:$C,0)))</f>
        <v>Industry Energy Efficiency Standards</v>
      </c>
      <c r="K1042" s="276" t="str">
        <f>IF(ISBLANK(INDEX('Policy Characteristics'!E:E,MATCH($C1042,'Policy Characteristics'!$C:$C,0))),"",INDEX('Policy Characteristics'!E:E,MATCH($C1042,'Policy Characteristics'!$C:$C,0)))</f>
        <v>indst efficiency standards</v>
      </c>
      <c r="L1042" s="284">
        <f>IF(ISBLANK(INDEX('Policy Characteristics'!F:F,MATCH($C1042,'Policy Characteristics'!$C:$C,0))),"",INDEX('Policy Characteristics'!F:F,MATCH($C1042,'Policy Characteristics'!$C:$C,0)))</f>
        <v>0</v>
      </c>
      <c r="M1042" s="284">
        <f>IF(ISBLANK(INDEX('Policy Characteristics'!G:G,MATCH($C1042,'Policy Characteristics'!$C:$C,0))),"",INDEX('Policy Characteristics'!G:G,MATCH($C1042,'Policy Characteristics'!$C:$C,0)))</f>
        <v>0.25</v>
      </c>
      <c r="N1042" s="284">
        <f>IF(ISBLANK(INDEX('Policy Characteristics'!H:H,MATCH($C1042,'Policy Characteristics'!$C:$C,0))),"",INDEX('Policy Characteristics'!H:H,MATCH($C1042,'Policy Characteristics'!$C:$C,0)))</f>
        <v>0.01</v>
      </c>
      <c r="O1042" s="276" t="str">
        <f>IF(ISBLANK(INDEX('Policy Characteristics'!I:I,MATCH($C1042,'Policy Characteristics'!$C:$C,0))),"",INDEX('Policy Characteristics'!I:I,MATCH($C1042,'Policy Characteristics'!$C:$C,0)))</f>
        <v>% reduction in energy use</v>
      </c>
      <c r="P1042" s="276" t="str">
        <f>IF(ISBLANK(INDEX('Policy Characteristics'!J:J,MATCH($C1042,'Policy Characteristics'!$C:$C,0))),"",INDEX('Policy Characteristics'!J:J,MATCH($C1042,'Policy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2" s="276" t="str">
        <f>IF(ISBLANK(INDEX('Policy Characteristics'!K:K,MATCH($C1042,'Policy Characteristics'!$C:$C,0))),"",INDEX('Policy Characteristics'!K:K,MATCH($C1042,'Policy Characteristics'!$C:$C,0)))</f>
        <v>industry-ag-main.html#eff-stds</v>
      </c>
      <c r="R1042" s="276" t="str">
        <f>IF(ISBLANK(INDEX('Policy Characteristics'!L:L,MATCH($C1042,'Policy Characteristics'!$C:$C,0))),"",INDEX('Policy Characteristics'!L:L,MATCH($C1042,'Policy Characteristics'!$C:$C,0)))</f>
        <v>industry-energy-efficiency-standards.html</v>
      </c>
    </row>
    <row r="1043" spans="1:18" s="4" customFormat="1" ht="16">
      <c r="A1043" s="276" t="str">
        <f>IF(ISBLANK(INDEX('Policy Characteristics'!A:A,MATCH($C1043,'Policy Characteristics'!$C:$C,0))),"",INDEX('Policy Characteristics'!A:A,MATCH($C1043,'Policy Characteristics'!$C:$C,0)))</f>
        <v>Industry</v>
      </c>
      <c r="B1043" s="285" t="str">
        <f>IF(ISBLANK(INDEX('Policy Characteristics'!B:B,MATCH($C1043,'Policy Characteristics'!$C:$C,0))),"",INDEX('Policy Characteristics'!B:B,MATCH($C1043,'Policy Characteristics'!$C:$C,0)))</f>
        <v>Industry Energy Efficiency Standards</v>
      </c>
      <c r="C1043" s="276" t="str">
        <f t="shared" si="41"/>
        <v>Percentage Improvement in Eqpt Efficiency Standards above BAU</v>
      </c>
      <c r="D1043" s="6" t="s">
        <v>3112</v>
      </c>
      <c r="E1043" s="47" t="s">
        <v>2428</v>
      </c>
      <c r="F1043" t="s">
        <v>3075</v>
      </c>
      <c r="G1043" s="47" t="s">
        <v>2432</v>
      </c>
      <c r="H1043" s="44">
        <v>1062</v>
      </c>
      <c r="I1043" s="347" t="s">
        <v>44</v>
      </c>
      <c r="J1043" s="277" t="str">
        <f>IF(ISBLANK(INDEX('Policy Characteristics'!D:D,MATCH($C1043,'Policy Characteristics'!$C:$C,0))),"",INDEX('Policy Characteristics'!D:D,MATCH($C1043,'Policy Characteristics'!$C:$C,0)))</f>
        <v>Industry Energy Efficiency Standards</v>
      </c>
      <c r="K1043" s="276" t="str">
        <f>IF(ISBLANK(INDEX('Policy Characteristics'!E:E,MATCH($C1043,'Policy Characteristics'!$C:$C,0))),"",INDEX('Policy Characteristics'!E:E,MATCH($C1043,'Policy Characteristics'!$C:$C,0)))</f>
        <v>indst efficiency standards</v>
      </c>
      <c r="L1043" s="284">
        <f>IF(ISBLANK(INDEX('Policy Characteristics'!F:F,MATCH($C1043,'Policy Characteristics'!$C:$C,0))),"",INDEX('Policy Characteristics'!F:F,MATCH($C1043,'Policy Characteristics'!$C:$C,0)))</f>
        <v>0</v>
      </c>
      <c r="M1043" s="284">
        <f>IF(ISBLANK(INDEX('Policy Characteristics'!G:G,MATCH($C1043,'Policy Characteristics'!$C:$C,0))),"",INDEX('Policy Characteristics'!G:G,MATCH($C1043,'Policy Characteristics'!$C:$C,0)))</f>
        <v>0.25</v>
      </c>
      <c r="N1043" s="284">
        <f>IF(ISBLANK(INDEX('Policy Characteristics'!H:H,MATCH($C1043,'Policy Characteristics'!$C:$C,0))),"",INDEX('Policy Characteristics'!H:H,MATCH($C1043,'Policy Characteristics'!$C:$C,0)))</f>
        <v>0.01</v>
      </c>
      <c r="O1043" s="276" t="str">
        <f>IF(ISBLANK(INDEX('Policy Characteristics'!I:I,MATCH($C1043,'Policy Characteristics'!$C:$C,0))),"",INDEX('Policy Characteristics'!I:I,MATCH($C1043,'Policy Characteristics'!$C:$C,0)))</f>
        <v>% reduction in energy use</v>
      </c>
      <c r="P1043" s="276" t="str">
        <f>IF(ISBLANK(INDEX('Policy Characteristics'!J:J,MATCH($C1043,'Policy Characteristics'!$C:$C,0))),"",INDEX('Policy Characteristics'!J:J,MATCH($C1043,'Policy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3" s="276" t="str">
        <f>IF(ISBLANK(INDEX('Policy Characteristics'!K:K,MATCH($C1043,'Policy Characteristics'!$C:$C,0))),"",INDEX('Policy Characteristics'!K:K,MATCH($C1043,'Policy Characteristics'!$C:$C,0)))</f>
        <v>industry-ag-main.html#eff-stds</v>
      </c>
      <c r="R1043" s="276" t="str">
        <f>IF(ISBLANK(INDEX('Policy Characteristics'!L:L,MATCH($C1043,'Policy Characteristics'!$C:$C,0))),"",INDEX('Policy Characteristics'!L:L,MATCH($C1043,'Policy Characteristics'!$C:$C,0)))</f>
        <v>industry-energy-efficiency-standards.html</v>
      </c>
    </row>
    <row r="1044" spans="1:18" s="4" customFormat="1" ht="16">
      <c r="A1044" s="276" t="str">
        <f>IF(ISBLANK(INDEX('Policy Characteristics'!A:A,MATCH($C1044,'Policy Characteristics'!$C:$C,0))),"",INDEX('Policy Characteristics'!A:A,MATCH($C1044,'Policy Characteristics'!$C:$C,0)))</f>
        <v>Industry</v>
      </c>
      <c r="B1044" s="285" t="str">
        <f>IF(ISBLANK(INDEX('Policy Characteristics'!B:B,MATCH($C1044,'Policy Characteristics'!$C:$C,0))),"",INDEX('Policy Characteristics'!B:B,MATCH($C1044,'Policy Characteristics'!$C:$C,0)))</f>
        <v>Industry Energy Efficiency Standards</v>
      </c>
      <c r="C1044" s="276" t="str">
        <f t="shared" si="41"/>
        <v>Percentage Improvement in Eqpt Efficiency Standards above BAU</v>
      </c>
      <c r="D1044" s="6" t="s">
        <v>3112</v>
      </c>
      <c r="E1044" s="47" t="s">
        <v>2429</v>
      </c>
      <c r="F1044" t="s">
        <v>3075</v>
      </c>
      <c r="G1044" s="47" t="s">
        <v>2435</v>
      </c>
      <c r="H1044" s="44">
        <v>1063</v>
      </c>
      <c r="I1044" s="347" t="s">
        <v>45</v>
      </c>
      <c r="J1044" s="277" t="str">
        <f>IF(ISBLANK(INDEX('Policy Characteristics'!D:D,MATCH($C1044,'Policy Characteristics'!$C:$C,0))),"",INDEX('Policy Characteristics'!D:D,MATCH($C1044,'Policy Characteristics'!$C:$C,0)))</f>
        <v>Industry Energy Efficiency Standards</v>
      </c>
      <c r="K1044" s="276" t="str">
        <f>IF(ISBLANK(INDEX('Policy Characteristics'!E:E,MATCH($C1044,'Policy Characteristics'!$C:$C,0))),"",INDEX('Policy Characteristics'!E:E,MATCH($C1044,'Policy Characteristics'!$C:$C,0)))</f>
        <v>indst efficiency standards</v>
      </c>
      <c r="L1044" s="284">
        <f>IF(ISBLANK(INDEX('Policy Characteristics'!F:F,MATCH($C1044,'Policy Characteristics'!$C:$C,0))),"",INDEX('Policy Characteristics'!F:F,MATCH($C1044,'Policy Characteristics'!$C:$C,0)))</f>
        <v>0</v>
      </c>
      <c r="M1044" s="284">
        <f>IF(ISBLANK(INDEX('Policy Characteristics'!G:G,MATCH($C1044,'Policy Characteristics'!$C:$C,0))),"",INDEX('Policy Characteristics'!G:G,MATCH($C1044,'Policy Characteristics'!$C:$C,0)))</f>
        <v>0.25</v>
      </c>
      <c r="N1044" s="284">
        <f>IF(ISBLANK(INDEX('Policy Characteristics'!H:H,MATCH($C1044,'Policy Characteristics'!$C:$C,0))),"",INDEX('Policy Characteristics'!H:H,MATCH($C1044,'Policy Characteristics'!$C:$C,0)))</f>
        <v>0.01</v>
      </c>
      <c r="O1044" s="276" t="str">
        <f>IF(ISBLANK(INDEX('Policy Characteristics'!I:I,MATCH($C1044,'Policy Characteristics'!$C:$C,0))),"",INDEX('Policy Characteristics'!I:I,MATCH($C1044,'Policy Characteristics'!$C:$C,0)))</f>
        <v>% reduction in energy use</v>
      </c>
      <c r="P1044" s="276" t="str">
        <f>IF(ISBLANK(INDEX('Policy Characteristics'!J:J,MATCH($C1044,'Policy Characteristics'!$C:$C,0))),"",INDEX('Policy Characteristics'!J:J,MATCH($C1044,'Policy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4" s="276" t="str">
        <f>IF(ISBLANK(INDEX('Policy Characteristics'!K:K,MATCH($C1044,'Policy Characteristics'!$C:$C,0))),"",INDEX('Policy Characteristics'!K:K,MATCH($C1044,'Policy Characteristics'!$C:$C,0)))</f>
        <v>industry-ag-main.html#eff-stds</v>
      </c>
      <c r="R1044" s="276" t="str">
        <f>IF(ISBLANK(INDEX('Policy Characteristics'!L:L,MATCH($C1044,'Policy Characteristics'!$C:$C,0))),"",INDEX('Policy Characteristics'!L:L,MATCH($C1044,'Policy Characteristics'!$C:$C,0)))</f>
        <v>industry-energy-efficiency-standards.html</v>
      </c>
    </row>
    <row r="1045" spans="1:18" s="4" customFormat="1" ht="16">
      <c r="A1045" s="276" t="str">
        <f>IF(ISBLANK(INDEX('Policy Characteristics'!A:A,MATCH($C1045,'Policy Characteristics'!$C:$C,0))),"",INDEX('Policy Characteristics'!A:A,MATCH($C1045,'Policy Characteristics'!$C:$C,0)))</f>
        <v>Industry</v>
      </c>
      <c r="B1045" s="285" t="str">
        <f>IF(ISBLANK(INDEX('Policy Characteristics'!B:B,MATCH($C1045,'Policy Characteristics'!$C:$C,0))),"",INDEX('Policy Characteristics'!B:B,MATCH($C1045,'Policy Characteristics'!$C:$C,0)))</f>
        <v>Industry Energy Efficiency Standards</v>
      </c>
      <c r="C1045" s="276" t="str">
        <f t="shared" si="41"/>
        <v>Percentage Improvement in Eqpt Efficiency Standards above BAU</v>
      </c>
      <c r="D1045" s="6" t="s">
        <v>3112</v>
      </c>
      <c r="E1045" s="47" t="s">
        <v>2737</v>
      </c>
      <c r="F1045" t="s">
        <v>3075</v>
      </c>
      <c r="G1045" s="47" t="s">
        <v>2740</v>
      </c>
      <c r="H1045" s="44">
        <v>1064</v>
      </c>
      <c r="I1045" s="347" t="s">
        <v>45</v>
      </c>
      <c r="J1045" s="277" t="str">
        <f>IF(ISBLANK(INDEX('Policy Characteristics'!D:D,MATCH($C1045,'Policy Characteristics'!$C:$C,0))),"",INDEX('Policy Characteristics'!D:D,MATCH($C1045,'Policy Characteristics'!$C:$C,0)))</f>
        <v>Industry Energy Efficiency Standards</v>
      </c>
      <c r="K1045" s="276" t="str">
        <f>IF(ISBLANK(INDEX('Policy Characteristics'!E:E,MATCH($C1045,'Policy Characteristics'!$C:$C,0))),"",INDEX('Policy Characteristics'!E:E,MATCH($C1045,'Policy Characteristics'!$C:$C,0)))</f>
        <v>indst efficiency standards</v>
      </c>
      <c r="L1045" s="284">
        <f>IF(ISBLANK(INDEX('Policy Characteristics'!F:F,MATCH($C1045,'Policy Characteristics'!$C:$C,0))),"",INDEX('Policy Characteristics'!F:F,MATCH($C1045,'Policy Characteristics'!$C:$C,0)))</f>
        <v>0</v>
      </c>
      <c r="M1045" s="284">
        <f>IF(ISBLANK(INDEX('Policy Characteristics'!G:G,MATCH($C1045,'Policy Characteristics'!$C:$C,0))),"",INDEX('Policy Characteristics'!G:G,MATCH($C1045,'Policy Characteristics'!$C:$C,0)))</f>
        <v>0.25</v>
      </c>
      <c r="N1045" s="284">
        <f>IF(ISBLANK(INDEX('Policy Characteristics'!H:H,MATCH($C1045,'Policy Characteristics'!$C:$C,0))),"",INDEX('Policy Characteristics'!H:H,MATCH($C1045,'Policy Characteristics'!$C:$C,0)))</f>
        <v>0.01</v>
      </c>
      <c r="O1045" s="276" t="str">
        <f>IF(ISBLANK(INDEX('Policy Characteristics'!I:I,MATCH($C1045,'Policy Characteristics'!$C:$C,0))),"",INDEX('Policy Characteristics'!I:I,MATCH($C1045,'Policy Characteristics'!$C:$C,0)))</f>
        <v>% reduction in energy use</v>
      </c>
      <c r="P1045" s="276" t="str">
        <f>IF(ISBLANK(INDEX('Policy Characteristics'!J:J,MATCH($C1045,'Policy Characteristics'!$C:$C,0))),"",INDEX('Policy Characteristics'!J:J,MATCH($C1045,'Policy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5" s="276" t="str">
        <f>IF(ISBLANK(INDEX('Policy Characteristics'!K:K,MATCH($C1045,'Policy Characteristics'!$C:$C,0))),"",INDEX('Policy Characteristics'!K:K,MATCH($C1045,'Policy Characteristics'!$C:$C,0)))</f>
        <v>industry-ag-main.html#eff-stds</v>
      </c>
      <c r="R1045" s="276" t="str">
        <f>IF(ISBLANK(INDEX('Policy Characteristics'!L:L,MATCH($C1045,'Policy Characteristics'!$C:$C,0))),"",INDEX('Policy Characteristics'!L:L,MATCH($C1045,'Policy Characteristics'!$C:$C,0)))</f>
        <v>industry-energy-efficiency-standards.html</v>
      </c>
    </row>
    <row r="1046" spans="1:18" s="4" customFormat="1" ht="16">
      <c r="A1046" s="276" t="str">
        <f>IF(ISBLANK(INDEX('Policy Characteristics'!A:A,MATCH($C1046,'Policy Characteristics'!$C:$C,0))),"",INDEX('Policy Characteristics'!A:A,MATCH($C1046,'Policy Characteristics'!$C:$C,0)))</f>
        <v>Industry</v>
      </c>
      <c r="B1046" s="285" t="str">
        <f>IF(ISBLANK(INDEX('Policy Characteristics'!B:B,MATCH($C1046,'Policy Characteristics'!$C:$C,0))),"",INDEX('Policy Characteristics'!B:B,MATCH($C1046,'Policy Characteristics'!$C:$C,0)))</f>
        <v>Industry Energy Efficiency Standards</v>
      </c>
      <c r="C1046" s="276" t="str">
        <f t="shared" si="41"/>
        <v>Percentage Improvement in Eqpt Efficiency Standards above BAU</v>
      </c>
      <c r="D1046" s="6" t="s">
        <v>3112</v>
      </c>
      <c r="E1046" s="47" t="s">
        <v>2738</v>
      </c>
      <c r="F1046" t="s">
        <v>3075</v>
      </c>
      <c r="G1046" s="47" t="s">
        <v>2742</v>
      </c>
      <c r="H1046" s="44">
        <v>1065</v>
      </c>
      <c r="I1046" s="347" t="s">
        <v>45</v>
      </c>
      <c r="J1046" s="277" t="str">
        <f>IF(ISBLANK(INDEX('Policy Characteristics'!D:D,MATCH($C1046,'Policy Characteristics'!$C:$C,0))),"",INDEX('Policy Characteristics'!D:D,MATCH($C1046,'Policy Characteristics'!$C:$C,0)))</f>
        <v>Industry Energy Efficiency Standards</v>
      </c>
      <c r="K1046" s="276" t="str">
        <f>IF(ISBLANK(INDEX('Policy Characteristics'!E:E,MATCH($C1046,'Policy Characteristics'!$C:$C,0))),"",INDEX('Policy Characteristics'!E:E,MATCH($C1046,'Policy Characteristics'!$C:$C,0)))</f>
        <v>indst efficiency standards</v>
      </c>
      <c r="L1046" s="284">
        <f>IF(ISBLANK(INDEX('Policy Characteristics'!F:F,MATCH($C1046,'Policy Characteristics'!$C:$C,0))),"",INDEX('Policy Characteristics'!F:F,MATCH($C1046,'Policy Characteristics'!$C:$C,0)))</f>
        <v>0</v>
      </c>
      <c r="M1046" s="284">
        <f>IF(ISBLANK(INDEX('Policy Characteristics'!G:G,MATCH($C1046,'Policy Characteristics'!$C:$C,0))),"",INDEX('Policy Characteristics'!G:G,MATCH($C1046,'Policy Characteristics'!$C:$C,0)))</f>
        <v>0.25</v>
      </c>
      <c r="N1046" s="284">
        <f>IF(ISBLANK(INDEX('Policy Characteristics'!H:H,MATCH($C1046,'Policy Characteristics'!$C:$C,0))),"",INDEX('Policy Characteristics'!H:H,MATCH($C1046,'Policy Characteristics'!$C:$C,0)))</f>
        <v>0.01</v>
      </c>
      <c r="O1046" s="276" t="str">
        <f>IF(ISBLANK(INDEX('Policy Characteristics'!I:I,MATCH($C1046,'Policy Characteristics'!$C:$C,0))),"",INDEX('Policy Characteristics'!I:I,MATCH($C1046,'Policy Characteristics'!$C:$C,0)))</f>
        <v>% reduction in energy use</v>
      </c>
      <c r="P1046" s="276" t="str">
        <f>IF(ISBLANK(INDEX('Policy Characteristics'!J:J,MATCH($C1046,'Policy Characteristics'!$C:$C,0))),"",INDEX('Policy Characteristics'!J:J,MATCH($C1046,'Policy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6" s="276" t="str">
        <f>IF(ISBLANK(INDEX('Policy Characteristics'!K:K,MATCH($C1046,'Policy Characteristics'!$C:$C,0))),"",INDEX('Policy Characteristics'!K:K,MATCH($C1046,'Policy Characteristics'!$C:$C,0)))</f>
        <v>industry-ag-main.html#eff-stds</v>
      </c>
      <c r="R1046" s="276" t="str">
        <f>IF(ISBLANK(INDEX('Policy Characteristics'!L:L,MATCH($C1046,'Policy Characteristics'!$C:$C,0))),"",INDEX('Policy Characteristics'!L:L,MATCH($C1046,'Policy Characteristics'!$C:$C,0)))</f>
        <v>industry-energy-efficiency-standards.html</v>
      </c>
    </row>
    <row r="1047" spans="1:18" s="4" customFormat="1" ht="16">
      <c r="A1047" s="276" t="str">
        <f>IF(ISBLANK(INDEX('Policy Characteristics'!A:A,MATCH($C1047,'Policy Characteristics'!$C:$C,0))),"",INDEX('Policy Characteristics'!A:A,MATCH($C1047,'Policy Characteristics'!$C:$C,0)))</f>
        <v>Industry</v>
      </c>
      <c r="B1047" s="285" t="str">
        <f>IF(ISBLANK(INDEX('Policy Characteristics'!B:B,MATCH($C1047,'Policy Characteristics'!$C:$C,0))),"",INDEX('Policy Characteristics'!B:B,MATCH($C1047,'Policy Characteristics'!$C:$C,0)))</f>
        <v>Industry Energy Efficiency Standards</v>
      </c>
      <c r="C1047" s="276" t="str">
        <f t="shared" si="41"/>
        <v>Percentage Improvement in Eqpt Efficiency Standards above BAU</v>
      </c>
      <c r="D1047" s="6" t="s">
        <v>3112</v>
      </c>
      <c r="E1047" s="47" t="s">
        <v>2739</v>
      </c>
      <c r="F1047" t="s">
        <v>3075</v>
      </c>
      <c r="G1047" s="47" t="s">
        <v>2743</v>
      </c>
      <c r="H1047" s="44">
        <v>1066</v>
      </c>
      <c r="I1047" s="347" t="s">
        <v>44</v>
      </c>
      <c r="J1047" s="277" t="str">
        <f>IF(ISBLANK(INDEX('Policy Characteristics'!D:D,MATCH($C1047,'Policy Characteristics'!$C:$C,0))),"",INDEX('Policy Characteristics'!D:D,MATCH($C1047,'Policy Characteristics'!$C:$C,0)))</f>
        <v>Industry Energy Efficiency Standards</v>
      </c>
      <c r="K1047" s="276" t="str">
        <f>IF(ISBLANK(INDEX('Policy Characteristics'!E:E,MATCH($C1047,'Policy Characteristics'!$C:$C,0))),"",INDEX('Policy Characteristics'!E:E,MATCH($C1047,'Policy Characteristics'!$C:$C,0)))</f>
        <v>indst efficiency standards</v>
      </c>
      <c r="L1047" s="284">
        <f>IF(ISBLANK(INDEX('Policy Characteristics'!F:F,MATCH($C1047,'Policy Characteristics'!$C:$C,0))),"",INDEX('Policy Characteristics'!F:F,MATCH($C1047,'Policy Characteristics'!$C:$C,0)))</f>
        <v>0</v>
      </c>
      <c r="M1047" s="284">
        <f>IF(ISBLANK(INDEX('Policy Characteristics'!G:G,MATCH($C1047,'Policy Characteristics'!$C:$C,0))),"",INDEX('Policy Characteristics'!G:G,MATCH($C1047,'Policy Characteristics'!$C:$C,0)))</f>
        <v>0.25</v>
      </c>
      <c r="N1047" s="284">
        <f>IF(ISBLANK(INDEX('Policy Characteristics'!H:H,MATCH($C1047,'Policy Characteristics'!$C:$C,0))),"",INDEX('Policy Characteristics'!H:H,MATCH($C1047,'Policy Characteristics'!$C:$C,0)))</f>
        <v>0.01</v>
      </c>
      <c r="O1047" s="276" t="str">
        <f>IF(ISBLANK(INDEX('Policy Characteristics'!I:I,MATCH($C1047,'Policy Characteristics'!$C:$C,0))),"",INDEX('Policy Characteristics'!I:I,MATCH($C1047,'Policy Characteristics'!$C:$C,0)))</f>
        <v>% reduction in energy use</v>
      </c>
      <c r="P1047" s="276" t="str">
        <f>IF(ISBLANK(INDEX('Policy Characteristics'!J:J,MATCH($C1047,'Policy Characteristics'!$C:$C,0))),"",INDEX('Policy Characteristics'!J:J,MATCH($C1047,'Policy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7" s="276" t="str">
        <f>IF(ISBLANK(INDEX('Policy Characteristics'!K:K,MATCH($C1047,'Policy Characteristics'!$C:$C,0))),"",INDEX('Policy Characteristics'!K:K,MATCH($C1047,'Policy Characteristics'!$C:$C,0)))</f>
        <v>industry-ag-main.html#eff-stds</v>
      </c>
      <c r="R1047" s="276" t="str">
        <f>IF(ISBLANK(INDEX('Policy Characteristics'!L:L,MATCH($C1047,'Policy Characteristics'!$C:$C,0))),"",INDEX('Policy Characteristics'!L:L,MATCH($C1047,'Policy Characteristics'!$C:$C,0)))</f>
        <v>industry-energy-efficiency-standards.html</v>
      </c>
    </row>
    <row r="1048" spans="1:18" s="4" customFormat="1" ht="16">
      <c r="A1048" s="276" t="str">
        <f>IF(ISBLANK(INDEX('Policy Characteristics'!A:A,MATCH($C1048,'Policy Characteristics'!$C:$C,0))),"",INDEX('Policy Characteristics'!A:A,MATCH($C1048,'Policy Characteristics'!$C:$C,0)))</f>
        <v>Industry</v>
      </c>
      <c r="B1048" s="285" t="str">
        <f>IF(ISBLANK(INDEX('Policy Characteristics'!B:B,MATCH($C1048,'Policy Characteristics'!$C:$C,0))),"",INDEX('Policy Characteristics'!B:B,MATCH($C1048,'Policy Characteristics'!$C:$C,0)))</f>
        <v>Industry Energy Efficiency Standards</v>
      </c>
      <c r="C1048" s="276" t="str">
        <f t="shared" si="41"/>
        <v>Percentage Improvement in Eqpt Efficiency Standards above BAU</v>
      </c>
      <c r="D1048" s="6" t="s">
        <v>3112</v>
      </c>
      <c r="E1048" s="47" t="s">
        <v>2736</v>
      </c>
      <c r="F1048" t="s">
        <v>3075</v>
      </c>
      <c r="G1048" s="47" t="s">
        <v>2741</v>
      </c>
      <c r="H1048" s="44">
        <v>1067</v>
      </c>
      <c r="I1048" s="347" t="s">
        <v>45</v>
      </c>
      <c r="J1048" s="277" t="str">
        <f>IF(ISBLANK(INDEX('Policy Characteristics'!D:D,MATCH($C1048,'Policy Characteristics'!$C:$C,0))),"",INDEX('Policy Characteristics'!D:D,MATCH($C1048,'Policy Characteristics'!$C:$C,0)))</f>
        <v>Industry Energy Efficiency Standards</v>
      </c>
      <c r="K1048" s="276" t="str">
        <f>IF(ISBLANK(INDEX('Policy Characteristics'!E:E,MATCH($C1048,'Policy Characteristics'!$C:$C,0))),"",INDEX('Policy Characteristics'!E:E,MATCH($C1048,'Policy Characteristics'!$C:$C,0)))</f>
        <v>indst efficiency standards</v>
      </c>
      <c r="L1048" s="284">
        <f>IF(ISBLANK(INDEX('Policy Characteristics'!F:F,MATCH($C1048,'Policy Characteristics'!$C:$C,0))),"",INDEX('Policy Characteristics'!F:F,MATCH($C1048,'Policy Characteristics'!$C:$C,0)))</f>
        <v>0</v>
      </c>
      <c r="M1048" s="284">
        <f>IF(ISBLANK(INDEX('Policy Characteristics'!G:G,MATCH($C1048,'Policy Characteristics'!$C:$C,0))),"",INDEX('Policy Characteristics'!G:G,MATCH($C1048,'Policy Characteristics'!$C:$C,0)))</f>
        <v>0.25</v>
      </c>
      <c r="N1048" s="284">
        <f>IF(ISBLANK(INDEX('Policy Characteristics'!H:H,MATCH($C1048,'Policy Characteristics'!$C:$C,0))),"",INDEX('Policy Characteristics'!H:H,MATCH($C1048,'Policy Characteristics'!$C:$C,0)))</f>
        <v>0.01</v>
      </c>
      <c r="O1048" s="276" t="str">
        <f>IF(ISBLANK(INDEX('Policy Characteristics'!I:I,MATCH($C1048,'Policy Characteristics'!$C:$C,0))),"",INDEX('Policy Characteristics'!I:I,MATCH($C1048,'Policy Characteristics'!$C:$C,0)))</f>
        <v>% reduction in energy use</v>
      </c>
      <c r="P1048" s="276" t="str">
        <f>IF(ISBLANK(INDEX('Policy Characteristics'!J:J,MATCH($C1048,'Policy Characteristics'!$C:$C,0))),"",INDEX('Policy Characteristics'!J:J,MATCH($C1048,'Policy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8" s="276" t="str">
        <f>IF(ISBLANK(INDEX('Policy Characteristics'!K:K,MATCH($C1048,'Policy Characteristics'!$C:$C,0))),"",INDEX('Policy Characteristics'!K:K,MATCH($C1048,'Policy Characteristics'!$C:$C,0)))</f>
        <v>industry-ag-main.html#eff-stds</v>
      </c>
      <c r="R1048" s="276" t="str">
        <f>IF(ISBLANK(INDEX('Policy Characteristics'!L:L,MATCH($C1048,'Policy Characteristics'!$C:$C,0))),"",INDEX('Policy Characteristics'!L:L,MATCH($C1048,'Policy Characteristics'!$C:$C,0)))</f>
        <v>industry-energy-efficiency-standards.html</v>
      </c>
    </row>
    <row r="1049" spans="1:18" s="4" customFormat="1" ht="16">
      <c r="A1049" s="276" t="str">
        <f>IF(ISBLANK(INDEX('Policy Characteristics'!A:A,MATCH($C1049,'Policy Characteristics'!$C:$C,0))),"",INDEX('Policy Characteristics'!A:A,MATCH($C1049,'Policy Characteristics'!$C:$C,0)))</f>
        <v>Industry</v>
      </c>
      <c r="B1049" s="285" t="str">
        <f>IF(ISBLANK(INDEX('Policy Characteristics'!B:B,MATCH($C1049,'Policy Characteristics'!$C:$C,0))),"",INDEX('Policy Characteristics'!B:B,MATCH($C1049,'Policy Characteristics'!$C:$C,0)))</f>
        <v>Industry Energy Efficiency Standards</v>
      </c>
      <c r="C1049" s="276" t="str">
        <f t="shared" si="41"/>
        <v>Percentage Improvement in Eqpt Efficiency Standards above BAU</v>
      </c>
      <c r="D1049" s="6" t="s">
        <v>3113</v>
      </c>
      <c r="E1049" s="47" t="s">
        <v>2424</v>
      </c>
      <c r="F1049" t="s">
        <v>3076</v>
      </c>
      <c r="G1049" s="47" t="s">
        <v>2430</v>
      </c>
      <c r="H1049" s="44">
        <v>1068</v>
      </c>
      <c r="I1049" s="347" t="s">
        <v>44</v>
      </c>
      <c r="J1049" s="277" t="str">
        <f>IF(ISBLANK(INDEX('Policy Characteristics'!D:D,MATCH($C1049,'Policy Characteristics'!$C:$C,0))),"",INDEX('Policy Characteristics'!D:D,MATCH($C1049,'Policy Characteristics'!$C:$C,0)))</f>
        <v>Industry Energy Efficiency Standards</v>
      </c>
      <c r="K1049" s="276" t="str">
        <f>IF(ISBLANK(INDEX('Policy Characteristics'!E:E,MATCH($C1049,'Policy Characteristics'!$C:$C,0))),"",INDEX('Policy Characteristics'!E:E,MATCH($C1049,'Policy Characteristics'!$C:$C,0)))</f>
        <v>indst efficiency standards</v>
      </c>
      <c r="L1049" s="284">
        <f>IF(ISBLANK(INDEX('Policy Characteristics'!F:F,MATCH($C1049,'Policy Characteristics'!$C:$C,0))),"",INDEX('Policy Characteristics'!F:F,MATCH($C1049,'Policy Characteristics'!$C:$C,0)))</f>
        <v>0</v>
      </c>
      <c r="M1049" s="284">
        <f>IF(ISBLANK(INDEX('Policy Characteristics'!G:G,MATCH($C1049,'Policy Characteristics'!$C:$C,0))),"",INDEX('Policy Characteristics'!G:G,MATCH($C1049,'Policy Characteristics'!$C:$C,0)))</f>
        <v>0.25</v>
      </c>
      <c r="N1049" s="284">
        <f>IF(ISBLANK(INDEX('Policy Characteristics'!H:H,MATCH($C1049,'Policy Characteristics'!$C:$C,0))),"",INDEX('Policy Characteristics'!H:H,MATCH($C1049,'Policy Characteristics'!$C:$C,0)))</f>
        <v>0.01</v>
      </c>
      <c r="O1049" s="276" t="str">
        <f>IF(ISBLANK(INDEX('Policy Characteristics'!I:I,MATCH($C1049,'Policy Characteristics'!$C:$C,0))),"",INDEX('Policy Characteristics'!I:I,MATCH($C1049,'Policy Characteristics'!$C:$C,0)))</f>
        <v>% reduction in energy use</v>
      </c>
      <c r="P1049" s="276" t="str">
        <f>IF(ISBLANK(INDEX('Policy Characteristics'!J:J,MATCH($C1049,'Policy Characteristics'!$C:$C,0))),"",INDEX('Policy Characteristics'!J:J,MATCH($C1049,'Policy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9" s="276" t="str">
        <f>IF(ISBLANK(INDEX('Policy Characteristics'!K:K,MATCH($C1049,'Policy Characteristics'!$C:$C,0))),"",INDEX('Policy Characteristics'!K:K,MATCH($C1049,'Policy Characteristics'!$C:$C,0)))</f>
        <v>industry-ag-main.html#eff-stds</v>
      </c>
      <c r="R1049" s="276" t="str">
        <f>IF(ISBLANK(INDEX('Policy Characteristics'!L:L,MATCH($C1049,'Policy Characteristics'!$C:$C,0))),"",INDEX('Policy Characteristics'!L:L,MATCH($C1049,'Policy Characteristics'!$C:$C,0)))</f>
        <v>industry-energy-efficiency-standards.html</v>
      </c>
    </row>
    <row r="1050" spans="1:18" s="4" customFormat="1" ht="16">
      <c r="A1050" s="276" t="str">
        <f>IF(ISBLANK(INDEX('Policy Characteristics'!A:A,MATCH($C1050,'Policy Characteristics'!$C:$C,0))),"",INDEX('Policy Characteristics'!A:A,MATCH($C1050,'Policy Characteristics'!$C:$C,0)))</f>
        <v>Industry</v>
      </c>
      <c r="B1050" s="285" t="str">
        <f>IF(ISBLANK(INDEX('Policy Characteristics'!B:B,MATCH($C1050,'Policy Characteristics'!$C:$C,0))),"",INDEX('Policy Characteristics'!B:B,MATCH($C1050,'Policy Characteristics'!$C:$C,0)))</f>
        <v>Industry Energy Efficiency Standards</v>
      </c>
      <c r="C1050" s="276" t="str">
        <f t="shared" si="41"/>
        <v>Percentage Improvement in Eqpt Efficiency Standards above BAU</v>
      </c>
      <c r="D1050" s="6" t="s">
        <v>3113</v>
      </c>
      <c r="E1050" s="47" t="s">
        <v>2425</v>
      </c>
      <c r="F1050" t="s">
        <v>3076</v>
      </c>
      <c r="G1050" s="47" t="s">
        <v>2433</v>
      </c>
      <c r="H1050" s="44">
        <v>1069</v>
      </c>
      <c r="I1050" s="347" t="s">
        <v>45</v>
      </c>
      <c r="J1050" s="277" t="str">
        <f>IF(ISBLANK(INDEX('Policy Characteristics'!D:D,MATCH($C1050,'Policy Characteristics'!$C:$C,0))),"",INDEX('Policy Characteristics'!D:D,MATCH($C1050,'Policy Characteristics'!$C:$C,0)))</f>
        <v>Industry Energy Efficiency Standards</v>
      </c>
      <c r="K1050" s="276" t="str">
        <f>IF(ISBLANK(INDEX('Policy Characteristics'!E:E,MATCH($C1050,'Policy Characteristics'!$C:$C,0))),"",INDEX('Policy Characteristics'!E:E,MATCH($C1050,'Policy Characteristics'!$C:$C,0)))</f>
        <v>indst efficiency standards</v>
      </c>
      <c r="L1050" s="284">
        <f>IF(ISBLANK(INDEX('Policy Characteristics'!F:F,MATCH($C1050,'Policy Characteristics'!$C:$C,0))),"",INDEX('Policy Characteristics'!F:F,MATCH($C1050,'Policy Characteristics'!$C:$C,0)))</f>
        <v>0</v>
      </c>
      <c r="M1050" s="284">
        <f>IF(ISBLANK(INDEX('Policy Characteristics'!G:G,MATCH($C1050,'Policy Characteristics'!$C:$C,0))),"",INDEX('Policy Characteristics'!G:G,MATCH($C1050,'Policy Characteristics'!$C:$C,0)))</f>
        <v>0.25</v>
      </c>
      <c r="N1050" s="284">
        <f>IF(ISBLANK(INDEX('Policy Characteristics'!H:H,MATCH($C1050,'Policy Characteristics'!$C:$C,0))),"",INDEX('Policy Characteristics'!H:H,MATCH($C1050,'Policy Characteristics'!$C:$C,0)))</f>
        <v>0.01</v>
      </c>
      <c r="O1050" s="276" t="str">
        <f>IF(ISBLANK(INDEX('Policy Characteristics'!I:I,MATCH($C1050,'Policy Characteristics'!$C:$C,0))),"",INDEX('Policy Characteristics'!I:I,MATCH($C1050,'Policy Characteristics'!$C:$C,0)))</f>
        <v>% reduction in energy use</v>
      </c>
      <c r="P1050" s="276" t="str">
        <f>IF(ISBLANK(INDEX('Policy Characteristics'!J:J,MATCH($C1050,'Policy Characteristics'!$C:$C,0))),"",INDEX('Policy Characteristics'!J:J,MATCH($C1050,'Policy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0" s="276" t="str">
        <f>IF(ISBLANK(INDEX('Policy Characteristics'!K:K,MATCH($C1050,'Policy Characteristics'!$C:$C,0))),"",INDEX('Policy Characteristics'!K:K,MATCH($C1050,'Policy Characteristics'!$C:$C,0)))</f>
        <v>industry-ag-main.html#eff-stds</v>
      </c>
      <c r="R1050" s="276" t="str">
        <f>IF(ISBLANK(INDEX('Policy Characteristics'!L:L,MATCH($C1050,'Policy Characteristics'!$C:$C,0))),"",INDEX('Policy Characteristics'!L:L,MATCH($C1050,'Policy Characteristics'!$C:$C,0)))</f>
        <v>industry-energy-efficiency-standards.html</v>
      </c>
    </row>
    <row r="1051" spans="1:18" s="4" customFormat="1" ht="16">
      <c r="A1051" s="276" t="str">
        <f>IF(ISBLANK(INDEX('Policy Characteristics'!A:A,MATCH($C1051,'Policy Characteristics'!$C:$C,0))),"",INDEX('Policy Characteristics'!A:A,MATCH($C1051,'Policy Characteristics'!$C:$C,0)))</f>
        <v>Industry</v>
      </c>
      <c r="B1051" s="285" t="str">
        <f>IF(ISBLANK(INDEX('Policy Characteristics'!B:B,MATCH($C1051,'Policy Characteristics'!$C:$C,0))),"",INDEX('Policy Characteristics'!B:B,MATCH($C1051,'Policy Characteristics'!$C:$C,0)))</f>
        <v>Industry Energy Efficiency Standards</v>
      </c>
      <c r="C1051" s="276" t="str">
        <f t="shared" si="41"/>
        <v>Percentage Improvement in Eqpt Efficiency Standards above BAU</v>
      </c>
      <c r="D1051" s="6" t="s">
        <v>3113</v>
      </c>
      <c r="E1051" s="47" t="s">
        <v>2426</v>
      </c>
      <c r="F1051" t="s">
        <v>3076</v>
      </c>
      <c r="G1051" s="47" t="s">
        <v>2434</v>
      </c>
      <c r="H1051" s="44">
        <v>1070</v>
      </c>
      <c r="I1051" s="347" t="s">
        <v>44</v>
      </c>
      <c r="J1051" s="277" t="str">
        <f>IF(ISBLANK(INDEX('Policy Characteristics'!D:D,MATCH($C1051,'Policy Characteristics'!$C:$C,0))),"",INDEX('Policy Characteristics'!D:D,MATCH($C1051,'Policy Characteristics'!$C:$C,0)))</f>
        <v>Industry Energy Efficiency Standards</v>
      </c>
      <c r="K1051" s="276" t="str">
        <f>IF(ISBLANK(INDEX('Policy Characteristics'!E:E,MATCH($C1051,'Policy Characteristics'!$C:$C,0))),"",INDEX('Policy Characteristics'!E:E,MATCH($C1051,'Policy Characteristics'!$C:$C,0)))</f>
        <v>indst efficiency standards</v>
      </c>
      <c r="L1051" s="284">
        <f>IF(ISBLANK(INDEX('Policy Characteristics'!F:F,MATCH($C1051,'Policy Characteristics'!$C:$C,0))),"",INDEX('Policy Characteristics'!F:F,MATCH($C1051,'Policy Characteristics'!$C:$C,0)))</f>
        <v>0</v>
      </c>
      <c r="M1051" s="284">
        <f>IF(ISBLANK(INDEX('Policy Characteristics'!G:G,MATCH($C1051,'Policy Characteristics'!$C:$C,0))),"",INDEX('Policy Characteristics'!G:G,MATCH($C1051,'Policy Characteristics'!$C:$C,0)))</f>
        <v>0.25</v>
      </c>
      <c r="N1051" s="284">
        <f>IF(ISBLANK(INDEX('Policy Characteristics'!H:H,MATCH($C1051,'Policy Characteristics'!$C:$C,0))),"",INDEX('Policy Characteristics'!H:H,MATCH($C1051,'Policy Characteristics'!$C:$C,0)))</f>
        <v>0.01</v>
      </c>
      <c r="O1051" s="276" t="str">
        <f>IF(ISBLANK(INDEX('Policy Characteristics'!I:I,MATCH($C1051,'Policy Characteristics'!$C:$C,0))),"",INDEX('Policy Characteristics'!I:I,MATCH($C1051,'Policy Characteristics'!$C:$C,0)))</f>
        <v>% reduction in energy use</v>
      </c>
      <c r="P1051" s="276" t="str">
        <f>IF(ISBLANK(INDEX('Policy Characteristics'!J:J,MATCH($C1051,'Policy Characteristics'!$C:$C,0))),"",INDEX('Policy Characteristics'!J:J,MATCH($C1051,'Policy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1" s="276" t="str">
        <f>IF(ISBLANK(INDEX('Policy Characteristics'!K:K,MATCH($C1051,'Policy Characteristics'!$C:$C,0))),"",INDEX('Policy Characteristics'!K:K,MATCH($C1051,'Policy Characteristics'!$C:$C,0)))</f>
        <v>industry-ag-main.html#eff-stds</v>
      </c>
      <c r="R1051" s="276" t="str">
        <f>IF(ISBLANK(INDEX('Policy Characteristics'!L:L,MATCH($C1051,'Policy Characteristics'!$C:$C,0))),"",INDEX('Policy Characteristics'!L:L,MATCH($C1051,'Policy Characteristics'!$C:$C,0)))</f>
        <v>industry-energy-efficiency-standards.html</v>
      </c>
    </row>
    <row r="1052" spans="1:18" s="4" customFormat="1" ht="16">
      <c r="A1052" s="276" t="str">
        <f>IF(ISBLANK(INDEX('Policy Characteristics'!A:A,MATCH($C1052,'Policy Characteristics'!$C:$C,0))),"",INDEX('Policy Characteristics'!A:A,MATCH($C1052,'Policy Characteristics'!$C:$C,0)))</f>
        <v>Industry</v>
      </c>
      <c r="B1052" s="285" t="str">
        <f>IF(ISBLANK(INDEX('Policy Characteristics'!B:B,MATCH($C1052,'Policy Characteristics'!$C:$C,0))),"",INDEX('Policy Characteristics'!B:B,MATCH($C1052,'Policy Characteristics'!$C:$C,0)))</f>
        <v>Industry Energy Efficiency Standards</v>
      </c>
      <c r="C1052" s="276" t="str">
        <f t="shared" si="41"/>
        <v>Percentage Improvement in Eqpt Efficiency Standards above BAU</v>
      </c>
      <c r="D1052" s="6" t="s">
        <v>3113</v>
      </c>
      <c r="E1052" s="47" t="s">
        <v>2427</v>
      </c>
      <c r="F1052" t="s">
        <v>3076</v>
      </c>
      <c r="G1052" s="47" t="s">
        <v>2431</v>
      </c>
      <c r="H1052" s="44">
        <v>1071</v>
      </c>
      <c r="I1052" s="347" t="s">
        <v>45</v>
      </c>
      <c r="J1052" s="277" t="str">
        <f>IF(ISBLANK(INDEX('Policy Characteristics'!D:D,MATCH($C1052,'Policy Characteristics'!$C:$C,0))),"",INDEX('Policy Characteristics'!D:D,MATCH($C1052,'Policy Characteristics'!$C:$C,0)))</f>
        <v>Industry Energy Efficiency Standards</v>
      </c>
      <c r="K1052" s="276" t="str">
        <f>IF(ISBLANK(INDEX('Policy Characteristics'!E:E,MATCH($C1052,'Policy Characteristics'!$C:$C,0))),"",INDEX('Policy Characteristics'!E:E,MATCH($C1052,'Policy Characteristics'!$C:$C,0)))</f>
        <v>indst efficiency standards</v>
      </c>
      <c r="L1052" s="284">
        <f>IF(ISBLANK(INDEX('Policy Characteristics'!F:F,MATCH($C1052,'Policy Characteristics'!$C:$C,0))),"",INDEX('Policy Characteristics'!F:F,MATCH($C1052,'Policy Characteristics'!$C:$C,0)))</f>
        <v>0</v>
      </c>
      <c r="M1052" s="284">
        <f>IF(ISBLANK(INDEX('Policy Characteristics'!G:G,MATCH($C1052,'Policy Characteristics'!$C:$C,0))),"",INDEX('Policy Characteristics'!G:G,MATCH($C1052,'Policy Characteristics'!$C:$C,0)))</f>
        <v>0.25</v>
      </c>
      <c r="N1052" s="284">
        <f>IF(ISBLANK(INDEX('Policy Characteristics'!H:H,MATCH($C1052,'Policy Characteristics'!$C:$C,0))),"",INDEX('Policy Characteristics'!H:H,MATCH($C1052,'Policy Characteristics'!$C:$C,0)))</f>
        <v>0.01</v>
      </c>
      <c r="O1052" s="276" t="str">
        <f>IF(ISBLANK(INDEX('Policy Characteristics'!I:I,MATCH($C1052,'Policy Characteristics'!$C:$C,0))),"",INDEX('Policy Characteristics'!I:I,MATCH($C1052,'Policy Characteristics'!$C:$C,0)))</f>
        <v>% reduction in energy use</v>
      </c>
      <c r="P1052" s="276" t="str">
        <f>IF(ISBLANK(INDEX('Policy Characteristics'!J:J,MATCH($C1052,'Policy Characteristics'!$C:$C,0))),"",INDEX('Policy Characteristics'!J:J,MATCH($C1052,'Policy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2" s="276" t="str">
        <f>IF(ISBLANK(INDEX('Policy Characteristics'!K:K,MATCH($C1052,'Policy Characteristics'!$C:$C,0))),"",INDEX('Policy Characteristics'!K:K,MATCH($C1052,'Policy Characteristics'!$C:$C,0)))</f>
        <v>industry-ag-main.html#eff-stds</v>
      </c>
      <c r="R1052" s="276" t="str">
        <f>IF(ISBLANK(INDEX('Policy Characteristics'!L:L,MATCH($C1052,'Policy Characteristics'!$C:$C,0))),"",INDEX('Policy Characteristics'!L:L,MATCH($C1052,'Policy Characteristics'!$C:$C,0)))</f>
        <v>industry-energy-efficiency-standards.html</v>
      </c>
    </row>
    <row r="1053" spans="1:18" s="4" customFormat="1" ht="16">
      <c r="A1053" s="276" t="str">
        <f>IF(ISBLANK(INDEX('Policy Characteristics'!A:A,MATCH($C1053,'Policy Characteristics'!$C:$C,0))),"",INDEX('Policy Characteristics'!A:A,MATCH($C1053,'Policy Characteristics'!$C:$C,0)))</f>
        <v>Industry</v>
      </c>
      <c r="B1053" s="285" t="str">
        <f>IF(ISBLANK(INDEX('Policy Characteristics'!B:B,MATCH($C1053,'Policy Characteristics'!$C:$C,0))),"",INDEX('Policy Characteristics'!B:B,MATCH($C1053,'Policy Characteristics'!$C:$C,0)))</f>
        <v>Industry Energy Efficiency Standards</v>
      </c>
      <c r="C1053" s="276" t="str">
        <f t="shared" si="41"/>
        <v>Percentage Improvement in Eqpt Efficiency Standards above BAU</v>
      </c>
      <c r="D1053" s="6" t="s">
        <v>3113</v>
      </c>
      <c r="E1053" s="47" t="s">
        <v>2428</v>
      </c>
      <c r="F1053" t="s">
        <v>3076</v>
      </c>
      <c r="G1053" s="47" t="s">
        <v>2432</v>
      </c>
      <c r="H1053" s="44">
        <v>1072</v>
      </c>
      <c r="I1053" s="347" t="s">
        <v>44</v>
      </c>
      <c r="J1053" s="277" t="str">
        <f>IF(ISBLANK(INDEX('Policy Characteristics'!D:D,MATCH($C1053,'Policy Characteristics'!$C:$C,0))),"",INDEX('Policy Characteristics'!D:D,MATCH($C1053,'Policy Characteristics'!$C:$C,0)))</f>
        <v>Industry Energy Efficiency Standards</v>
      </c>
      <c r="K1053" s="276" t="str">
        <f>IF(ISBLANK(INDEX('Policy Characteristics'!E:E,MATCH($C1053,'Policy Characteristics'!$C:$C,0))),"",INDEX('Policy Characteristics'!E:E,MATCH($C1053,'Policy Characteristics'!$C:$C,0)))</f>
        <v>indst efficiency standards</v>
      </c>
      <c r="L1053" s="284">
        <f>IF(ISBLANK(INDEX('Policy Characteristics'!F:F,MATCH($C1053,'Policy Characteristics'!$C:$C,0))),"",INDEX('Policy Characteristics'!F:F,MATCH($C1053,'Policy Characteristics'!$C:$C,0)))</f>
        <v>0</v>
      </c>
      <c r="M1053" s="284">
        <f>IF(ISBLANK(INDEX('Policy Characteristics'!G:G,MATCH($C1053,'Policy Characteristics'!$C:$C,0))),"",INDEX('Policy Characteristics'!G:G,MATCH($C1053,'Policy Characteristics'!$C:$C,0)))</f>
        <v>0.25</v>
      </c>
      <c r="N1053" s="284">
        <f>IF(ISBLANK(INDEX('Policy Characteristics'!H:H,MATCH($C1053,'Policy Characteristics'!$C:$C,0))),"",INDEX('Policy Characteristics'!H:H,MATCH($C1053,'Policy Characteristics'!$C:$C,0)))</f>
        <v>0.01</v>
      </c>
      <c r="O1053" s="276" t="str">
        <f>IF(ISBLANK(INDEX('Policy Characteristics'!I:I,MATCH($C1053,'Policy Characteristics'!$C:$C,0))),"",INDEX('Policy Characteristics'!I:I,MATCH($C1053,'Policy Characteristics'!$C:$C,0)))</f>
        <v>% reduction in energy use</v>
      </c>
      <c r="P1053" s="276" t="str">
        <f>IF(ISBLANK(INDEX('Policy Characteristics'!J:J,MATCH($C1053,'Policy Characteristics'!$C:$C,0))),"",INDEX('Policy Characteristics'!J:J,MATCH($C1053,'Policy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3" s="276" t="str">
        <f>IF(ISBLANK(INDEX('Policy Characteristics'!K:K,MATCH($C1053,'Policy Characteristics'!$C:$C,0))),"",INDEX('Policy Characteristics'!K:K,MATCH($C1053,'Policy Characteristics'!$C:$C,0)))</f>
        <v>industry-ag-main.html#eff-stds</v>
      </c>
      <c r="R1053" s="276" t="str">
        <f>IF(ISBLANK(INDEX('Policy Characteristics'!L:L,MATCH($C1053,'Policy Characteristics'!$C:$C,0))),"",INDEX('Policy Characteristics'!L:L,MATCH($C1053,'Policy Characteristics'!$C:$C,0)))</f>
        <v>industry-energy-efficiency-standards.html</v>
      </c>
    </row>
    <row r="1054" spans="1:18" s="4" customFormat="1" ht="16">
      <c r="A1054" s="276" t="str">
        <f>IF(ISBLANK(INDEX('Policy Characteristics'!A:A,MATCH($C1054,'Policy Characteristics'!$C:$C,0))),"",INDEX('Policy Characteristics'!A:A,MATCH($C1054,'Policy Characteristics'!$C:$C,0)))</f>
        <v>Industry</v>
      </c>
      <c r="B1054" s="285" t="str">
        <f>IF(ISBLANK(INDEX('Policy Characteristics'!B:B,MATCH($C1054,'Policy Characteristics'!$C:$C,0))),"",INDEX('Policy Characteristics'!B:B,MATCH($C1054,'Policy Characteristics'!$C:$C,0)))</f>
        <v>Industry Energy Efficiency Standards</v>
      </c>
      <c r="C1054" s="276" t="str">
        <f t="shared" si="41"/>
        <v>Percentage Improvement in Eqpt Efficiency Standards above BAU</v>
      </c>
      <c r="D1054" s="6" t="s">
        <v>3113</v>
      </c>
      <c r="E1054" s="47" t="s">
        <v>2429</v>
      </c>
      <c r="F1054" t="s">
        <v>3076</v>
      </c>
      <c r="G1054" s="47" t="s">
        <v>2435</v>
      </c>
      <c r="H1054" s="44">
        <v>1073</v>
      </c>
      <c r="I1054" s="347" t="s">
        <v>45</v>
      </c>
      <c r="J1054" s="277" t="str">
        <f>IF(ISBLANK(INDEX('Policy Characteristics'!D:D,MATCH($C1054,'Policy Characteristics'!$C:$C,0))),"",INDEX('Policy Characteristics'!D:D,MATCH($C1054,'Policy Characteristics'!$C:$C,0)))</f>
        <v>Industry Energy Efficiency Standards</v>
      </c>
      <c r="K1054" s="276" t="str">
        <f>IF(ISBLANK(INDEX('Policy Characteristics'!E:E,MATCH($C1054,'Policy Characteristics'!$C:$C,0))),"",INDEX('Policy Characteristics'!E:E,MATCH($C1054,'Policy Characteristics'!$C:$C,0)))</f>
        <v>indst efficiency standards</v>
      </c>
      <c r="L1054" s="284">
        <f>IF(ISBLANK(INDEX('Policy Characteristics'!F:F,MATCH($C1054,'Policy Characteristics'!$C:$C,0))),"",INDEX('Policy Characteristics'!F:F,MATCH($C1054,'Policy Characteristics'!$C:$C,0)))</f>
        <v>0</v>
      </c>
      <c r="M1054" s="284">
        <f>IF(ISBLANK(INDEX('Policy Characteristics'!G:G,MATCH($C1054,'Policy Characteristics'!$C:$C,0))),"",INDEX('Policy Characteristics'!G:G,MATCH($C1054,'Policy Characteristics'!$C:$C,0)))</f>
        <v>0.25</v>
      </c>
      <c r="N1054" s="284">
        <f>IF(ISBLANK(INDEX('Policy Characteristics'!H:H,MATCH($C1054,'Policy Characteristics'!$C:$C,0))),"",INDEX('Policy Characteristics'!H:H,MATCH($C1054,'Policy Characteristics'!$C:$C,0)))</f>
        <v>0.01</v>
      </c>
      <c r="O1054" s="276" t="str">
        <f>IF(ISBLANK(INDEX('Policy Characteristics'!I:I,MATCH($C1054,'Policy Characteristics'!$C:$C,0))),"",INDEX('Policy Characteristics'!I:I,MATCH($C1054,'Policy Characteristics'!$C:$C,0)))</f>
        <v>% reduction in energy use</v>
      </c>
      <c r="P1054" s="276" t="str">
        <f>IF(ISBLANK(INDEX('Policy Characteristics'!J:J,MATCH($C1054,'Policy Characteristics'!$C:$C,0))),"",INDEX('Policy Characteristics'!J:J,MATCH($C1054,'Policy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4" s="276" t="str">
        <f>IF(ISBLANK(INDEX('Policy Characteristics'!K:K,MATCH($C1054,'Policy Characteristics'!$C:$C,0))),"",INDEX('Policy Characteristics'!K:K,MATCH($C1054,'Policy Characteristics'!$C:$C,0)))</f>
        <v>industry-ag-main.html#eff-stds</v>
      </c>
      <c r="R1054" s="276" t="str">
        <f>IF(ISBLANK(INDEX('Policy Characteristics'!L:L,MATCH($C1054,'Policy Characteristics'!$C:$C,0))),"",INDEX('Policy Characteristics'!L:L,MATCH($C1054,'Policy Characteristics'!$C:$C,0)))</f>
        <v>industry-energy-efficiency-standards.html</v>
      </c>
    </row>
    <row r="1055" spans="1:18" s="4" customFormat="1" ht="16">
      <c r="A1055" s="276" t="str">
        <f>IF(ISBLANK(INDEX('Policy Characteristics'!A:A,MATCH($C1055,'Policy Characteristics'!$C:$C,0))),"",INDEX('Policy Characteristics'!A:A,MATCH($C1055,'Policy Characteristics'!$C:$C,0)))</f>
        <v>Industry</v>
      </c>
      <c r="B1055" s="285" t="str">
        <f>IF(ISBLANK(INDEX('Policy Characteristics'!B:B,MATCH($C1055,'Policy Characteristics'!$C:$C,0))),"",INDEX('Policy Characteristics'!B:B,MATCH($C1055,'Policy Characteristics'!$C:$C,0)))</f>
        <v>Industry Energy Efficiency Standards</v>
      </c>
      <c r="C1055" s="276" t="str">
        <f t="shared" si="41"/>
        <v>Percentage Improvement in Eqpt Efficiency Standards above BAU</v>
      </c>
      <c r="D1055" s="6" t="s">
        <v>3113</v>
      </c>
      <c r="E1055" s="47" t="s">
        <v>2737</v>
      </c>
      <c r="F1055" t="s">
        <v>3076</v>
      </c>
      <c r="G1055" s="47" t="s">
        <v>2740</v>
      </c>
      <c r="H1055" s="44">
        <v>1074</v>
      </c>
      <c r="I1055" s="347" t="s">
        <v>45</v>
      </c>
      <c r="J1055" s="277" t="str">
        <f>IF(ISBLANK(INDEX('Policy Characteristics'!D:D,MATCH($C1055,'Policy Characteristics'!$C:$C,0))),"",INDEX('Policy Characteristics'!D:D,MATCH($C1055,'Policy Characteristics'!$C:$C,0)))</f>
        <v>Industry Energy Efficiency Standards</v>
      </c>
      <c r="K1055" s="276" t="str">
        <f>IF(ISBLANK(INDEX('Policy Characteristics'!E:E,MATCH($C1055,'Policy Characteristics'!$C:$C,0))),"",INDEX('Policy Characteristics'!E:E,MATCH($C1055,'Policy Characteristics'!$C:$C,0)))</f>
        <v>indst efficiency standards</v>
      </c>
      <c r="L1055" s="284">
        <f>IF(ISBLANK(INDEX('Policy Characteristics'!F:F,MATCH($C1055,'Policy Characteristics'!$C:$C,0))),"",INDEX('Policy Characteristics'!F:F,MATCH($C1055,'Policy Characteristics'!$C:$C,0)))</f>
        <v>0</v>
      </c>
      <c r="M1055" s="284">
        <f>IF(ISBLANK(INDEX('Policy Characteristics'!G:G,MATCH($C1055,'Policy Characteristics'!$C:$C,0))),"",INDEX('Policy Characteristics'!G:G,MATCH($C1055,'Policy Characteristics'!$C:$C,0)))</f>
        <v>0.25</v>
      </c>
      <c r="N1055" s="284">
        <f>IF(ISBLANK(INDEX('Policy Characteristics'!H:H,MATCH($C1055,'Policy Characteristics'!$C:$C,0))),"",INDEX('Policy Characteristics'!H:H,MATCH($C1055,'Policy Characteristics'!$C:$C,0)))</f>
        <v>0.01</v>
      </c>
      <c r="O1055" s="276" t="str">
        <f>IF(ISBLANK(INDEX('Policy Characteristics'!I:I,MATCH($C1055,'Policy Characteristics'!$C:$C,0))),"",INDEX('Policy Characteristics'!I:I,MATCH($C1055,'Policy Characteristics'!$C:$C,0)))</f>
        <v>% reduction in energy use</v>
      </c>
      <c r="P1055" s="276" t="str">
        <f>IF(ISBLANK(INDEX('Policy Characteristics'!J:J,MATCH($C1055,'Policy Characteristics'!$C:$C,0))),"",INDEX('Policy Characteristics'!J:J,MATCH($C1055,'Policy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5" s="276" t="str">
        <f>IF(ISBLANK(INDEX('Policy Characteristics'!K:K,MATCH($C1055,'Policy Characteristics'!$C:$C,0))),"",INDEX('Policy Characteristics'!K:K,MATCH($C1055,'Policy Characteristics'!$C:$C,0)))</f>
        <v>industry-ag-main.html#eff-stds</v>
      </c>
      <c r="R1055" s="276" t="str">
        <f>IF(ISBLANK(INDEX('Policy Characteristics'!L:L,MATCH($C1055,'Policy Characteristics'!$C:$C,0))),"",INDEX('Policy Characteristics'!L:L,MATCH($C1055,'Policy Characteristics'!$C:$C,0)))</f>
        <v>industry-energy-efficiency-standards.html</v>
      </c>
    </row>
    <row r="1056" spans="1:18" s="4" customFormat="1" ht="16">
      <c r="A1056" s="276" t="str">
        <f>IF(ISBLANK(INDEX('Policy Characteristics'!A:A,MATCH($C1056,'Policy Characteristics'!$C:$C,0))),"",INDEX('Policy Characteristics'!A:A,MATCH($C1056,'Policy Characteristics'!$C:$C,0)))</f>
        <v>Industry</v>
      </c>
      <c r="B1056" s="285" t="str">
        <f>IF(ISBLANK(INDEX('Policy Characteristics'!B:B,MATCH($C1056,'Policy Characteristics'!$C:$C,0))),"",INDEX('Policy Characteristics'!B:B,MATCH($C1056,'Policy Characteristics'!$C:$C,0)))</f>
        <v>Industry Energy Efficiency Standards</v>
      </c>
      <c r="C1056" s="276" t="str">
        <f t="shared" si="41"/>
        <v>Percentage Improvement in Eqpt Efficiency Standards above BAU</v>
      </c>
      <c r="D1056" s="6" t="s">
        <v>3113</v>
      </c>
      <c r="E1056" s="47" t="s">
        <v>2738</v>
      </c>
      <c r="F1056" t="s">
        <v>3076</v>
      </c>
      <c r="G1056" s="47" t="s">
        <v>2742</v>
      </c>
      <c r="H1056" s="44">
        <v>1075</v>
      </c>
      <c r="I1056" s="347" t="s">
        <v>45</v>
      </c>
      <c r="J1056" s="277" t="str">
        <f>IF(ISBLANK(INDEX('Policy Characteristics'!D:D,MATCH($C1056,'Policy Characteristics'!$C:$C,0))),"",INDEX('Policy Characteristics'!D:D,MATCH($C1056,'Policy Characteristics'!$C:$C,0)))</f>
        <v>Industry Energy Efficiency Standards</v>
      </c>
      <c r="K1056" s="276" t="str">
        <f>IF(ISBLANK(INDEX('Policy Characteristics'!E:E,MATCH($C1056,'Policy Characteristics'!$C:$C,0))),"",INDEX('Policy Characteristics'!E:E,MATCH($C1056,'Policy Characteristics'!$C:$C,0)))</f>
        <v>indst efficiency standards</v>
      </c>
      <c r="L1056" s="284">
        <f>IF(ISBLANK(INDEX('Policy Characteristics'!F:F,MATCH($C1056,'Policy Characteristics'!$C:$C,0))),"",INDEX('Policy Characteristics'!F:F,MATCH($C1056,'Policy Characteristics'!$C:$C,0)))</f>
        <v>0</v>
      </c>
      <c r="M1056" s="284">
        <f>IF(ISBLANK(INDEX('Policy Characteristics'!G:G,MATCH($C1056,'Policy Characteristics'!$C:$C,0))),"",INDEX('Policy Characteristics'!G:G,MATCH($C1056,'Policy Characteristics'!$C:$C,0)))</f>
        <v>0.25</v>
      </c>
      <c r="N1056" s="284">
        <f>IF(ISBLANK(INDEX('Policy Characteristics'!H:H,MATCH($C1056,'Policy Characteristics'!$C:$C,0))),"",INDEX('Policy Characteristics'!H:H,MATCH($C1056,'Policy Characteristics'!$C:$C,0)))</f>
        <v>0.01</v>
      </c>
      <c r="O1056" s="276" t="str">
        <f>IF(ISBLANK(INDEX('Policy Characteristics'!I:I,MATCH($C1056,'Policy Characteristics'!$C:$C,0))),"",INDEX('Policy Characteristics'!I:I,MATCH($C1056,'Policy Characteristics'!$C:$C,0)))</f>
        <v>% reduction in energy use</v>
      </c>
      <c r="P1056" s="276" t="str">
        <f>IF(ISBLANK(INDEX('Policy Characteristics'!J:J,MATCH($C1056,'Policy Characteristics'!$C:$C,0))),"",INDEX('Policy Characteristics'!J:J,MATCH($C1056,'Policy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6" s="276" t="str">
        <f>IF(ISBLANK(INDEX('Policy Characteristics'!K:K,MATCH($C1056,'Policy Characteristics'!$C:$C,0))),"",INDEX('Policy Characteristics'!K:K,MATCH($C1056,'Policy Characteristics'!$C:$C,0)))</f>
        <v>industry-ag-main.html#eff-stds</v>
      </c>
      <c r="R1056" s="276" t="str">
        <f>IF(ISBLANK(INDEX('Policy Characteristics'!L:L,MATCH($C1056,'Policy Characteristics'!$C:$C,0))),"",INDEX('Policy Characteristics'!L:L,MATCH($C1056,'Policy Characteristics'!$C:$C,0)))</f>
        <v>industry-energy-efficiency-standards.html</v>
      </c>
    </row>
    <row r="1057" spans="1:18" s="4" customFormat="1" ht="16">
      <c r="A1057" s="276" t="str">
        <f>IF(ISBLANK(INDEX('Policy Characteristics'!A:A,MATCH($C1057,'Policy Characteristics'!$C:$C,0))),"",INDEX('Policy Characteristics'!A:A,MATCH($C1057,'Policy Characteristics'!$C:$C,0)))</f>
        <v>Industry</v>
      </c>
      <c r="B1057" s="285" t="str">
        <f>IF(ISBLANK(INDEX('Policy Characteristics'!B:B,MATCH($C1057,'Policy Characteristics'!$C:$C,0))),"",INDEX('Policy Characteristics'!B:B,MATCH($C1057,'Policy Characteristics'!$C:$C,0)))</f>
        <v>Industry Energy Efficiency Standards</v>
      </c>
      <c r="C1057" s="276" t="str">
        <f t="shared" si="41"/>
        <v>Percentage Improvement in Eqpt Efficiency Standards above BAU</v>
      </c>
      <c r="D1057" s="6" t="s">
        <v>3113</v>
      </c>
      <c r="E1057" s="47" t="s">
        <v>2739</v>
      </c>
      <c r="F1057" t="s">
        <v>3076</v>
      </c>
      <c r="G1057" s="47" t="s">
        <v>2743</v>
      </c>
      <c r="H1057" s="44">
        <v>1076</v>
      </c>
      <c r="I1057" s="347" t="s">
        <v>44</v>
      </c>
      <c r="J1057" s="277" t="str">
        <f>IF(ISBLANK(INDEX('Policy Characteristics'!D:D,MATCH($C1057,'Policy Characteristics'!$C:$C,0))),"",INDEX('Policy Characteristics'!D:D,MATCH($C1057,'Policy Characteristics'!$C:$C,0)))</f>
        <v>Industry Energy Efficiency Standards</v>
      </c>
      <c r="K1057" s="276" t="str">
        <f>IF(ISBLANK(INDEX('Policy Characteristics'!E:E,MATCH($C1057,'Policy Characteristics'!$C:$C,0))),"",INDEX('Policy Characteristics'!E:E,MATCH($C1057,'Policy Characteristics'!$C:$C,0)))</f>
        <v>indst efficiency standards</v>
      </c>
      <c r="L1057" s="284">
        <f>IF(ISBLANK(INDEX('Policy Characteristics'!F:F,MATCH($C1057,'Policy Characteristics'!$C:$C,0))),"",INDEX('Policy Characteristics'!F:F,MATCH($C1057,'Policy Characteristics'!$C:$C,0)))</f>
        <v>0</v>
      </c>
      <c r="M1057" s="284">
        <f>IF(ISBLANK(INDEX('Policy Characteristics'!G:G,MATCH($C1057,'Policy Characteristics'!$C:$C,0))),"",INDEX('Policy Characteristics'!G:G,MATCH($C1057,'Policy Characteristics'!$C:$C,0)))</f>
        <v>0.25</v>
      </c>
      <c r="N1057" s="284">
        <f>IF(ISBLANK(INDEX('Policy Characteristics'!H:H,MATCH($C1057,'Policy Characteristics'!$C:$C,0))),"",INDEX('Policy Characteristics'!H:H,MATCH($C1057,'Policy Characteristics'!$C:$C,0)))</f>
        <v>0.01</v>
      </c>
      <c r="O1057" s="276" t="str">
        <f>IF(ISBLANK(INDEX('Policy Characteristics'!I:I,MATCH($C1057,'Policy Characteristics'!$C:$C,0))),"",INDEX('Policy Characteristics'!I:I,MATCH($C1057,'Policy Characteristics'!$C:$C,0)))</f>
        <v>% reduction in energy use</v>
      </c>
      <c r="P1057" s="276" t="str">
        <f>IF(ISBLANK(INDEX('Policy Characteristics'!J:J,MATCH($C1057,'Policy Characteristics'!$C:$C,0))),"",INDEX('Policy Characteristics'!J:J,MATCH($C1057,'Policy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7" s="276" t="str">
        <f>IF(ISBLANK(INDEX('Policy Characteristics'!K:K,MATCH($C1057,'Policy Characteristics'!$C:$C,0))),"",INDEX('Policy Characteristics'!K:K,MATCH($C1057,'Policy Characteristics'!$C:$C,0)))</f>
        <v>industry-ag-main.html#eff-stds</v>
      </c>
      <c r="R1057" s="276" t="str">
        <f>IF(ISBLANK(INDEX('Policy Characteristics'!L:L,MATCH($C1057,'Policy Characteristics'!$C:$C,0))),"",INDEX('Policy Characteristics'!L:L,MATCH($C1057,'Policy Characteristics'!$C:$C,0)))</f>
        <v>industry-energy-efficiency-standards.html</v>
      </c>
    </row>
    <row r="1058" spans="1:18" s="4" customFormat="1" ht="16">
      <c r="A1058" s="276" t="str">
        <f>IF(ISBLANK(INDEX('Policy Characteristics'!A:A,MATCH($C1058,'Policy Characteristics'!$C:$C,0))),"",INDEX('Policy Characteristics'!A:A,MATCH($C1058,'Policy Characteristics'!$C:$C,0)))</f>
        <v>Industry</v>
      </c>
      <c r="B1058" s="285" t="str">
        <f>IF(ISBLANK(INDEX('Policy Characteristics'!B:B,MATCH($C1058,'Policy Characteristics'!$C:$C,0))),"",INDEX('Policy Characteristics'!B:B,MATCH($C1058,'Policy Characteristics'!$C:$C,0)))</f>
        <v>Industry Energy Efficiency Standards</v>
      </c>
      <c r="C1058" s="276" t="str">
        <f t="shared" si="41"/>
        <v>Percentage Improvement in Eqpt Efficiency Standards above BAU</v>
      </c>
      <c r="D1058" s="6" t="s">
        <v>3113</v>
      </c>
      <c r="E1058" s="47" t="s">
        <v>2736</v>
      </c>
      <c r="F1058" t="s">
        <v>3076</v>
      </c>
      <c r="G1058" s="47" t="s">
        <v>2741</v>
      </c>
      <c r="H1058" s="44">
        <v>1077</v>
      </c>
      <c r="I1058" s="347" t="s">
        <v>45</v>
      </c>
      <c r="J1058" s="277" t="str">
        <f>IF(ISBLANK(INDEX('Policy Characteristics'!D:D,MATCH($C1058,'Policy Characteristics'!$C:$C,0))),"",INDEX('Policy Characteristics'!D:D,MATCH($C1058,'Policy Characteristics'!$C:$C,0)))</f>
        <v>Industry Energy Efficiency Standards</v>
      </c>
      <c r="K1058" s="276" t="str">
        <f>IF(ISBLANK(INDEX('Policy Characteristics'!E:E,MATCH($C1058,'Policy Characteristics'!$C:$C,0))),"",INDEX('Policy Characteristics'!E:E,MATCH($C1058,'Policy Characteristics'!$C:$C,0)))</f>
        <v>indst efficiency standards</v>
      </c>
      <c r="L1058" s="284">
        <f>IF(ISBLANK(INDEX('Policy Characteristics'!F:F,MATCH($C1058,'Policy Characteristics'!$C:$C,0))),"",INDEX('Policy Characteristics'!F:F,MATCH($C1058,'Policy Characteristics'!$C:$C,0)))</f>
        <v>0</v>
      </c>
      <c r="M1058" s="284">
        <f>IF(ISBLANK(INDEX('Policy Characteristics'!G:G,MATCH($C1058,'Policy Characteristics'!$C:$C,0))),"",INDEX('Policy Characteristics'!G:G,MATCH($C1058,'Policy Characteristics'!$C:$C,0)))</f>
        <v>0.25</v>
      </c>
      <c r="N1058" s="284">
        <f>IF(ISBLANK(INDEX('Policy Characteristics'!H:H,MATCH($C1058,'Policy Characteristics'!$C:$C,0))),"",INDEX('Policy Characteristics'!H:H,MATCH($C1058,'Policy Characteristics'!$C:$C,0)))</f>
        <v>0.01</v>
      </c>
      <c r="O1058" s="276" t="str">
        <f>IF(ISBLANK(INDEX('Policy Characteristics'!I:I,MATCH($C1058,'Policy Characteristics'!$C:$C,0))),"",INDEX('Policy Characteristics'!I:I,MATCH($C1058,'Policy Characteristics'!$C:$C,0)))</f>
        <v>% reduction in energy use</v>
      </c>
      <c r="P1058" s="276" t="str">
        <f>IF(ISBLANK(INDEX('Policy Characteristics'!J:J,MATCH($C1058,'Policy Characteristics'!$C:$C,0))),"",INDEX('Policy Characteristics'!J:J,MATCH($C1058,'Policy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8" s="276" t="str">
        <f>IF(ISBLANK(INDEX('Policy Characteristics'!K:K,MATCH($C1058,'Policy Characteristics'!$C:$C,0))),"",INDEX('Policy Characteristics'!K:K,MATCH($C1058,'Policy Characteristics'!$C:$C,0)))</f>
        <v>industry-ag-main.html#eff-stds</v>
      </c>
      <c r="R1058" s="276" t="str">
        <f>IF(ISBLANK(INDEX('Policy Characteristics'!L:L,MATCH($C1058,'Policy Characteristics'!$C:$C,0))),"",INDEX('Policy Characteristics'!L:L,MATCH($C1058,'Policy Characteristics'!$C:$C,0)))</f>
        <v>industry-energy-efficiency-standards.html</v>
      </c>
    </row>
    <row r="1059" spans="1:18" s="4" customFormat="1" ht="16">
      <c r="A1059" s="276" t="str">
        <f>IF(ISBLANK(INDEX('Policy Characteristics'!A:A,MATCH($C1059,'Policy Characteristics'!$C:$C,0))),"",INDEX('Policy Characteristics'!A:A,MATCH($C1059,'Policy Characteristics'!$C:$C,0)))</f>
        <v>Industry</v>
      </c>
      <c r="B1059" s="285" t="str">
        <f>IF(ISBLANK(INDEX('Policy Characteristics'!B:B,MATCH($C1059,'Policy Characteristics'!$C:$C,0))),"",INDEX('Policy Characteristics'!B:B,MATCH($C1059,'Policy Characteristics'!$C:$C,0)))</f>
        <v>Industry Energy Efficiency Standards</v>
      </c>
      <c r="C1059" s="276" t="str">
        <f t="shared" si="41"/>
        <v>Percentage Improvement in Eqpt Efficiency Standards above BAU</v>
      </c>
      <c r="D1059" s="6" t="s">
        <v>3114</v>
      </c>
      <c r="E1059" s="47" t="s">
        <v>2424</v>
      </c>
      <c r="F1059" t="s">
        <v>3077</v>
      </c>
      <c r="G1059" s="47" t="s">
        <v>2430</v>
      </c>
      <c r="H1059" s="44">
        <v>1078</v>
      </c>
      <c r="I1059" s="347" t="s">
        <v>44</v>
      </c>
      <c r="J1059" s="277" t="str">
        <f>IF(ISBLANK(INDEX('Policy Characteristics'!D:D,MATCH($C1059,'Policy Characteristics'!$C:$C,0))),"",INDEX('Policy Characteristics'!D:D,MATCH($C1059,'Policy Characteristics'!$C:$C,0)))</f>
        <v>Industry Energy Efficiency Standards</v>
      </c>
      <c r="K1059" s="276" t="str">
        <f>IF(ISBLANK(INDEX('Policy Characteristics'!E:E,MATCH($C1059,'Policy Characteristics'!$C:$C,0))),"",INDEX('Policy Characteristics'!E:E,MATCH($C1059,'Policy Characteristics'!$C:$C,0)))</f>
        <v>indst efficiency standards</v>
      </c>
      <c r="L1059" s="284">
        <f>IF(ISBLANK(INDEX('Policy Characteristics'!F:F,MATCH($C1059,'Policy Characteristics'!$C:$C,0))),"",INDEX('Policy Characteristics'!F:F,MATCH($C1059,'Policy Characteristics'!$C:$C,0)))</f>
        <v>0</v>
      </c>
      <c r="M1059" s="284">
        <f>IF(ISBLANK(INDEX('Policy Characteristics'!G:G,MATCH($C1059,'Policy Characteristics'!$C:$C,0))),"",INDEX('Policy Characteristics'!G:G,MATCH($C1059,'Policy Characteristics'!$C:$C,0)))</f>
        <v>0.25</v>
      </c>
      <c r="N1059" s="284">
        <f>IF(ISBLANK(INDEX('Policy Characteristics'!H:H,MATCH($C1059,'Policy Characteristics'!$C:$C,0))),"",INDEX('Policy Characteristics'!H:H,MATCH($C1059,'Policy Characteristics'!$C:$C,0)))</f>
        <v>0.01</v>
      </c>
      <c r="O1059" s="276" t="str">
        <f>IF(ISBLANK(INDEX('Policy Characteristics'!I:I,MATCH($C1059,'Policy Characteristics'!$C:$C,0))),"",INDEX('Policy Characteristics'!I:I,MATCH($C1059,'Policy Characteristics'!$C:$C,0)))</f>
        <v>% reduction in energy use</v>
      </c>
      <c r="P1059" s="276" t="str">
        <f>IF(ISBLANK(INDEX('Policy Characteristics'!J:J,MATCH($C1059,'Policy Characteristics'!$C:$C,0))),"",INDEX('Policy Characteristics'!J:J,MATCH($C1059,'Policy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9" s="276" t="str">
        <f>IF(ISBLANK(INDEX('Policy Characteristics'!K:K,MATCH($C1059,'Policy Characteristics'!$C:$C,0))),"",INDEX('Policy Characteristics'!K:K,MATCH($C1059,'Policy Characteristics'!$C:$C,0)))</f>
        <v>industry-ag-main.html#eff-stds</v>
      </c>
      <c r="R1059" s="276" t="str">
        <f>IF(ISBLANK(INDEX('Policy Characteristics'!L:L,MATCH($C1059,'Policy Characteristics'!$C:$C,0))),"",INDEX('Policy Characteristics'!L:L,MATCH($C1059,'Policy Characteristics'!$C:$C,0)))</f>
        <v>industry-energy-efficiency-standards.html</v>
      </c>
    </row>
    <row r="1060" spans="1:18" s="4" customFormat="1" ht="16">
      <c r="A1060" s="276" t="str">
        <f>IF(ISBLANK(INDEX('Policy Characteristics'!A:A,MATCH($C1060,'Policy Characteristics'!$C:$C,0))),"",INDEX('Policy Characteristics'!A:A,MATCH($C1060,'Policy Characteristics'!$C:$C,0)))</f>
        <v>Industry</v>
      </c>
      <c r="B1060" s="285" t="str">
        <f>IF(ISBLANK(INDEX('Policy Characteristics'!B:B,MATCH($C1060,'Policy Characteristics'!$C:$C,0))),"",INDEX('Policy Characteristics'!B:B,MATCH($C1060,'Policy Characteristics'!$C:$C,0)))</f>
        <v>Industry Energy Efficiency Standards</v>
      </c>
      <c r="C1060" s="276" t="str">
        <f t="shared" si="41"/>
        <v>Percentage Improvement in Eqpt Efficiency Standards above BAU</v>
      </c>
      <c r="D1060" s="6" t="s">
        <v>3114</v>
      </c>
      <c r="E1060" s="47" t="s">
        <v>2425</v>
      </c>
      <c r="F1060" t="s">
        <v>3077</v>
      </c>
      <c r="G1060" s="47" t="s">
        <v>2433</v>
      </c>
      <c r="H1060" s="44">
        <v>1079</v>
      </c>
      <c r="I1060" s="347" t="s">
        <v>44</v>
      </c>
      <c r="J1060" s="277" t="str">
        <f>IF(ISBLANK(INDEX('Policy Characteristics'!D:D,MATCH($C1060,'Policy Characteristics'!$C:$C,0))),"",INDEX('Policy Characteristics'!D:D,MATCH($C1060,'Policy Characteristics'!$C:$C,0)))</f>
        <v>Industry Energy Efficiency Standards</v>
      </c>
      <c r="K1060" s="276" t="str">
        <f>IF(ISBLANK(INDEX('Policy Characteristics'!E:E,MATCH($C1060,'Policy Characteristics'!$C:$C,0))),"",INDEX('Policy Characteristics'!E:E,MATCH($C1060,'Policy Characteristics'!$C:$C,0)))</f>
        <v>indst efficiency standards</v>
      </c>
      <c r="L1060" s="284">
        <f>IF(ISBLANK(INDEX('Policy Characteristics'!F:F,MATCH($C1060,'Policy Characteristics'!$C:$C,0))),"",INDEX('Policy Characteristics'!F:F,MATCH($C1060,'Policy Characteristics'!$C:$C,0)))</f>
        <v>0</v>
      </c>
      <c r="M1060" s="284">
        <f>IF(ISBLANK(INDEX('Policy Characteristics'!G:G,MATCH($C1060,'Policy Characteristics'!$C:$C,0))),"",INDEX('Policy Characteristics'!G:G,MATCH($C1060,'Policy Characteristics'!$C:$C,0)))</f>
        <v>0.25</v>
      </c>
      <c r="N1060" s="284">
        <f>IF(ISBLANK(INDEX('Policy Characteristics'!H:H,MATCH($C1060,'Policy Characteristics'!$C:$C,0))),"",INDEX('Policy Characteristics'!H:H,MATCH($C1060,'Policy Characteristics'!$C:$C,0)))</f>
        <v>0.01</v>
      </c>
      <c r="O1060" s="276" t="str">
        <f>IF(ISBLANK(INDEX('Policy Characteristics'!I:I,MATCH($C1060,'Policy Characteristics'!$C:$C,0))),"",INDEX('Policy Characteristics'!I:I,MATCH($C1060,'Policy Characteristics'!$C:$C,0)))</f>
        <v>% reduction in energy use</v>
      </c>
      <c r="P1060" s="276" t="str">
        <f>IF(ISBLANK(INDEX('Policy Characteristics'!J:J,MATCH($C1060,'Policy Characteristics'!$C:$C,0))),"",INDEX('Policy Characteristics'!J:J,MATCH($C1060,'Policy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0" s="276" t="str">
        <f>IF(ISBLANK(INDEX('Policy Characteristics'!K:K,MATCH($C1060,'Policy Characteristics'!$C:$C,0))),"",INDEX('Policy Characteristics'!K:K,MATCH($C1060,'Policy Characteristics'!$C:$C,0)))</f>
        <v>industry-ag-main.html#eff-stds</v>
      </c>
      <c r="R1060" s="276" t="str">
        <f>IF(ISBLANK(INDEX('Policy Characteristics'!L:L,MATCH($C1060,'Policy Characteristics'!$C:$C,0))),"",INDEX('Policy Characteristics'!L:L,MATCH($C1060,'Policy Characteristics'!$C:$C,0)))</f>
        <v>industry-energy-efficiency-standards.html</v>
      </c>
    </row>
    <row r="1061" spans="1:18" s="4" customFormat="1" ht="16">
      <c r="A1061" s="276" t="str">
        <f>IF(ISBLANK(INDEX('Policy Characteristics'!A:A,MATCH($C1061,'Policy Characteristics'!$C:$C,0))),"",INDEX('Policy Characteristics'!A:A,MATCH($C1061,'Policy Characteristics'!$C:$C,0)))</f>
        <v>Industry</v>
      </c>
      <c r="B1061" s="285" t="str">
        <f>IF(ISBLANK(INDEX('Policy Characteristics'!B:B,MATCH($C1061,'Policy Characteristics'!$C:$C,0))),"",INDEX('Policy Characteristics'!B:B,MATCH($C1061,'Policy Characteristics'!$C:$C,0)))</f>
        <v>Industry Energy Efficiency Standards</v>
      </c>
      <c r="C1061" s="276" t="str">
        <f t="shared" si="41"/>
        <v>Percentage Improvement in Eqpt Efficiency Standards above BAU</v>
      </c>
      <c r="D1061" s="6" t="s">
        <v>3114</v>
      </c>
      <c r="E1061" s="47" t="s">
        <v>2426</v>
      </c>
      <c r="F1061" t="s">
        <v>3077</v>
      </c>
      <c r="G1061" s="47" t="s">
        <v>2434</v>
      </c>
      <c r="H1061" s="44">
        <v>1080</v>
      </c>
      <c r="I1061" s="347" t="s">
        <v>44</v>
      </c>
      <c r="J1061" s="277" t="str">
        <f>IF(ISBLANK(INDEX('Policy Characteristics'!D:D,MATCH($C1061,'Policy Characteristics'!$C:$C,0))),"",INDEX('Policy Characteristics'!D:D,MATCH($C1061,'Policy Characteristics'!$C:$C,0)))</f>
        <v>Industry Energy Efficiency Standards</v>
      </c>
      <c r="K1061" s="276" t="str">
        <f>IF(ISBLANK(INDEX('Policy Characteristics'!E:E,MATCH($C1061,'Policy Characteristics'!$C:$C,0))),"",INDEX('Policy Characteristics'!E:E,MATCH($C1061,'Policy Characteristics'!$C:$C,0)))</f>
        <v>indst efficiency standards</v>
      </c>
      <c r="L1061" s="284">
        <f>IF(ISBLANK(INDEX('Policy Characteristics'!F:F,MATCH($C1061,'Policy Characteristics'!$C:$C,0))),"",INDEX('Policy Characteristics'!F:F,MATCH($C1061,'Policy Characteristics'!$C:$C,0)))</f>
        <v>0</v>
      </c>
      <c r="M1061" s="284">
        <f>IF(ISBLANK(INDEX('Policy Characteristics'!G:G,MATCH($C1061,'Policy Characteristics'!$C:$C,0))),"",INDEX('Policy Characteristics'!G:G,MATCH($C1061,'Policy Characteristics'!$C:$C,0)))</f>
        <v>0.25</v>
      </c>
      <c r="N1061" s="284">
        <f>IF(ISBLANK(INDEX('Policy Characteristics'!H:H,MATCH($C1061,'Policy Characteristics'!$C:$C,0))),"",INDEX('Policy Characteristics'!H:H,MATCH($C1061,'Policy Characteristics'!$C:$C,0)))</f>
        <v>0.01</v>
      </c>
      <c r="O1061" s="276" t="str">
        <f>IF(ISBLANK(INDEX('Policy Characteristics'!I:I,MATCH($C1061,'Policy Characteristics'!$C:$C,0))),"",INDEX('Policy Characteristics'!I:I,MATCH($C1061,'Policy Characteristics'!$C:$C,0)))</f>
        <v>% reduction in energy use</v>
      </c>
      <c r="P1061" s="276" t="str">
        <f>IF(ISBLANK(INDEX('Policy Characteristics'!J:J,MATCH($C1061,'Policy Characteristics'!$C:$C,0))),"",INDEX('Policy Characteristics'!J:J,MATCH($C1061,'Policy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1" s="276" t="str">
        <f>IF(ISBLANK(INDEX('Policy Characteristics'!K:K,MATCH($C1061,'Policy Characteristics'!$C:$C,0))),"",INDEX('Policy Characteristics'!K:K,MATCH($C1061,'Policy Characteristics'!$C:$C,0)))</f>
        <v>industry-ag-main.html#eff-stds</v>
      </c>
      <c r="R1061" s="276" t="str">
        <f>IF(ISBLANK(INDEX('Policy Characteristics'!L:L,MATCH($C1061,'Policy Characteristics'!$C:$C,0))),"",INDEX('Policy Characteristics'!L:L,MATCH($C1061,'Policy Characteristics'!$C:$C,0)))</f>
        <v>industry-energy-efficiency-standards.html</v>
      </c>
    </row>
    <row r="1062" spans="1:18" s="4" customFormat="1" ht="16">
      <c r="A1062" s="276" t="str">
        <f>IF(ISBLANK(INDEX('Policy Characteristics'!A:A,MATCH($C1062,'Policy Characteristics'!$C:$C,0))),"",INDEX('Policy Characteristics'!A:A,MATCH($C1062,'Policy Characteristics'!$C:$C,0)))</f>
        <v>Industry</v>
      </c>
      <c r="B1062" s="285" t="str">
        <f>IF(ISBLANK(INDEX('Policy Characteristics'!B:B,MATCH($C1062,'Policy Characteristics'!$C:$C,0))),"",INDEX('Policy Characteristics'!B:B,MATCH($C1062,'Policy Characteristics'!$C:$C,0)))</f>
        <v>Industry Energy Efficiency Standards</v>
      </c>
      <c r="C1062" s="276" t="str">
        <f t="shared" si="41"/>
        <v>Percentage Improvement in Eqpt Efficiency Standards above BAU</v>
      </c>
      <c r="D1062" s="6" t="s">
        <v>3114</v>
      </c>
      <c r="E1062" s="47" t="s">
        <v>2427</v>
      </c>
      <c r="F1062" t="s">
        <v>3077</v>
      </c>
      <c r="G1062" s="47" t="s">
        <v>2431</v>
      </c>
      <c r="H1062" s="44">
        <v>1081</v>
      </c>
      <c r="I1062" s="347" t="s">
        <v>45</v>
      </c>
      <c r="J1062" s="277" t="str">
        <f>IF(ISBLANK(INDEX('Policy Characteristics'!D:D,MATCH($C1062,'Policy Characteristics'!$C:$C,0))),"",INDEX('Policy Characteristics'!D:D,MATCH($C1062,'Policy Characteristics'!$C:$C,0)))</f>
        <v>Industry Energy Efficiency Standards</v>
      </c>
      <c r="K1062" s="276" t="str">
        <f>IF(ISBLANK(INDEX('Policy Characteristics'!E:E,MATCH($C1062,'Policy Characteristics'!$C:$C,0))),"",INDEX('Policy Characteristics'!E:E,MATCH($C1062,'Policy Characteristics'!$C:$C,0)))</f>
        <v>indst efficiency standards</v>
      </c>
      <c r="L1062" s="284">
        <f>IF(ISBLANK(INDEX('Policy Characteristics'!F:F,MATCH($C1062,'Policy Characteristics'!$C:$C,0))),"",INDEX('Policy Characteristics'!F:F,MATCH($C1062,'Policy Characteristics'!$C:$C,0)))</f>
        <v>0</v>
      </c>
      <c r="M1062" s="284">
        <f>IF(ISBLANK(INDEX('Policy Characteristics'!G:G,MATCH($C1062,'Policy Characteristics'!$C:$C,0))),"",INDEX('Policy Characteristics'!G:G,MATCH($C1062,'Policy Characteristics'!$C:$C,0)))</f>
        <v>0.25</v>
      </c>
      <c r="N1062" s="284">
        <f>IF(ISBLANK(INDEX('Policy Characteristics'!H:H,MATCH($C1062,'Policy Characteristics'!$C:$C,0))),"",INDEX('Policy Characteristics'!H:H,MATCH($C1062,'Policy Characteristics'!$C:$C,0)))</f>
        <v>0.01</v>
      </c>
      <c r="O1062" s="276" t="str">
        <f>IF(ISBLANK(INDEX('Policy Characteristics'!I:I,MATCH($C1062,'Policy Characteristics'!$C:$C,0))),"",INDEX('Policy Characteristics'!I:I,MATCH($C1062,'Policy Characteristics'!$C:$C,0)))</f>
        <v>% reduction in energy use</v>
      </c>
      <c r="P1062" s="276" t="str">
        <f>IF(ISBLANK(INDEX('Policy Characteristics'!J:J,MATCH($C1062,'Policy Characteristics'!$C:$C,0))),"",INDEX('Policy Characteristics'!J:J,MATCH($C1062,'Policy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2" s="276" t="str">
        <f>IF(ISBLANK(INDEX('Policy Characteristics'!K:K,MATCH($C1062,'Policy Characteristics'!$C:$C,0))),"",INDEX('Policy Characteristics'!K:K,MATCH($C1062,'Policy Characteristics'!$C:$C,0)))</f>
        <v>industry-ag-main.html#eff-stds</v>
      </c>
      <c r="R1062" s="276" t="str">
        <f>IF(ISBLANK(INDEX('Policy Characteristics'!L:L,MATCH($C1062,'Policy Characteristics'!$C:$C,0))),"",INDEX('Policy Characteristics'!L:L,MATCH($C1062,'Policy Characteristics'!$C:$C,0)))</f>
        <v>industry-energy-efficiency-standards.html</v>
      </c>
    </row>
    <row r="1063" spans="1:18" s="4" customFormat="1" ht="16">
      <c r="A1063" s="276" t="str">
        <f>IF(ISBLANK(INDEX('Policy Characteristics'!A:A,MATCH($C1063,'Policy Characteristics'!$C:$C,0))),"",INDEX('Policy Characteristics'!A:A,MATCH($C1063,'Policy Characteristics'!$C:$C,0)))</f>
        <v>Industry</v>
      </c>
      <c r="B1063" s="285" t="str">
        <f>IF(ISBLANK(INDEX('Policy Characteristics'!B:B,MATCH($C1063,'Policy Characteristics'!$C:$C,0))),"",INDEX('Policy Characteristics'!B:B,MATCH($C1063,'Policy Characteristics'!$C:$C,0)))</f>
        <v>Industry Energy Efficiency Standards</v>
      </c>
      <c r="C1063" s="276" t="str">
        <f t="shared" si="41"/>
        <v>Percentage Improvement in Eqpt Efficiency Standards above BAU</v>
      </c>
      <c r="D1063" s="6" t="s">
        <v>3114</v>
      </c>
      <c r="E1063" s="47" t="s">
        <v>2428</v>
      </c>
      <c r="F1063" t="s">
        <v>3077</v>
      </c>
      <c r="G1063" s="47" t="s">
        <v>2432</v>
      </c>
      <c r="H1063" s="44">
        <v>1082</v>
      </c>
      <c r="I1063" s="347" t="s">
        <v>44</v>
      </c>
      <c r="J1063" s="277" t="str">
        <f>IF(ISBLANK(INDEX('Policy Characteristics'!D:D,MATCH($C1063,'Policy Characteristics'!$C:$C,0))),"",INDEX('Policy Characteristics'!D:D,MATCH($C1063,'Policy Characteristics'!$C:$C,0)))</f>
        <v>Industry Energy Efficiency Standards</v>
      </c>
      <c r="K1063" s="276" t="str">
        <f>IF(ISBLANK(INDEX('Policy Characteristics'!E:E,MATCH($C1063,'Policy Characteristics'!$C:$C,0))),"",INDEX('Policy Characteristics'!E:E,MATCH($C1063,'Policy Characteristics'!$C:$C,0)))</f>
        <v>indst efficiency standards</v>
      </c>
      <c r="L1063" s="284">
        <f>IF(ISBLANK(INDEX('Policy Characteristics'!F:F,MATCH($C1063,'Policy Characteristics'!$C:$C,0))),"",INDEX('Policy Characteristics'!F:F,MATCH($C1063,'Policy Characteristics'!$C:$C,0)))</f>
        <v>0</v>
      </c>
      <c r="M1063" s="284">
        <f>IF(ISBLANK(INDEX('Policy Characteristics'!G:G,MATCH($C1063,'Policy Characteristics'!$C:$C,0))),"",INDEX('Policy Characteristics'!G:G,MATCH($C1063,'Policy Characteristics'!$C:$C,0)))</f>
        <v>0.25</v>
      </c>
      <c r="N1063" s="284">
        <f>IF(ISBLANK(INDEX('Policy Characteristics'!H:H,MATCH($C1063,'Policy Characteristics'!$C:$C,0))),"",INDEX('Policy Characteristics'!H:H,MATCH($C1063,'Policy Characteristics'!$C:$C,0)))</f>
        <v>0.01</v>
      </c>
      <c r="O1063" s="276" t="str">
        <f>IF(ISBLANK(INDEX('Policy Characteristics'!I:I,MATCH($C1063,'Policy Characteristics'!$C:$C,0))),"",INDEX('Policy Characteristics'!I:I,MATCH($C1063,'Policy Characteristics'!$C:$C,0)))</f>
        <v>% reduction in energy use</v>
      </c>
      <c r="P1063" s="276" t="str">
        <f>IF(ISBLANK(INDEX('Policy Characteristics'!J:J,MATCH($C1063,'Policy Characteristics'!$C:$C,0))),"",INDEX('Policy Characteristics'!J:J,MATCH($C1063,'Policy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3" s="276" t="str">
        <f>IF(ISBLANK(INDEX('Policy Characteristics'!K:K,MATCH($C1063,'Policy Characteristics'!$C:$C,0))),"",INDEX('Policy Characteristics'!K:K,MATCH($C1063,'Policy Characteristics'!$C:$C,0)))</f>
        <v>industry-ag-main.html#eff-stds</v>
      </c>
      <c r="R1063" s="276" t="str">
        <f>IF(ISBLANK(INDEX('Policy Characteristics'!L:L,MATCH($C1063,'Policy Characteristics'!$C:$C,0))),"",INDEX('Policy Characteristics'!L:L,MATCH($C1063,'Policy Characteristics'!$C:$C,0)))</f>
        <v>industry-energy-efficiency-standards.html</v>
      </c>
    </row>
    <row r="1064" spans="1:18" s="4" customFormat="1" ht="16">
      <c r="A1064" s="276" t="str">
        <f>IF(ISBLANK(INDEX('Policy Characteristics'!A:A,MATCH($C1064,'Policy Characteristics'!$C:$C,0))),"",INDEX('Policy Characteristics'!A:A,MATCH($C1064,'Policy Characteristics'!$C:$C,0)))</f>
        <v>Industry</v>
      </c>
      <c r="B1064" s="285" t="str">
        <f>IF(ISBLANK(INDEX('Policy Characteristics'!B:B,MATCH($C1064,'Policy Characteristics'!$C:$C,0))),"",INDEX('Policy Characteristics'!B:B,MATCH($C1064,'Policy Characteristics'!$C:$C,0)))</f>
        <v>Industry Energy Efficiency Standards</v>
      </c>
      <c r="C1064" s="276" t="str">
        <f t="shared" si="41"/>
        <v>Percentage Improvement in Eqpt Efficiency Standards above BAU</v>
      </c>
      <c r="D1064" s="6" t="s">
        <v>3114</v>
      </c>
      <c r="E1064" s="47" t="s">
        <v>2429</v>
      </c>
      <c r="F1064" t="s">
        <v>3077</v>
      </c>
      <c r="G1064" s="47" t="s">
        <v>2435</v>
      </c>
      <c r="H1064" s="44">
        <v>1083</v>
      </c>
      <c r="I1064" s="347" t="s">
        <v>45</v>
      </c>
      <c r="J1064" s="277" t="str">
        <f>IF(ISBLANK(INDEX('Policy Characteristics'!D:D,MATCH($C1064,'Policy Characteristics'!$C:$C,0))),"",INDEX('Policy Characteristics'!D:D,MATCH($C1064,'Policy Characteristics'!$C:$C,0)))</f>
        <v>Industry Energy Efficiency Standards</v>
      </c>
      <c r="K1064" s="276" t="str">
        <f>IF(ISBLANK(INDEX('Policy Characteristics'!E:E,MATCH($C1064,'Policy Characteristics'!$C:$C,0))),"",INDEX('Policy Characteristics'!E:E,MATCH($C1064,'Policy Characteristics'!$C:$C,0)))</f>
        <v>indst efficiency standards</v>
      </c>
      <c r="L1064" s="284">
        <f>IF(ISBLANK(INDEX('Policy Characteristics'!F:F,MATCH($C1064,'Policy Characteristics'!$C:$C,0))),"",INDEX('Policy Characteristics'!F:F,MATCH($C1064,'Policy Characteristics'!$C:$C,0)))</f>
        <v>0</v>
      </c>
      <c r="M1064" s="284">
        <f>IF(ISBLANK(INDEX('Policy Characteristics'!G:G,MATCH($C1064,'Policy Characteristics'!$C:$C,0))),"",INDEX('Policy Characteristics'!G:G,MATCH($C1064,'Policy Characteristics'!$C:$C,0)))</f>
        <v>0.25</v>
      </c>
      <c r="N1064" s="284">
        <f>IF(ISBLANK(INDEX('Policy Characteristics'!H:H,MATCH($C1064,'Policy Characteristics'!$C:$C,0))),"",INDEX('Policy Characteristics'!H:H,MATCH($C1064,'Policy Characteristics'!$C:$C,0)))</f>
        <v>0.01</v>
      </c>
      <c r="O1064" s="276" t="str">
        <f>IF(ISBLANK(INDEX('Policy Characteristics'!I:I,MATCH($C1064,'Policy Characteristics'!$C:$C,0))),"",INDEX('Policy Characteristics'!I:I,MATCH($C1064,'Policy Characteristics'!$C:$C,0)))</f>
        <v>% reduction in energy use</v>
      </c>
      <c r="P1064" s="276" t="str">
        <f>IF(ISBLANK(INDEX('Policy Characteristics'!J:J,MATCH($C1064,'Policy Characteristics'!$C:$C,0))),"",INDEX('Policy Characteristics'!J:J,MATCH($C1064,'Policy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4" s="276" t="str">
        <f>IF(ISBLANK(INDEX('Policy Characteristics'!K:K,MATCH($C1064,'Policy Characteristics'!$C:$C,0))),"",INDEX('Policy Characteristics'!K:K,MATCH($C1064,'Policy Characteristics'!$C:$C,0)))</f>
        <v>industry-ag-main.html#eff-stds</v>
      </c>
      <c r="R1064" s="276" t="str">
        <f>IF(ISBLANK(INDEX('Policy Characteristics'!L:L,MATCH($C1064,'Policy Characteristics'!$C:$C,0))),"",INDEX('Policy Characteristics'!L:L,MATCH($C1064,'Policy Characteristics'!$C:$C,0)))</f>
        <v>industry-energy-efficiency-standards.html</v>
      </c>
    </row>
    <row r="1065" spans="1:18" s="4" customFormat="1" ht="16">
      <c r="A1065" s="276" t="str">
        <f>IF(ISBLANK(INDEX('Policy Characteristics'!A:A,MATCH($C1065,'Policy Characteristics'!$C:$C,0))),"",INDEX('Policy Characteristics'!A:A,MATCH($C1065,'Policy Characteristics'!$C:$C,0)))</f>
        <v>Industry</v>
      </c>
      <c r="B1065" s="285" t="str">
        <f>IF(ISBLANK(INDEX('Policy Characteristics'!B:B,MATCH($C1065,'Policy Characteristics'!$C:$C,0))),"",INDEX('Policy Characteristics'!B:B,MATCH($C1065,'Policy Characteristics'!$C:$C,0)))</f>
        <v>Industry Energy Efficiency Standards</v>
      </c>
      <c r="C1065" s="276" t="str">
        <f t="shared" si="41"/>
        <v>Percentage Improvement in Eqpt Efficiency Standards above BAU</v>
      </c>
      <c r="D1065" s="6" t="s">
        <v>3114</v>
      </c>
      <c r="E1065" s="47" t="s">
        <v>2737</v>
      </c>
      <c r="F1065" t="s">
        <v>3077</v>
      </c>
      <c r="G1065" s="47" t="s">
        <v>2740</v>
      </c>
      <c r="H1065" s="44">
        <v>1084</v>
      </c>
      <c r="I1065" s="347" t="s">
        <v>45</v>
      </c>
      <c r="J1065" s="277" t="str">
        <f>IF(ISBLANK(INDEX('Policy Characteristics'!D:D,MATCH($C1065,'Policy Characteristics'!$C:$C,0))),"",INDEX('Policy Characteristics'!D:D,MATCH($C1065,'Policy Characteristics'!$C:$C,0)))</f>
        <v>Industry Energy Efficiency Standards</v>
      </c>
      <c r="K1065" s="276" t="str">
        <f>IF(ISBLANK(INDEX('Policy Characteristics'!E:E,MATCH($C1065,'Policy Characteristics'!$C:$C,0))),"",INDEX('Policy Characteristics'!E:E,MATCH($C1065,'Policy Characteristics'!$C:$C,0)))</f>
        <v>indst efficiency standards</v>
      </c>
      <c r="L1065" s="284">
        <f>IF(ISBLANK(INDEX('Policy Characteristics'!F:F,MATCH($C1065,'Policy Characteristics'!$C:$C,0))),"",INDEX('Policy Characteristics'!F:F,MATCH($C1065,'Policy Characteristics'!$C:$C,0)))</f>
        <v>0</v>
      </c>
      <c r="M1065" s="284">
        <f>IF(ISBLANK(INDEX('Policy Characteristics'!G:G,MATCH($C1065,'Policy Characteristics'!$C:$C,0))),"",INDEX('Policy Characteristics'!G:G,MATCH($C1065,'Policy Characteristics'!$C:$C,0)))</f>
        <v>0.25</v>
      </c>
      <c r="N1065" s="284">
        <f>IF(ISBLANK(INDEX('Policy Characteristics'!H:H,MATCH($C1065,'Policy Characteristics'!$C:$C,0))),"",INDEX('Policy Characteristics'!H:H,MATCH($C1065,'Policy Characteristics'!$C:$C,0)))</f>
        <v>0.01</v>
      </c>
      <c r="O1065" s="276" t="str">
        <f>IF(ISBLANK(INDEX('Policy Characteristics'!I:I,MATCH($C1065,'Policy Characteristics'!$C:$C,0))),"",INDEX('Policy Characteristics'!I:I,MATCH($C1065,'Policy Characteristics'!$C:$C,0)))</f>
        <v>% reduction in energy use</v>
      </c>
      <c r="P1065" s="276" t="str">
        <f>IF(ISBLANK(INDEX('Policy Characteristics'!J:J,MATCH($C1065,'Policy Characteristics'!$C:$C,0))),"",INDEX('Policy Characteristics'!J:J,MATCH($C1065,'Policy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5" s="276" t="str">
        <f>IF(ISBLANK(INDEX('Policy Characteristics'!K:K,MATCH($C1065,'Policy Characteristics'!$C:$C,0))),"",INDEX('Policy Characteristics'!K:K,MATCH($C1065,'Policy Characteristics'!$C:$C,0)))</f>
        <v>industry-ag-main.html#eff-stds</v>
      </c>
      <c r="R1065" s="276" t="str">
        <f>IF(ISBLANK(INDEX('Policy Characteristics'!L:L,MATCH($C1065,'Policy Characteristics'!$C:$C,0))),"",INDEX('Policy Characteristics'!L:L,MATCH($C1065,'Policy Characteristics'!$C:$C,0)))</f>
        <v>industry-energy-efficiency-standards.html</v>
      </c>
    </row>
    <row r="1066" spans="1:18" s="4" customFormat="1" ht="16">
      <c r="A1066" s="276" t="str">
        <f>IF(ISBLANK(INDEX('Policy Characteristics'!A:A,MATCH($C1066,'Policy Characteristics'!$C:$C,0))),"",INDEX('Policy Characteristics'!A:A,MATCH($C1066,'Policy Characteristics'!$C:$C,0)))</f>
        <v>Industry</v>
      </c>
      <c r="B1066" s="285" t="str">
        <f>IF(ISBLANK(INDEX('Policy Characteristics'!B:B,MATCH($C1066,'Policy Characteristics'!$C:$C,0))),"",INDEX('Policy Characteristics'!B:B,MATCH($C1066,'Policy Characteristics'!$C:$C,0)))</f>
        <v>Industry Energy Efficiency Standards</v>
      </c>
      <c r="C1066" s="276" t="str">
        <f t="shared" si="41"/>
        <v>Percentage Improvement in Eqpt Efficiency Standards above BAU</v>
      </c>
      <c r="D1066" s="6" t="s">
        <v>3114</v>
      </c>
      <c r="E1066" s="47" t="s">
        <v>2738</v>
      </c>
      <c r="F1066" t="s">
        <v>3077</v>
      </c>
      <c r="G1066" s="47" t="s">
        <v>2742</v>
      </c>
      <c r="H1066" s="44">
        <v>1085</v>
      </c>
      <c r="I1066" s="347" t="s">
        <v>44</v>
      </c>
      <c r="J1066" s="277" t="str">
        <f>IF(ISBLANK(INDEX('Policy Characteristics'!D:D,MATCH($C1066,'Policy Characteristics'!$C:$C,0))),"",INDEX('Policy Characteristics'!D:D,MATCH($C1066,'Policy Characteristics'!$C:$C,0)))</f>
        <v>Industry Energy Efficiency Standards</v>
      </c>
      <c r="K1066" s="276" t="str">
        <f>IF(ISBLANK(INDEX('Policy Characteristics'!E:E,MATCH($C1066,'Policy Characteristics'!$C:$C,0))),"",INDEX('Policy Characteristics'!E:E,MATCH($C1066,'Policy Characteristics'!$C:$C,0)))</f>
        <v>indst efficiency standards</v>
      </c>
      <c r="L1066" s="284">
        <f>IF(ISBLANK(INDEX('Policy Characteristics'!F:F,MATCH($C1066,'Policy Characteristics'!$C:$C,0))),"",INDEX('Policy Characteristics'!F:F,MATCH($C1066,'Policy Characteristics'!$C:$C,0)))</f>
        <v>0</v>
      </c>
      <c r="M1066" s="284">
        <f>IF(ISBLANK(INDEX('Policy Characteristics'!G:G,MATCH($C1066,'Policy Characteristics'!$C:$C,0))),"",INDEX('Policy Characteristics'!G:G,MATCH($C1066,'Policy Characteristics'!$C:$C,0)))</f>
        <v>0.25</v>
      </c>
      <c r="N1066" s="284">
        <f>IF(ISBLANK(INDEX('Policy Characteristics'!H:H,MATCH($C1066,'Policy Characteristics'!$C:$C,0))),"",INDEX('Policy Characteristics'!H:H,MATCH($C1066,'Policy Characteristics'!$C:$C,0)))</f>
        <v>0.01</v>
      </c>
      <c r="O1066" s="276" t="str">
        <f>IF(ISBLANK(INDEX('Policy Characteristics'!I:I,MATCH($C1066,'Policy Characteristics'!$C:$C,0))),"",INDEX('Policy Characteristics'!I:I,MATCH($C1066,'Policy Characteristics'!$C:$C,0)))</f>
        <v>% reduction in energy use</v>
      </c>
      <c r="P1066" s="276" t="str">
        <f>IF(ISBLANK(INDEX('Policy Characteristics'!J:J,MATCH($C1066,'Policy Characteristics'!$C:$C,0))),"",INDEX('Policy Characteristics'!J:J,MATCH($C1066,'Policy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6" s="276" t="str">
        <f>IF(ISBLANK(INDEX('Policy Characteristics'!K:K,MATCH($C1066,'Policy Characteristics'!$C:$C,0))),"",INDEX('Policy Characteristics'!K:K,MATCH($C1066,'Policy Characteristics'!$C:$C,0)))</f>
        <v>industry-ag-main.html#eff-stds</v>
      </c>
      <c r="R1066" s="276" t="str">
        <f>IF(ISBLANK(INDEX('Policy Characteristics'!L:L,MATCH($C1066,'Policy Characteristics'!$C:$C,0))),"",INDEX('Policy Characteristics'!L:L,MATCH($C1066,'Policy Characteristics'!$C:$C,0)))</f>
        <v>industry-energy-efficiency-standards.html</v>
      </c>
    </row>
    <row r="1067" spans="1:18" s="4" customFormat="1" ht="16">
      <c r="A1067" s="276" t="str">
        <f>IF(ISBLANK(INDEX('Policy Characteristics'!A:A,MATCH($C1067,'Policy Characteristics'!$C:$C,0))),"",INDEX('Policy Characteristics'!A:A,MATCH($C1067,'Policy Characteristics'!$C:$C,0)))</f>
        <v>Industry</v>
      </c>
      <c r="B1067" s="285" t="str">
        <f>IF(ISBLANK(INDEX('Policy Characteristics'!B:B,MATCH($C1067,'Policy Characteristics'!$C:$C,0))),"",INDEX('Policy Characteristics'!B:B,MATCH($C1067,'Policy Characteristics'!$C:$C,0)))</f>
        <v>Industry Energy Efficiency Standards</v>
      </c>
      <c r="C1067" s="276" t="str">
        <f t="shared" si="41"/>
        <v>Percentage Improvement in Eqpt Efficiency Standards above BAU</v>
      </c>
      <c r="D1067" s="6" t="s">
        <v>3114</v>
      </c>
      <c r="E1067" s="47" t="s">
        <v>2739</v>
      </c>
      <c r="F1067" t="s">
        <v>3077</v>
      </c>
      <c r="G1067" s="47" t="s">
        <v>2743</v>
      </c>
      <c r="H1067" s="44">
        <v>1086</v>
      </c>
      <c r="I1067" s="347" t="s">
        <v>44</v>
      </c>
      <c r="J1067" s="277" t="str">
        <f>IF(ISBLANK(INDEX('Policy Characteristics'!D:D,MATCH($C1067,'Policy Characteristics'!$C:$C,0))),"",INDEX('Policy Characteristics'!D:D,MATCH($C1067,'Policy Characteristics'!$C:$C,0)))</f>
        <v>Industry Energy Efficiency Standards</v>
      </c>
      <c r="K1067" s="276" t="str">
        <f>IF(ISBLANK(INDEX('Policy Characteristics'!E:E,MATCH($C1067,'Policy Characteristics'!$C:$C,0))),"",INDEX('Policy Characteristics'!E:E,MATCH($C1067,'Policy Characteristics'!$C:$C,0)))</f>
        <v>indst efficiency standards</v>
      </c>
      <c r="L1067" s="284">
        <f>IF(ISBLANK(INDEX('Policy Characteristics'!F:F,MATCH($C1067,'Policy Characteristics'!$C:$C,0))),"",INDEX('Policy Characteristics'!F:F,MATCH($C1067,'Policy Characteristics'!$C:$C,0)))</f>
        <v>0</v>
      </c>
      <c r="M1067" s="284">
        <f>IF(ISBLANK(INDEX('Policy Characteristics'!G:G,MATCH($C1067,'Policy Characteristics'!$C:$C,0))),"",INDEX('Policy Characteristics'!G:G,MATCH($C1067,'Policy Characteristics'!$C:$C,0)))</f>
        <v>0.25</v>
      </c>
      <c r="N1067" s="284">
        <f>IF(ISBLANK(INDEX('Policy Characteristics'!H:H,MATCH($C1067,'Policy Characteristics'!$C:$C,0))),"",INDEX('Policy Characteristics'!H:H,MATCH($C1067,'Policy Characteristics'!$C:$C,0)))</f>
        <v>0.01</v>
      </c>
      <c r="O1067" s="276" t="str">
        <f>IF(ISBLANK(INDEX('Policy Characteristics'!I:I,MATCH($C1067,'Policy Characteristics'!$C:$C,0))),"",INDEX('Policy Characteristics'!I:I,MATCH($C1067,'Policy Characteristics'!$C:$C,0)))</f>
        <v>% reduction in energy use</v>
      </c>
      <c r="P1067" s="276" t="str">
        <f>IF(ISBLANK(INDEX('Policy Characteristics'!J:J,MATCH($C1067,'Policy Characteristics'!$C:$C,0))),"",INDEX('Policy Characteristics'!J:J,MATCH($C1067,'Policy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7" s="276" t="str">
        <f>IF(ISBLANK(INDEX('Policy Characteristics'!K:K,MATCH($C1067,'Policy Characteristics'!$C:$C,0))),"",INDEX('Policy Characteristics'!K:K,MATCH($C1067,'Policy Characteristics'!$C:$C,0)))</f>
        <v>industry-ag-main.html#eff-stds</v>
      </c>
      <c r="R1067" s="276" t="str">
        <f>IF(ISBLANK(INDEX('Policy Characteristics'!L:L,MATCH($C1067,'Policy Characteristics'!$C:$C,0))),"",INDEX('Policy Characteristics'!L:L,MATCH($C1067,'Policy Characteristics'!$C:$C,0)))</f>
        <v>industry-energy-efficiency-standards.html</v>
      </c>
    </row>
    <row r="1068" spans="1:18" s="4" customFormat="1" ht="16">
      <c r="A1068" s="276" t="str">
        <f>IF(ISBLANK(INDEX('Policy Characteristics'!A:A,MATCH($C1068,'Policy Characteristics'!$C:$C,0))),"",INDEX('Policy Characteristics'!A:A,MATCH($C1068,'Policy Characteristics'!$C:$C,0)))</f>
        <v>Industry</v>
      </c>
      <c r="B1068" s="285" t="str">
        <f>IF(ISBLANK(INDEX('Policy Characteristics'!B:B,MATCH($C1068,'Policy Characteristics'!$C:$C,0))),"",INDEX('Policy Characteristics'!B:B,MATCH($C1068,'Policy Characteristics'!$C:$C,0)))</f>
        <v>Industry Energy Efficiency Standards</v>
      </c>
      <c r="C1068" s="276" t="str">
        <f t="shared" ref="C1068:C1131" si="42">C$939</f>
        <v>Percentage Improvement in Eqpt Efficiency Standards above BAU</v>
      </c>
      <c r="D1068" s="6" t="s">
        <v>3114</v>
      </c>
      <c r="E1068" s="47" t="s">
        <v>2736</v>
      </c>
      <c r="F1068" t="s">
        <v>3077</v>
      </c>
      <c r="G1068" s="47" t="s">
        <v>2741</v>
      </c>
      <c r="H1068" s="44">
        <v>1087</v>
      </c>
      <c r="I1068" s="347" t="s">
        <v>45</v>
      </c>
      <c r="J1068" s="277" t="str">
        <f>IF(ISBLANK(INDEX('Policy Characteristics'!D:D,MATCH($C1068,'Policy Characteristics'!$C:$C,0))),"",INDEX('Policy Characteristics'!D:D,MATCH($C1068,'Policy Characteristics'!$C:$C,0)))</f>
        <v>Industry Energy Efficiency Standards</v>
      </c>
      <c r="K1068" s="276" t="str">
        <f>IF(ISBLANK(INDEX('Policy Characteristics'!E:E,MATCH($C1068,'Policy Characteristics'!$C:$C,0))),"",INDEX('Policy Characteristics'!E:E,MATCH($C1068,'Policy Characteristics'!$C:$C,0)))</f>
        <v>indst efficiency standards</v>
      </c>
      <c r="L1068" s="284">
        <f>IF(ISBLANK(INDEX('Policy Characteristics'!F:F,MATCH($C1068,'Policy Characteristics'!$C:$C,0))),"",INDEX('Policy Characteristics'!F:F,MATCH($C1068,'Policy Characteristics'!$C:$C,0)))</f>
        <v>0</v>
      </c>
      <c r="M1068" s="284">
        <f>IF(ISBLANK(INDEX('Policy Characteristics'!G:G,MATCH($C1068,'Policy Characteristics'!$C:$C,0))),"",INDEX('Policy Characteristics'!G:G,MATCH($C1068,'Policy Characteristics'!$C:$C,0)))</f>
        <v>0.25</v>
      </c>
      <c r="N1068" s="284">
        <f>IF(ISBLANK(INDEX('Policy Characteristics'!H:H,MATCH($C1068,'Policy Characteristics'!$C:$C,0))),"",INDEX('Policy Characteristics'!H:H,MATCH($C1068,'Policy Characteristics'!$C:$C,0)))</f>
        <v>0.01</v>
      </c>
      <c r="O1068" s="276" t="str">
        <f>IF(ISBLANK(INDEX('Policy Characteristics'!I:I,MATCH($C1068,'Policy Characteristics'!$C:$C,0))),"",INDEX('Policy Characteristics'!I:I,MATCH($C1068,'Policy Characteristics'!$C:$C,0)))</f>
        <v>% reduction in energy use</v>
      </c>
      <c r="P1068" s="276" t="str">
        <f>IF(ISBLANK(INDEX('Policy Characteristics'!J:J,MATCH($C1068,'Policy Characteristics'!$C:$C,0))),"",INDEX('Policy Characteristics'!J:J,MATCH($C1068,'Policy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8" s="276" t="str">
        <f>IF(ISBLANK(INDEX('Policy Characteristics'!K:K,MATCH($C1068,'Policy Characteristics'!$C:$C,0))),"",INDEX('Policy Characteristics'!K:K,MATCH($C1068,'Policy Characteristics'!$C:$C,0)))</f>
        <v>industry-ag-main.html#eff-stds</v>
      </c>
      <c r="R1068" s="276" t="str">
        <f>IF(ISBLANK(INDEX('Policy Characteristics'!L:L,MATCH($C1068,'Policy Characteristics'!$C:$C,0))),"",INDEX('Policy Characteristics'!L:L,MATCH($C1068,'Policy Characteristics'!$C:$C,0)))</f>
        <v>industry-energy-efficiency-standards.html</v>
      </c>
    </row>
    <row r="1069" spans="1:18" s="4" customFormat="1" ht="16">
      <c r="A1069" s="276" t="str">
        <f>IF(ISBLANK(INDEX('Policy Characteristics'!A:A,MATCH($C1069,'Policy Characteristics'!$C:$C,0))),"",INDEX('Policy Characteristics'!A:A,MATCH($C1069,'Policy Characteristics'!$C:$C,0)))</f>
        <v>Industry</v>
      </c>
      <c r="B1069" s="285" t="str">
        <f>IF(ISBLANK(INDEX('Policy Characteristics'!B:B,MATCH($C1069,'Policy Characteristics'!$C:$C,0))),"",INDEX('Policy Characteristics'!B:B,MATCH($C1069,'Policy Characteristics'!$C:$C,0)))</f>
        <v>Industry Energy Efficiency Standards</v>
      </c>
      <c r="C1069" s="276" t="str">
        <f t="shared" si="42"/>
        <v>Percentage Improvement in Eqpt Efficiency Standards above BAU</v>
      </c>
      <c r="D1069" s="6" t="s">
        <v>3115</v>
      </c>
      <c r="E1069" s="47" t="s">
        <v>2424</v>
      </c>
      <c r="F1069" t="s">
        <v>2607</v>
      </c>
      <c r="G1069" s="47" t="s">
        <v>2430</v>
      </c>
      <c r="H1069" s="44">
        <v>1088</v>
      </c>
      <c r="I1069" s="347" t="s">
        <v>44</v>
      </c>
      <c r="J1069" s="277" t="str">
        <f>IF(ISBLANK(INDEX('Policy Characteristics'!D:D,MATCH($C1069,'Policy Characteristics'!$C:$C,0))),"",INDEX('Policy Characteristics'!D:D,MATCH($C1069,'Policy Characteristics'!$C:$C,0)))</f>
        <v>Industry Energy Efficiency Standards</v>
      </c>
      <c r="K1069" s="276" t="str">
        <f>IF(ISBLANK(INDEX('Policy Characteristics'!E:E,MATCH($C1069,'Policy Characteristics'!$C:$C,0))),"",INDEX('Policy Characteristics'!E:E,MATCH($C1069,'Policy Characteristics'!$C:$C,0)))</f>
        <v>indst efficiency standards</v>
      </c>
      <c r="L1069" s="284">
        <f>IF(ISBLANK(INDEX('Policy Characteristics'!F:F,MATCH($C1069,'Policy Characteristics'!$C:$C,0))),"",INDEX('Policy Characteristics'!F:F,MATCH($C1069,'Policy Characteristics'!$C:$C,0)))</f>
        <v>0</v>
      </c>
      <c r="M1069" s="284">
        <f>IF(ISBLANK(INDEX('Policy Characteristics'!G:G,MATCH($C1069,'Policy Characteristics'!$C:$C,0))),"",INDEX('Policy Characteristics'!G:G,MATCH($C1069,'Policy Characteristics'!$C:$C,0)))</f>
        <v>0.25</v>
      </c>
      <c r="N1069" s="284">
        <f>IF(ISBLANK(INDEX('Policy Characteristics'!H:H,MATCH($C1069,'Policy Characteristics'!$C:$C,0))),"",INDEX('Policy Characteristics'!H:H,MATCH($C1069,'Policy Characteristics'!$C:$C,0)))</f>
        <v>0.01</v>
      </c>
      <c r="O1069" s="276" t="str">
        <f>IF(ISBLANK(INDEX('Policy Characteristics'!I:I,MATCH($C1069,'Policy Characteristics'!$C:$C,0))),"",INDEX('Policy Characteristics'!I:I,MATCH($C1069,'Policy Characteristics'!$C:$C,0)))</f>
        <v>% reduction in energy use</v>
      </c>
      <c r="P1069" s="276" t="str">
        <f>IF(ISBLANK(INDEX('Policy Characteristics'!J:J,MATCH($C1069,'Policy Characteristics'!$C:$C,0))),"",INDEX('Policy Characteristics'!J:J,MATCH($C1069,'Policy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9" s="276" t="str">
        <f>IF(ISBLANK(INDEX('Policy Characteristics'!K:K,MATCH($C1069,'Policy Characteristics'!$C:$C,0))),"",INDEX('Policy Characteristics'!K:K,MATCH($C1069,'Policy Characteristics'!$C:$C,0)))</f>
        <v>industry-ag-main.html#eff-stds</v>
      </c>
      <c r="R1069" s="276" t="str">
        <f>IF(ISBLANK(INDEX('Policy Characteristics'!L:L,MATCH($C1069,'Policy Characteristics'!$C:$C,0))),"",INDEX('Policy Characteristics'!L:L,MATCH($C1069,'Policy Characteristics'!$C:$C,0)))</f>
        <v>industry-energy-efficiency-standards.html</v>
      </c>
    </row>
    <row r="1070" spans="1:18" s="4" customFormat="1" ht="16">
      <c r="A1070" s="276" t="str">
        <f>IF(ISBLANK(INDEX('Policy Characteristics'!A:A,MATCH($C1070,'Policy Characteristics'!$C:$C,0))),"",INDEX('Policy Characteristics'!A:A,MATCH($C1070,'Policy Characteristics'!$C:$C,0)))</f>
        <v>Industry</v>
      </c>
      <c r="B1070" s="285" t="str">
        <f>IF(ISBLANK(INDEX('Policy Characteristics'!B:B,MATCH($C1070,'Policy Characteristics'!$C:$C,0))),"",INDEX('Policy Characteristics'!B:B,MATCH($C1070,'Policy Characteristics'!$C:$C,0)))</f>
        <v>Industry Energy Efficiency Standards</v>
      </c>
      <c r="C1070" s="276" t="str">
        <f t="shared" si="42"/>
        <v>Percentage Improvement in Eqpt Efficiency Standards above BAU</v>
      </c>
      <c r="D1070" s="6" t="s">
        <v>3115</v>
      </c>
      <c r="E1070" s="47" t="s">
        <v>2425</v>
      </c>
      <c r="F1070" t="s">
        <v>2607</v>
      </c>
      <c r="G1070" s="47" t="s">
        <v>2433</v>
      </c>
      <c r="H1070" s="44">
        <v>1089</v>
      </c>
      <c r="I1070" s="347" t="s">
        <v>44</v>
      </c>
      <c r="J1070" s="277" t="str">
        <f>IF(ISBLANK(INDEX('Policy Characteristics'!D:D,MATCH($C1070,'Policy Characteristics'!$C:$C,0))),"",INDEX('Policy Characteristics'!D:D,MATCH($C1070,'Policy Characteristics'!$C:$C,0)))</f>
        <v>Industry Energy Efficiency Standards</v>
      </c>
      <c r="K1070" s="276" t="str">
        <f>IF(ISBLANK(INDEX('Policy Characteristics'!E:E,MATCH($C1070,'Policy Characteristics'!$C:$C,0))),"",INDEX('Policy Characteristics'!E:E,MATCH($C1070,'Policy Characteristics'!$C:$C,0)))</f>
        <v>indst efficiency standards</v>
      </c>
      <c r="L1070" s="284">
        <f>IF(ISBLANK(INDEX('Policy Characteristics'!F:F,MATCH($C1070,'Policy Characteristics'!$C:$C,0))),"",INDEX('Policy Characteristics'!F:F,MATCH($C1070,'Policy Characteristics'!$C:$C,0)))</f>
        <v>0</v>
      </c>
      <c r="M1070" s="284">
        <f>IF(ISBLANK(INDEX('Policy Characteristics'!G:G,MATCH($C1070,'Policy Characteristics'!$C:$C,0))),"",INDEX('Policy Characteristics'!G:G,MATCH($C1070,'Policy Characteristics'!$C:$C,0)))</f>
        <v>0.25</v>
      </c>
      <c r="N1070" s="284">
        <f>IF(ISBLANK(INDEX('Policy Characteristics'!H:H,MATCH($C1070,'Policy Characteristics'!$C:$C,0))),"",INDEX('Policy Characteristics'!H:H,MATCH($C1070,'Policy Characteristics'!$C:$C,0)))</f>
        <v>0.01</v>
      </c>
      <c r="O1070" s="276" t="str">
        <f>IF(ISBLANK(INDEX('Policy Characteristics'!I:I,MATCH($C1070,'Policy Characteristics'!$C:$C,0))),"",INDEX('Policy Characteristics'!I:I,MATCH($C1070,'Policy Characteristics'!$C:$C,0)))</f>
        <v>% reduction in energy use</v>
      </c>
      <c r="P1070" s="276" t="str">
        <f>IF(ISBLANK(INDEX('Policy Characteristics'!J:J,MATCH($C1070,'Policy Characteristics'!$C:$C,0))),"",INDEX('Policy Characteristics'!J:J,MATCH($C1070,'Policy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0" s="276" t="str">
        <f>IF(ISBLANK(INDEX('Policy Characteristics'!K:K,MATCH($C1070,'Policy Characteristics'!$C:$C,0))),"",INDEX('Policy Characteristics'!K:K,MATCH($C1070,'Policy Characteristics'!$C:$C,0)))</f>
        <v>industry-ag-main.html#eff-stds</v>
      </c>
      <c r="R1070" s="276" t="str">
        <f>IF(ISBLANK(INDEX('Policy Characteristics'!L:L,MATCH($C1070,'Policy Characteristics'!$C:$C,0))),"",INDEX('Policy Characteristics'!L:L,MATCH($C1070,'Policy Characteristics'!$C:$C,0)))</f>
        <v>industry-energy-efficiency-standards.html</v>
      </c>
    </row>
    <row r="1071" spans="1:18" s="4" customFormat="1" ht="16">
      <c r="A1071" s="276" t="str">
        <f>IF(ISBLANK(INDEX('Policy Characteristics'!A:A,MATCH($C1071,'Policy Characteristics'!$C:$C,0))),"",INDEX('Policy Characteristics'!A:A,MATCH($C1071,'Policy Characteristics'!$C:$C,0)))</f>
        <v>Industry</v>
      </c>
      <c r="B1071" s="285" t="str">
        <f>IF(ISBLANK(INDEX('Policy Characteristics'!B:B,MATCH($C1071,'Policy Characteristics'!$C:$C,0))),"",INDEX('Policy Characteristics'!B:B,MATCH($C1071,'Policy Characteristics'!$C:$C,0)))</f>
        <v>Industry Energy Efficiency Standards</v>
      </c>
      <c r="C1071" s="276" t="str">
        <f t="shared" si="42"/>
        <v>Percentage Improvement in Eqpt Efficiency Standards above BAU</v>
      </c>
      <c r="D1071" s="6" t="s">
        <v>3115</v>
      </c>
      <c r="E1071" s="47" t="s">
        <v>2426</v>
      </c>
      <c r="F1071" t="s">
        <v>2607</v>
      </c>
      <c r="G1071" s="47" t="s">
        <v>2434</v>
      </c>
      <c r="H1071" s="44">
        <v>1090</v>
      </c>
      <c r="I1071" s="347" t="s">
        <v>44</v>
      </c>
      <c r="J1071" s="277" t="str">
        <f>IF(ISBLANK(INDEX('Policy Characteristics'!D:D,MATCH($C1071,'Policy Characteristics'!$C:$C,0))),"",INDEX('Policy Characteristics'!D:D,MATCH($C1071,'Policy Characteristics'!$C:$C,0)))</f>
        <v>Industry Energy Efficiency Standards</v>
      </c>
      <c r="K1071" s="276" t="str">
        <f>IF(ISBLANK(INDEX('Policy Characteristics'!E:E,MATCH($C1071,'Policy Characteristics'!$C:$C,0))),"",INDEX('Policy Characteristics'!E:E,MATCH($C1071,'Policy Characteristics'!$C:$C,0)))</f>
        <v>indst efficiency standards</v>
      </c>
      <c r="L1071" s="284">
        <f>IF(ISBLANK(INDEX('Policy Characteristics'!F:F,MATCH($C1071,'Policy Characteristics'!$C:$C,0))),"",INDEX('Policy Characteristics'!F:F,MATCH($C1071,'Policy Characteristics'!$C:$C,0)))</f>
        <v>0</v>
      </c>
      <c r="M1071" s="284">
        <f>IF(ISBLANK(INDEX('Policy Characteristics'!G:G,MATCH($C1071,'Policy Characteristics'!$C:$C,0))),"",INDEX('Policy Characteristics'!G:G,MATCH($C1071,'Policy Characteristics'!$C:$C,0)))</f>
        <v>0.25</v>
      </c>
      <c r="N1071" s="284">
        <f>IF(ISBLANK(INDEX('Policy Characteristics'!H:H,MATCH($C1071,'Policy Characteristics'!$C:$C,0))),"",INDEX('Policy Characteristics'!H:H,MATCH($C1071,'Policy Characteristics'!$C:$C,0)))</f>
        <v>0.01</v>
      </c>
      <c r="O1071" s="276" t="str">
        <f>IF(ISBLANK(INDEX('Policy Characteristics'!I:I,MATCH($C1071,'Policy Characteristics'!$C:$C,0))),"",INDEX('Policy Characteristics'!I:I,MATCH($C1071,'Policy Characteristics'!$C:$C,0)))</f>
        <v>% reduction in energy use</v>
      </c>
      <c r="P1071" s="276" t="str">
        <f>IF(ISBLANK(INDEX('Policy Characteristics'!J:J,MATCH($C1071,'Policy Characteristics'!$C:$C,0))),"",INDEX('Policy Characteristics'!J:J,MATCH($C1071,'Policy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1" s="276" t="str">
        <f>IF(ISBLANK(INDEX('Policy Characteristics'!K:K,MATCH($C1071,'Policy Characteristics'!$C:$C,0))),"",INDEX('Policy Characteristics'!K:K,MATCH($C1071,'Policy Characteristics'!$C:$C,0)))</f>
        <v>industry-ag-main.html#eff-stds</v>
      </c>
      <c r="R1071" s="276" t="str">
        <f>IF(ISBLANK(INDEX('Policy Characteristics'!L:L,MATCH($C1071,'Policy Characteristics'!$C:$C,0))),"",INDEX('Policy Characteristics'!L:L,MATCH($C1071,'Policy Characteristics'!$C:$C,0)))</f>
        <v>industry-energy-efficiency-standards.html</v>
      </c>
    </row>
    <row r="1072" spans="1:18" s="4" customFormat="1" ht="16">
      <c r="A1072" s="276" t="str">
        <f>IF(ISBLANK(INDEX('Policy Characteristics'!A:A,MATCH($C1072,'Policy Characteristics'!$C:$C,0))),"",INDEX('Policy Characteristics'!A:A,MATCH($C1072,'Policy Characteristics'!$C:$C,0)))</f>
        <v>Industry</v>
      </c>
      <c r="B1072" s="285" t="str">
        <f>IF(ISBLANK(INDEX('Policy Characteristics'!B:B,MATCH($C1072,'Policy Characteristics'!$C:$C,0))),"",INDEX('Policy Characteristics'!B:B,MATCH($C1072,'Policy Characteristics'!$C:$C,0)))</f>
        <v>Industry Energy Efficiency Standards</v>
      </c>
      <c r="C1072" s="276" t="str">
        <f t="shared" si="42"/>
        <v>Percentage Improvement in Eqpt Efficiency Standards above BAU</v>
      </c>
      <c r="D1072" s="6" t="s">
        <v>3115</v>
      </c>
      <c r="E1072" s="47" t="s">
        <v>2427</v>
      </c>
      <c r="F1072" t="s">
        <v>2607</v>
      </c>
      <c r="G1072" s="47" t="s">
        <v>2431</v>
      </c>
      <c r="H1072" s="44">
        <v>1091</v>
      </c>
      <c r="I1072" s="347" t="s">
        <v>45</v>
      </c>
      <c r="J1072" s="277" t="str">
        <f>IF(ISBLANK(INDEX('Policy Characteristics'!D:D,MATCH($C1072,'Policy Characteristics'!$C:$C,0))),"",INDEX('Policy Characteristics'!D:D,MATCH($C1072,'Policy Characteristics'!$C:$C,0)))</f>
        <v>Industry Energy Efficiency Standards</v>
      </c>
      <c r="K1072" s="276" t="str">
        <f>IF(ISBLANK(INDEX('Policy Characteristics'!E:E,MATCH($C1072,'Policy Characteristics'!$C:$C,0))),"",INDEX('Policy Characteristics'!E:E,MATCH($C1072,'Policy Characteristics'!$C:$C,0)))</f>
        <v>indst efficiency standards</v>
      </c>
      <c r="L1072" s="284">
        <f>IF(ISBLANK(INDEX('Policy Characteristics'!F:F,MATCH($C1072,'Policy Characteristics'!$C:$C,0))),"",INDEX('Policy Characteristics'!F:F,MATCH($C1072,'Policy Characteristics'!$C:$C,0)))</f>
        <v>0</v>
      </c>
      <c r="M1072" s="284">
        <f>IF(ISBLANK(INDEX('Policy Characteristics'!G:G,MATCH($C1072,'Policy Characteristics'!$C:$C,0))),"",INDEX('Policy Characteristics'!G:G,MATCH($C1072,'Policy Characteristics'!$C:$C,0)))</f>
        <v>0.25</v>
      </c>
      <c r="N1072" s="284">
        <f>IF(ISBLANK(INDEX('Policy Characteristics'!H:H,MATCH($C1072,'Policy Characteristics'!$C:$C,0))),"",INDEX('Policy Characteristics'!H:H,MATCH($C1072,'Policy Characteristics'!$C:$C,0)))</f>
        <v>0.01</v>
      </c>
      <c r="O1072" s="276" t="str">
        <f>IF(ISBLANK(INDEX('Policy Characteristics'!I:I,MATCH($C1072,'Policy Characteristics'!$C:$C,0))),"",INDEX('Policy Characteristics'!I:I,MATCH($C1072,'Policy Characteristics'!$C:$C,0)))</f>
        <v>% reduction in energy use</v>
      </c>
      <c r="P1072" s="276" t="str">
        <f>IF(ISBLANK(INDEX('Policy Characteristics'!J:J,MATCH($C1072,'Policy Characteristics'!$C:$C,0))),"",INDEX('Policy Characteristics'!J:J,MATCH($C1072,'Policy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2" s="276" t="str">
        <f>IF(ISBLANK(INDEX('Policy Characteristics'!K:K,MATCH($C1072,'Policy Characteristics'!$C:$C,0))),"",INDEX('Policy Characteristics'!K:K,MATCH($C1072,'Policy Characteristics'!$C:$C,0)))</f>
        <v>industry-ag-main.html#eff-stds</v>
      </c>
      <c r="R1072" s="276" t="str">
        <f>IF(ISBLANK(INDEX('Policy Characteristics'!L:L,MATCH($C1072,'Policy Characteristics'!$C:$C,0))),"",INDEX('Policy Characteristics'!L:L,MATCH($C1072,'Policy Characteristics'!$C:$C,0)))</f>
        <v>industry-energy-efficiency-standards.html</v>
      </c>
    </row>
    <row r="1073" spans="1:18" s="4" customFormat="1" ht="16">
      <c r="A1073" s="276" t="str">
        <f>IF(ISBLANK(INDEX('Policy Characteristics'!A:A,MATCH($C1073,'Policy Characteristics'!$C:$C,0))),"",INDEX('Policy Characteristics'!A:A,MATCH($C1073,'Policy Characteristics'!$C:$C,0)))</f>
        <v>Industry</v>
      </c>
      <c r="B1073" s="285" t="str">
        <f>IF(ISBLANK(INDEX('Policy Characteristics'!B:B,MATCH($C1073,'Policy Characteristics'!$C:$C,0))),"",INDEX('Policy Characteristics'!B:B,MATCH($C1073,'Policy Characteristics'!$C:$C,0)))</f>
        <v>Industry Energy Efficiency Standards</v>
      </c>
      <c r="C1073" s="276" t="str">
        <f t="shared" si="42"/>
        <v>Percentage Improvement in Eqpt Efficiency Standards above BAU</v>
      </c>
      <c r="D1073" s="6" t="s">
        <v>3115</v>
      </c>
      <c r="E1073" s="47" t="s">
        <v>2428</v>
      </c>
      <c r="F1073" t="s">
        <v>2607</v>
      </c>
      <c r="G1073" s="47" t="s">
        <v>2432</v>
      </c>
      <c r="H1073" s="44">
        <v>1092</v>
      </c>
      <c r="I1073" s="347" t="s">
        <v>44</v>
      </c>
      <c r="J1073" s="277" t="str">
        <f>IF(ISBLANK(INDEX('Policy Characteristics'!D:D,MATCH($C1073,'Policy Characteristics'!$C:$C,0))),"",INDEX('Policy Characteristics'!D:D,MATCH($C1073,'Policy Characteristics'!$C:$C,0)))</f>
        <v>Industry Energy Efficiency Standards</v>
      </c>
      <c r="K1073" s="276" t="str">
        <f>IF(ISBLANK(INDEX('Policy Characteristics'!E:E,MATCH($C1073,'Policy Characteristics'!$C:$C,0))),"",INDEX('Policy Characteristics'!E:E,MATCH($C1073,'Policy Characteristics'!$C:$C,0)))</f>
        <v>indst efficiency standards</v>
      </c>
      <c r="L1073" s="284">
        <f>IF(ISBLANK(INDEX('Policy Characteristics'!F:F,MATCH($C1073,'Policy Characteristics'!$C:$C,0))),"",INDEX('Policy Characteristics'!F:F,MATCH($C1073,'Policy Characteristics'!$C:$C,0)))</f>
        <v>0</v>
      </c>
      <c r="M1073" s="284">
        <f>IF(ISBLANK(INDEX('Policy Characteristics'!G:G,MATCH($C1073,'Policy Characteristics'!$C:$C,0))),"",INDEX('Policy Characteristics'!G:G,MATCH($C1073,'Policy Characteristics'!$C:$C,0)))</f>
        <v>0.25</v>
      </c>
      <c r="N1073" s="284">
        <f>IF(ISBLANK(INDEX('Policy Characteristics'!H:H,MATCH($C1073,'Policy Characteristics'!$C:$C,0))),"",INDEX('Policy Characteristics'!H:H,MATCH($C1073,'Policy Characteristics'!$C:$C,0)))</f>
        <v>0.01</v>
      </c>
      <c r="O1073" s="276" t="str">
        <f>IF(ISBLANK(INDEX('Policy Characteristics'!I:I,MATCH($C1073,'Policy Characteristics'!$C:$C,0))),"",INDEX('Policy Characteristics'!I:I,MATCH($C1073,'Policy Characteristics'!$C:$C,0)))</f>
        <v>% reduction in energy use</v>
      </c>
      <c r="P1073" s="276" t="str">
        <f>IF(ISBLANK(INDEX('Policy Characteristics'!J:J,MATCH($C1073,'Policy Characteristics'!$C:$C,0))),"",INDEX('Policy Characteristics'!J:J,MATCH($C1073,'Policy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3" s="276" t="str">
        <f>IF(ISBLANK(INDEX('Policy Characteristics'!K:K,MATCH($C1073,'Policy Characteristics'!$C:$C,0))),"",INDEX('Policy Characteristics'!K:K,MATCH($C1073,'Policy Characteristics'!$C:$C,0)))</f>
        <v>industry-ag-main.html#eff-stds</v>
      </c>
      <c r="R1073" s="276" t="str">
        <f>IF(ISBLANK(INDEX('Policy Characteristics'!L:L,MATCH($C1073,'Policy Characteristics'!$C:$C,0))),"",INDEX('Policy Characteristics'!L:L,MATCH($C1073,'Policy Characteristics'!$C:$C,0)))</f>
        <v>industry-energy-efficiency-standards.html</v>
      </c>
    </row>
    <row r="1074" spans="1:18" s="4" customFormat="1" ht="16">
      <c r="A1074" s="276" t="str">
        <f>IF(ISBLANK(INDEX('Policy Characteristics'!A:A,MATCH($C1074,'Policy Characteristics'!$C:$C,0))),"",INDEX('Policy Characteristics'!A:A,MATCH($C1074,'Policy Characteristics'!$C:$C,0)))</f>
        <v>Industry</v>
      </c>
      <c r="B1074" s="285" t="str">
        <f>IF(ISBLANK(INDEX('Policy Characteristics'!B:B,MATCH($C1074,'Policy Characteristics'!$C:$C,0))),"",INDEX('Policy Characteristics'!B:B,MATCH($C1074,'Policy Characteristics'!$C:$C,0)))</f>
        <v>Industry Energy Efficiency Standards</v>
      </c>
      <c r="C1074" s="276" t="str">
        <f t="shared" si="42"/>
        <v>Percentage Improvement in Eqpt Efficiency Standards above BAU</v>
      </c>
      <c r="D1074" s="6" t="s">
        <v>3115</v>
      </c>
      <c r="E1074" s="47" t="s">
        <v>2429</v>
      </c>
      <c r="F1074" t="s">
        <v>2607</v>
      </c>
      <c r="G1074" s="47" t="s">
        <v>2435</v>
      </c>
      <c r="H1074" s="44">
        <v>1093</v>
      </c>
      <c r="I1074" s="347" t="s">
        <v>45</v>
      </c>
      <c r="J1074" s="277" t="str">
        <f>IF(ISBLANK(INDEX('Policy Characteristics'!D:D,MATCH($C1074,'Policy Characteristics'!$C:$C,0))),"",INDEX('Policy Characteristics'!D:D,MATCH($C1074,'Policy Characteristics'!$C:$C,0)))</f>
        <v>Industry Energy Efficiency Standards</v>
      </c>
      <c r="K1074" s="276" t="str">
        <f>IF(ISBLANK(INDEX('Policy Characteristics'!E:E,MATCH($C1074,'Policy Characteristics'!$C:$C,0))),"",INDEX('Policy Characteristics'!E:E,MATCH($C1074,'Policy Characteristics'!$C:$C,0)))</f>
        <v>indst efficiency standards</v>
      </c>
      <c r="L1074" s="284">
        <f>IF(ISBLANK(INDEX('Policy Characteristics'!F:F,MATCH($C1074,'Policy Characteristics'!$C:$C,0))),"",INDEX('Policy Characteristics'!F:F,MATCH($C1074,'Policy Characteristics'!$C:$C,0)))</f>
        <v>0</v>
      </c>
      <c r="M1074" s="284">
        <f>IF(ISBLANK(INDEX('Policy Characteristics'!G:G,MATCH($C1074,'Policy Characteristics'!$C:$C,0))),"",INDEX('Policy Characteristics'!G:G,MATCH($C1074,'Policy Characteristics'!$C:$C,0)))</f>
        <v>0.25</v>
      </c>
      <c r="N1074" s="284">
        <f>IF(ISBLANK(INDEX('Policy Characteristics'!H:H,MATCH($C1074,'Policy Characteristics'!$C:$C,0))),"",INDEX('Policy Characteristics'!H:H,MATCH($C1074,'Policy Characteristics'!$C:$C,0)))</f>
        <v>0.01</v>
      </c>
      <c r="O1074" s="276" t="str">
        <f>IF(ISBLANK(INDEX('Policy Characteristics'!I:I,MATCH($C1074,'Policy Characteristics'!$C:$C,0))),"",INDEX('Policy Characteristics'!I:I,MATCH($C1074,'Policy Characteristics'!$C:$C,0)))</f>
        <v>% reduction in energy use</v>
      </c>
      <c r="P1074" s="276" t="str">
        <f>IF(ISBLANK(INDEX('Policy Characteristics'!J:J,MATCH($C1074,'Policy Characteristics'!$C:$C,0))),"",INDEX('Policy Characteristics'!J:J,MATCH($C1074,'Policy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4" s="276" t="str">
        <f>IF(ISBLANK(INDEX('Policy Characteristics'!K:K,MATCH($C1074,'Policy Characteristics'!$C:$C,0))),"",INDEX('Policy Characteristics'!K:K,MATCH($C1074,'Policy Characteristics'!$C:$C,0)))</f>
        <v>industry-ag-main.html#eff-stds</v>
      </c>
      <c r="R1074" s="276" t="str">
        <f>IF(ISBLANK(INDEX('Policy Characteristics'!L:L,MATCH($C1074,'Policy Characteristics'!$C:$C,0))),"",INDEX('Policy Characteristics'!L:L,MATCH($C1074,'Policy Characteristics'!$C:$C,0)))</f>
        <v>industry-energy-efficiency-standards.html</v>
      </c>
    </row>
    <row r="1075" spans="1:18" s="4" customFormat="1" ht="16">
      <c r="A1075" s="276" t="str">
        <f>IF(ISBLANK(INDEX('Policy Characteristics'!A:A,MATCH($C1075,'Policy Characteristics'!$C:$C,0))),"",INDEX('Policy Characteristics'!A:A,MATCH($C1075,'Policy Characteristics'!$C:$C,0)))</f>
        <v>Industry</v>
      </c>
      <c r="B1075" s="285" t="str">
        <f>IF(ISBLANK(INDEX('Policy Characteristics'!B:B,MATCH($C1075,'Policy Characteristics'!$C:$C,0))),"",INDEX('Policy Characteristics'!B:B,MATCH($C1075,'Policy Characteristics'!$C:$C,0)))</f>
        <v>Industry Energy Efficiency Standards</v>
      </c>
      <c r="C1075" s="276" t="str">
        <f t="shared" si="42"/>
        <v>Percentage Improvement in Eqpt Efficiency Standards above BAU</v>
      </c>
      <c r="D1075" s="6" t="s">
        <v>3115</v>
      </c>
      <c r="E1075" s="47" t="s">
        <v>2737</v>
      </c>
      <c r="F1075" t="s">
        <v>2607</v>
      </c>
      <c r="G1075" s="47" t="s">
        <v>2740</v>
      </c>
      <c r="H1075" s="44">
        <v>1094</v>
      </c>
      <c r="I1075" s="347" t="s">
        <v>45</v>
      </c>
      <c r="J1075" s="277" t="str">
        <f>IF(ISBLANK(INDEX('Policy Characteristics'!D:D,MATCH($C1075,'Policy Characteristics'!$C:$C,0))),"",INDEX('Policy Characteristics'!D:D,MATCH($C1075,'Policy Characteristics'!$C:$C,0)))</f>
        <v>Industry Energy Efficiency Standards</v>
      </c>
      <c r="K1075" s="276" t="str">
        <f>IF(ISBLANK(INDEX('Policy Characteristics'!E:E,MATCH($C1075,'Policy Characteristics'!$C:$C,0))),"",INDEX('Policy Characteristics'!E:E,MATCH($C1075,'Policy Characteristics'!$C:$C,0)))</f>
        <v>indst efficiency standards</v>
      </c>
      <c r="L1075" s="284">
        <f>IF(ISBLANK(INDEX('Policy Characteristics'!F:F,MATCH($C1075,'Policy Characteristics'!$C:$C,0))),"",INDEX('Policy Characteristics'!F:F,MATCH($C1075,'Policy Characteristics'!$C:$C,0)))</f>
        <v>0</v>
      </c>
      <c r="M1075" s="284">
        <f>IF(ISBLANK(INDEX('Policy Characteristics'!G:G,MATCH($C1075,'Policy Characteristics'!$C:$C,0))),"",INDEX('Policy Characteristics'!G:G,MATCH($C1075,'Policy Characteristics'!$C:$C,0)))</f>
        <v>0.25</v>
      </c>
      <c r="N1075" s="284">
        <f>IF(ISBLANK(INDEX('Policy Characteristics'!H:H,MATCH($C1075,'Policy Characteristics'!$C:$C,0))),"",INDEX('Policy Characteristics'!H:H,MATCH($C1075,'Policy Characteristics'!$C:$C,0)))</f>
        <v>0.01</v>
      </c>
      <c r="O1075" s="276" t="str">
        <f>IF(ISBLANK(INDEX('Policy Characteristics'!I:I,MATCH($C1075,'Policy Characteristics'!$C:$C,0))),"",INDEX('Policy Characteristics'!I:I,MATCH($C1075,'Policy Characteristics'!$C:$C,0)))</f>
        <v>% reduction in energy use</v>
      </c>
      <c r="P1075" s="276" t="str">
        <f>IF(ISBLANK(INDEX('Policy Characteristics'!J:J,MATCH($C1075,'Policy Characteristics'!$C:$C,0))),"",INDEX('Policy Characteristics'!J:J,MATCH($C1075,'Policy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5" s="276" t="str">
        <f>IF(ISBLANK(INDEX('Policy Characteristics'!K:K,MATCH($C1075,'Policy Characteristics'!$C:$C,0))),"",INDEX('Policy Characteristics'!K:K,MATCH($C1075,'Policy Characteristics'!$C:$C,0)))</f>
        <v>industry-ag-main.html#eff-stds</v>
      </c>
      <c r="R1075" s="276" t="str">
        <f>IF(ISBLANK(INDEX('Policy Characteristics'!L:L,MATCH($C1075,'Policy Characteristics'!$C:$C,0))),"",INDEX('Policy Characteristics'!L:L,MATCH($C1075,'Policy Characteristics'!$C:$C,0)))</f>
        <v>industry-energy-efficiency-standards.html</v>
      </c>
    </row>
    <row r="1076" spans="1:18" s="4" customFormat="1" ht="16">
      <c r="A1076" s="276" t="str">
        <f>IF(ISBLANK(INDEX('Policy Characteristics'!A:A,MATCH($C1076,'Policy Characteristics'!$C:$C,0))),"",INDEX('Policy Characteristics'!A:A,MATCH($C1076,'Policy Characteristics'!$C:$C,0)))</f>
        <v>Industry</v>
      </c>
      <c r="B1076" s="285" t="str">
        <f>IF(ISBLANK(INDEX('Policy Characteristics'!B:B,MATCH($C1076,'Policy Characteristics'!$C:$C,0))),"",INDEX('Policy Characteristics'!B:B,MATCH($C1076,'Policy Characteristics'!$C:$C,0)))</f>
        <v>Industry Energy Efficiency Standards</v>
      </c>
      <c r="C1076" s="276" t="str">
        <f t="shared" si="42"/>
        <v>Percentage Improvement in Eqpt Efficiency Standards above BAU</v>
      </c>
      <c r="D1076" s="6" t="s">
        <v>3115</v>
      </c>
      <c r="E1076" s="47" t="s">
        <v>2738</v>
      </c>
      <c r="F1076" t="s">
        <v>2607</v>
      </c>
      <c r="G1076" s="47" t="s">
        <v>2742</v>
      </c>
      <c r="H1076" s="44">
        <v>1095</v>
      </c>
      <c r="I1076" s="347" t="s">
        <v>44</v>
      </c>
      <c r="J1076" s="277" t="str">
        <f>IF(ISBLANK(INDEX('Policy Characteristics'!D:D,MATCH($C1076,'Policy Characteristics'!$C:$C,0))),"",INDEX('Policy Characteristics'!D:D,MATCH($C1076,'Policy Characteristics'!$C:$C,0)))</f>
        <v>Industry Energy Efficiency Standards</v>
      </c>
      <c r="K1076" s="276" t="str">
        <f>IF(ISBLANK(INDEX('Policy Characteristics'!E:E,MATCH($C1076,'Policy Characteristics'!$C:$C,0))),"",INDEX('Policy Characteristics'!E:E,MATCH($C1076,'Policy Characteristics'!$C:$C,0)))</f>
        <v>indst efficiency standards</v>
      </c>
      <c r="L1076" s="284">
        <f>IF(ISBLANK(INDEX('Policy Characteristics'!F:F,MATCH($C1076,'Policy Characteristics'!$C:$C,0))),"",INDEX('Policy Characteristics'!F:F,MATCH($C1076,'Policy Characteristics'!$C:$C,0)))</f>
        <v>0</v>
      </c>
      <c r="M1076" s="284">
        <f>IF(ISBLANK(INDEX('Policy Characteristics'!G:G,MATCH($C1076,'Policy Characteristics'!$C:$C,0))),"",INDEX('Policy Characteristics'!G:G,MATCH($C1076,'Policy Characteristics'!$C:$C,0)))</f>
        <v>0.25</v>
      </c>
      <c r="N1076" s="284">
        <f>IF(ISBLANK(INDEX('Policy Characteristics'!H:H,MATCH($C1076,'Policy Characteristics'!$C:$C,0))),"",INDEX('Policy Characteristics'!H:H,MATCH($C1076,'Policy Characteristics'!$C:$C,0)))</f>
        <v>0.01</v>
      </c>
      <c r="O1076" s="276" t="str">
        <f>IF(ISBLANK(INDEX('Policy Characteristics'!I:I,MATCH($C1076,'Policy Characteristics'!$C:$C,0))),"",INDEX('Policy Characteristics'!I:I,MATCH($C1076,'Policy Characteristics'!$C:$C,0)))</f>
        <v>% reduction in energy use</v>
      </c>
      <c r="P1076" s="276" t="str">
        <f>IF(ISBLANK(INDEX('Policy Characteristics'!J:J,MATCH($C1076,'Policy Characteristics'!$C:$C,0))),"",INDEX('Policy Characteristics'!J:J,MATCH($C1076,'Policy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6" s="276" t="str">
        <f>IF(ISBLANK(INDEX('Policy Characteristics'!K:K,MATCH($C1076,'Policy Characteristics'!$C:$C,0))),"",INDEX('Policy Characteristics'!K:K,MATCH($C1076,'Policy Characteristics'!$C:$C,0)))</f>
        <v>industry-ag-main.html#eff-stds</v>
      </c>
      <c r="R1076" s="276" t="str">
        <f>IF(ISBLANK(INDEX('Policy Characteristics'!L:L,MATCH($C1076,'Policy Characteristics'!$C:$C,0))),"",INDEX('Policy Characteristics'!L:L,MATCH($C1076,'Policy Characteristics'!$C:$C,0)))</f>
        <v>industry-energy-efficiency-standards.html</v>
      </c>
    </row>
    <row r="1077" spans="1:18" s="4" customFormat="1" ht="16">
      <c r="A1077" s="276" t="str">
        <f>IF(ISBLANK(INDEX('Policy Characteristics'!A:A,MATCH($C1077,'Policy Characteristics'!$C:$C,0))),"",INDEX('Policy Characteristics'!A:A,MATCH($C1077,'Policy Characteristics'!$C:$C,0)))</f>
        <v>Industry</v>
      </c>
      <c r="B1077" s="285" t="str">
        <f>IF(ISBLANK(INDEX('Policy Characteristics'!B:B,MATCH($C1077,'Policy Characteristics'!$C:$C,0))),"",INDEX('Policy Characteristics'!B:B,MATCH($C1077,'Policy Characteristics'!$C:$C,0)))</f>
        <v>Industry Energy Efficiency Standards</v>
      </c>
      <c r="C1077" s="276" t="str">
        <f t="shared" si="42"/>
        <v>Percentage Improvement in Eqpt Efficiency Standards above BAU</v>
      </c>
      <c r="D1077" s="6" t="s">
        <v>3115</v>
      </c>
      <c r="E1077" s="47" t="s">
        <v>2739</v>
      </c>
      <c r="F1077" t="s">
        <v>2607</v>
      </c>
      <c r="G1077" s="47" t="s">
        <v>2743</v>
      </c>
      <c r="H1077" s="44">
        <v>1096</v>
      </c>
      <c r="I1077" s="347" t="s">
        <v>44</v>
      </c>
      <c r="J1077" s="277" t="str">
        <f>IF(ISBLANK(INDEX('Policy Characteristics'!D:D,MATCH($C1077,'Policy Characteristics'!$C:$C,0))),"",INDEX('Policy Characteristics'!D:D,MATCH($C1077,'Policy Characteristics'!$C:$C,0)))</f>
        <v>Industry Energy Efficiency Standards</v>
      </c>
      <c r="K1077" s="276" t="str">
        <f>IF(ISBLANK(INDEX('Policy Characteristics'!E:E,MATCH($C1077,'Policy Characteristics'!$C:$C,0))),"",INDEX('Policy Characteristics'!E:E,MATCH($C1077,'Policy Characteristics'!$C:$C,0)))</f>
        <v>indst efficiency standards</v>
      </c>
      <c r="L1077" s="284">
        <f>IF(ISBLANK(INDEX('Policy Characteristics'!F:F,MATCH($C1077,'Policy Characteristics'!$C:$C,0))),"",INDEX('Policy Characteristics'!F:F,MATCH($C1077,'Policy Characteristics'!$C:$C,0)))</f>
        <v>0</v>
      </c>
      <c r="M1077" s="284">
        <f>IF(ISBLANK(INDEX('Policy Characteristics'!G:G,MATCH($C1077,'Policy Characteristics'!$C:$C,0))),"",INDEX('Policy Characteristics'!G:G,MATCH($C1077,'Policy Characteristics'!$C:$C,0)))</f>
        <v>0.25</v>
      </c>
      <c r="N1077" s="284">
        <f>IF(ISBLANK(INDEX('Policy Characteristics'!H:H,MATCH($C1077,'Policy Characteristics'!$C:$C,0))),"",INDEX('Policy Characteristics'!H:H,MATCH($C1077,'Policy Characteristics'!$C:$C,0)))</f>
        <v>0.01</v>
      </c>
      <c r="O1077" s="276" t="str">
        <f>IF(ISBLANK(INDEX('Policy Characteristics'!I:I,MATCH($C1077,'Policy Characteristics'!$C:$C,0))),"",INDEX('Policy Characteristics'!I:I,MATCH($C1077,'Policy Characteristics'!$C:$C,0)))</f>
        <v>% reduction in energy use</v>
      </c>
      <c r="P1077" s="276" t="str">
        <f>IF(ISBLANK(INDEX('Policy Characteristics'!J:J,MATCH($C1077,'Policy Characteristics'!$C:$C,0))),"",INDEX('Policy Characteristics'!J:J,MATCH($C1077,'Policy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7" s="276" t="str">
        <f>IF(ISBLANK(INDEX('Policy Characteristics'!K:K,MATCH($C1077,'Policy Characteristics'!$C:$C,0))),"",INDEX('Policy Characteristics'!K:K,MATCH($C1077,'Policy Characteristics'!$C:$C,0)))</f>
        <v>industry-ag-main.html#eff-stds</v>
      </c>
      <c r="R1077" s="276" t="str">
        <f>IF(ISBLANK(INDEX('Policy Characteristics'!L:L,MATCH($C1077,'Policy Characteristics'!$C:$C,0))),"",INDEX('Policy Characteristics'!L:L,MATCH($C1077,'Policy Characteristics'!$C:$C,0)))</f>
        <v>industry-energy-efficiency-standards.html</v>
      </c>
    </row>
    <row r="1078" spans="1:18" s="4" customFormat="1" ht="16">
      <c r="A1078" s="276" t="str">
        <f>IF(ISBLANK(INDEX('Policy Characteristics'!A:A,MATCH($C1078,'Policy Characteristics'!$C:$C,0))),"",INDEX('Policy Characteristics'!A:A,MATCH($C1078,'Policy Characteristics'!$C:$C,0)))</f>
        <v>Industry</v>
      </c>
      <c r="B1078" s="285" t="str">
        <f>IF(ISBLANK(INDEX('Policy Characteristics'!B:B,MATCH($C1078,'Policy Characteristics'!$C:$C,0))),"",INDEX('Policy Characteristics'!B:B,MATCH($C1078,'Policy Characteristics'!$C:$C,0)))</f>
        <v>Industry Energy Efficiency Standards</v>
      </c>
      <c r="C1078" s="276" t="str">
        <f t="shared" si="42"/>
        <v>Percentage Improvement in Eqpt Efficiency Standards above BAU</v>
      </c>
      <c r="D1078" s="6" t="s">
        <v>3115</v>
      </c>
      <c r="E1078" s="47" t="s">
        <v>2736</v>
      </c>
      <c r="F1078" t="s">
        <v>2607</v>
      </c>
      <c r="G1078" s="47" t="s">
        <v>2741</v>
      </c>
      <c r="H1078" s="44">
        <v>1097</v>
      </c>
      <c r="I1078" s="347" t="s">
        <v>45</v>
      </c>
      <c r="J1078" s="277" t="str">
        <f>IF(ISBLANK(INDEX('Policy Characteristics'!D:D,MATCH($C1078,'Policy Characteristics'!$C:$C,0))),"",INDEX('Policy Characteristics'!D:D,MATCH($C1078,'Policy Characteristics'!$C:$C,0)))</f>
        <v>Industry Energy Efficiency Standards</v>
      </c>
      <c r="K1078" s="276" t="str">
        <f>IF(ISBLANK(INDEX('Policy Characteristics'!E:E,MATCH($C1078,'Policy Characteristics'!$C:$C,0))),"",INDEX('Policy Characteristics'!E:E,MATCH($C1078,'Policy Characteristics'!$C:$C,0)))</f>
        <v>indst efficiency standards</v>
      </c>
      <c r="L1078" s="284">
        <f>IF(ISBLANK(INDEX('Policy Characteristics'!F:F,MATCH($C1078,'Policy Characteristics'!$C:$C,0))),"",INDEX('Policy Characteristics'!F:F,MATCH($C1078,'Policy Characteristics'!$C:$C,0)))</f>
        <v>0</v>
      </c>
      <c r="M1078" s="284">
        <f>IF(ISBLANK(INDEX('Policy Characteristics'!G:G,MATCH($C1078,'Policy Characteristics'!$C:$C,0))),"",INDEX('Policy Characteristics'!G:G,MATCH($C1078,'Policy Characteristics'!$C:$C,0)))</f>
        <v>0.25</v>
      </c>
      <c r="N1078" s="284">
        <f>IF(ISBLANK(INDEX('Policy Characteristics'!H:H,MATCH($C1078,'Policy Characteristics'!$C:$C,0))),"",INDEX('Policy Characteristics'!H:H,MATCH($C1078,'Policy Characteristics'!$C:$C,0)))</f>
        <v>0.01</v>
      </c>
      <c r="O1078" s="276" t="str">
        <f>IF(ISBLANK(INDEX('Policy Characteristics'!I:I,MATCH($C1078,'Policy Characteristics'!$C:$C,0))),"",INDEX('Policy Characteristics'!I:I,MATCH($C1078,'Policy Characteristics'!$C:$C,0)))</f>
        <v>% reduction in energy use</v>
      </c>
      <c r="P1078" s="276" t="str">
        <f>IF(ISBLANK(INDEX('Policy Characteristics'!J:J,MATCH($C1078,'Policy Characteristics'!$C:$C,0))),"",INDEX('Policy Characteristics'!J:J,MATCH($C1078,'Policy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8" s="276" t="str">
        <f>IF(ISBLANK(INDEX('Policy Characteristics'!K:K,MATCH($C1078,'Policy Characteristics'!$C:$C,0))),"",INDEX('Policy Characteristics'!K:K,MATCH($C1078,'Policy Characteristics'!$C:$C,0)))</f>
        <v>industry-ag-main.html#eff-stds</v>
      </c>
      <c r="R1078" s="276" t="str">
        <f>IF(ISBLANK(INDEX('Policy Characteristics'!L:L,MATCH($C1078,'Policy Characteristics'!$C:$C,0))),"",INDEX('Policy Characteristics'!L:L,MATCH($C1078,'Policy Characteristics'!$C:$C,0)))</f>
        <v>industry-energy-efficiency-standards.html</v>
      </c>
    </row>
    <row r="1079" spans="1:18" s="4" customFormat="1" ht="16">
      <c r="A1079" s="276" t="str">
        <f>IF(ISBLANK(INDEX('Policy Characteristics'!A:A,MATCH($C1079,'Policy Characteristics'!$C:$C,0))),"",INDEX('Policy Characteristics'!A:A,MATCH($C1079,'Policy Characteristics'!$C:$C,0)))</f>
        <v>Industry</v>
      </c>
      <c r="B1079" s="285" t="str">
        <f>IF(ISBLANK(INDEX('Policy Characteristics'!B:B,MATCH($C1079,'Policy Characteristics'!$C:$C,0))),"",INDEX('Policy Characteristics'!B:B,MATCH($C1079,'Policy Characteristics'!$C:$C,0)))</f>
        <v>Industry Energy Efficiency Standards</v>
      </c>
      <c r="C1079" s="276" t="str">
        <f t="shared" si="42"/>
        <v>Percentage Improvement in Eqpt Efficiency Standards above BAU</v>
      </c>
      <c r="D1079" s="6" t="s">
        <v>3116</v>
      </c>
      <c r="E1079" s="47" t="s">
        <v>2424</v>
      </c>
      <c r="F1079" t="s">
        <v>3078</v>
      </c>
      <c r="G1079" s="47" t="s">
        <v>2430</v>
      </c>
      <c r="H1079" s="44">
        <v>1098</v>
      </c>
      <c r="I1079" s="347" t="s">
        <v>44</v>
      </c>
      <c r="J1079" s="277" t="str">
        <f>IF(ISBLANK(INDEX('Policy Characteristics'!D:D,MATCH($C1079,'Policy Characteristics'!$C:$C,0))),"",INDEX('Policy Characteristics'!D:D,MATCH($C1079,'Policy Characteristics'!$C:$C,0)))</f>
        <v>Industry Energy Efficiency Standards</v>
      </c>
      <c r="K1079" s="276" t="str">
        <f>IF(ISBLANK(INDEX('Policy Characteristics'!E:E,MATCH($C1079,'Policy Characteristics'!$C:$C,0))),"",INDEX('Policy Characteristics'!E:E,MATCH($C1079,'Policy Characteristics'!$C:$C,0)))</f>
        <v>indst efficiency standards</v>
      </c>
      <c r="L1079" s="284">
        <f>IF(ISBLANK(INDEX('Policy Characteristics'!F:F,MATCH($C1079,'Policy Characteristics'!$C:$C,0))),"",INDEX('Policy Characteristics'!F:F,MATCH($C1079,'Policy Characteristics'!$C:$C,0)))</f>
        <v>0</v>
      </c>
      <c r="M1079" s="284">
        <f>IF(ISBLANK(INDEX('Policy Characteristics'!G:G,MATCH($C1079,'Policy Characteristics'!$C:$C,0))),"",INDEX('Policy Characteristics'!G:G,MATCH($C1079,'Policy Characteristics'!$C:$C,0)))</f>
        <v>0.25</v>
      </c>
      <c r="N1079" s="284">
        <f>IF(ISBLANK(INDEX('Policy Characteristics'!H:H,MATCH($C1079,'Policy Characteristics'!$C:$C,0))),"",INDEX('Policy Characteristics'!H:H,MATCH($C1079,'Policy Characteristics'!$C:$C,0)))</f>
        <v>0.01</v>
      </c>
      <c r="O1079" s="276" t="str">
        <f>IF(ISBLANK(INDEX('Policy Characteristics'!I:I,MATCH($C1079,'Policy Characteristics'!$C:$C,0))),"",INDEX('Policy Characteristics'!I:I,MATCH($C1079,'Policy Characteristics'!$C:$C,0)))</f>
        <v>% reduction in energy use</v>
      </c>
      <c r="P1079" s="276" t="str">
        <f>IF(ISBLANK(INDEX('Policy Characteristics'!J:J,MATCH($C1079,'Policy Characteristics'!$C:$C,0))),"",INDEX('Policy Characteristics'!J:J,MATCH($C1079,'Policy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9" s="276" t="str">
        <f>IF(ISBLANK(INDEX('Policy Characteristics'!K:K,MATCH($C1079,'Policy Characteristics'!$C:$C,0))),"",INDEX('Policy Characteristics'!K:K,MATCH($C1079,'Policy Characteristics'!$C:$C,0)))</f>
        <v>industry-ag-main.html#eff-stds</v>
      </c>
      <c r="R1079" s="276" t="str">
        <f>IF(ISBLANK(INDEX('Policy Characteristics'!L:L,MATCH($C1079,'Policy Characteristics'!$C:$C,0))),"",INDEX('Policy Characteristics'!L:L,MATCH($C1079,'Policy Characteristics'!$C:$C,0)))</f>
        <v>industry-energy-efficiency-standards.html</v>
      </c>
    </row>
    <row r="1080" spans="1:18" s="4" customFormat="1" ht="16">
      <c r="A1080" s="276" t="str">
        <f>IF(ISBLANK(INDEX('Policy Characteristics'!A:A,MATCH($C1080,'Policy Characteristics'!$C:$C,0))),"",INDEX('Policy Characteristics'!A:A,MATCH($C1080,'Policy Characteristics'!$C:$C,0)))</f>
        <v>Industry</v>
      </c>
      <c r="B1080" s="285" t="str">
        <f>IF(ISBLANK(INDEX('Policy Characteristics'!B:B,MATCH($C1080,'Policy Characteristics'!$C:$C,0))),"",INDEX('Policy Characteristics'!B:B,MATCH($C1080,'Policy Characteristics'!$C:$C,0)))</f>
        <v>Industry Energy Efficiency Standards</v>
      </c>
      <c r="C1080" s="276" t="str">
        <f t="shared" si="42"/>
        <v>Percentage Improvement in Eqpt Efficiency Standards above BAU</v>
      </c>
      <c r="D1080" s="6" t="s">
        <v>3116</v>
      </c>
      <c r="E1080" s="47" t="s">
        <v>2425</v>
      </c>
      <c r="F1080" t="s">
        <v>3078</v>
      </c>
      <c r="G1080" s="47" t="s">
        <v>2433</v>
      </c>
      <c r="H1080" s="44">
        <v>1099</v>
      </c>
      <c r="I1080" s="347" t="s">
        <v>44</v>
      </c>
      <c r="J1080" s="277" t="str">
        <f>IF(ISBLANK(INDEX('Policy Characteristics'!D:D,MATCH($C1080,'Policy Characteristics'!$C:$C,0))),"",INDEX('Policy Characteristics'!D:D,MATCH($C1080,'Policy Characteristics'!$C:$C,0)))</f>
        <v>Industry Energy Efficiency Standards</v>
      </c>
      <c r="K1080" s="276" t="str">
        <f>IF(ISBLANK(INDEX('Policy Characteristics'!E:E,MATCH($C1080,'Policy Characteristics'!$C:$C,0))),"",INDEX('Policy Characteristics'!E:E,MATCH($C1080,'Policy Characteristics'!$C:$C,0)))</f>
        <v>indst efficiency standards</v>
      </c>
      <c r="L1080" s="284">
        <f>IF(ISBLANK(INDEX('Policy Characteristics'!F:F,MATCH($C1080,'Policy Characteristics'!$C:$C,0))),"",INDEX('Policy Characteristics'!F:F,MATCH($C1080,'Policy Characteristics'!$C:$C,0)))</f>
        <v>0</v>
      </c>
      <c r="M1080" s="284">
        <f>IF(ISBLANK(INDEX('Policy Characteristics'!G:G,MATCH($C1080,'Policy Characteristics'!$C:$C,0))),"",INDEX('Policy Characteristics'!G:G,MATCH($C1080,'Policy Characteristics'!$C:$C,0)))</f>
        <v>0.25</v>
      </c>
      <c r="N1080" s="284">
        <f>IF(ISBLANK(INDEX('Policy Characteristics'!H:H,MATCH($C1080,'Policy Characteristics'!$C:$C,0))),"",INDEX('Policy Characteristics'!H:H,MATCH($C1080,'Policy Characteristics'!$C:$C,0)))</f>
        <v>0.01</v>
      </c>
      <c r="O1080" s="276" t="str">
        <f>IF(ISBLANK(INDEX('Policy Characteristics'!I:I,MATCH($C1080,'Policy Characteristics'!$C:$C,0))),"",INDEX('Policy Characteristics'!I:I,MATCH($C1080,'Policy Characteristics'!$C:$C,0)))</f>
        <v>% reduction in energy use</v>
      </c>
      <c r="P1080" s="276" t="str">
        <f>IF(ISBLANK(INDEX('Policy Characteristics'!J:J,MATCH($C1080,'Policy Characteristics'!$C:$C,0))),"",INDEX('Policy Characteristics'!J:J,MATCH($C1080,'Policy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0" s="276" t="str">
        <f>IF(ISBLANK(INDEX('Policy Characteristics'!K:K,MATCH($C1080,'Policy Characteristics'!$C:$C,0))),"",INDEX('Policy Characteristics'!K:K,MATCH($C1080,'Policy Characteristics'!$C:$C,0)))</f>
        <v>industry-ag-main.html#eff-stds</v>
      </c>
      <c r="R1080" s="276" t="str">
        <f>IF(ISBLANK(INDEX('Policy Characteristics'!L:L,MATCH($C1080,'Policy Characteristics'!$C:$C,0))),"",INDEX('Policy Characteristics'!L:L,MATCH($C1080,'Policy Characteristics'!$C:$C,0)))</f>
        <v>industry-energy-efficiency-standards.html</v>
      </c>
    </row>
    <row r="1081" spans="1:18" s="4" customFormat="1" ht="16">
      <c r="A1081" s="276" t="str">
        <f>IF(ISBLANK(INDEX('Policy Characteristics'!A:A,MATCH($C1081,'Policy Characteristics'!$C:$C,0))),"",INDEX('Policy Characteristics'!A:A,MATCH($C1081,'Policy Characteristics'!$C:$C,0)))</f>
        <v>Industry</v>
      </c>
      <c r="B1081" s="285" t="str">
        <f>IF(ISBLANK(INDEX('Policy Characteristics'!B:B,MATCH($C1081,'Policy Characteristics'!$C:$C,0))),"",INDEX('Policy Characteristics'!B:B,MATCH($C1081,'Policy Characteristics'!$C:$C,0)))</f>
        <v>Industry Energy Efficiency Standards</v>
      </c>
      <c r="C1081" s="276" t="str">
        <f t="shared" si="42"/>
        <v>Percentage Improvement in Eqpt Efficiency Standards above BAU</v>
      </c>
      <c r="D1081" s="6" t="s">
        <v>3116</v>
      </c>
      <c r="E1081" s="47" t="s">
        <v>2426</v>
      </c>
      <c r="F1081" t="s">
        <v>3078</v>
      </c>
      <c r="G1081" s="47" t="s">
        <v>2434</v>
      </c>
      <c r="H1081" s="44">
        <v>1100</v>
      </c>
      <c r="I1081" s="347" t="s">
        <v>44</v>
      </c>
      <c r="J1081" s="277" t="str">
        <f>IF(ISBLANK(INDEX('Policy Characteristics'!D:D,MATCH($C1081,'Policy Characteristics'!$C:$C,0))),"",INDEX('Policy Characteristics'!D:D,MATCH($C1081,'Policy Characteristics'!$C:$C,0)))</f>
        <v>Industry Energy Efficiency Standards</v>
      </c>
      <c r="K1081" s="276" t="str">
        <f>IF(ISBLANK(INDEX('Policy Characteristics'!E:E,MATCH($C1081,'Policy Characteristics'!$C:$C,0))),"",INDEX('Policy Characteristics'!E:E,MATCH($C1081,'Policy Characteristics'!$C:$C,0)))</f>
        <v>indst efficiency standards</v>
      </c>
      <c r="L1081" s="284">
        <f>IF(ISBLANK(INDEX('Policy Characteristics'!F:F,MATCH($C1081,'Policy Characteristics'!$C:$C,0))),"",INDEX('Policy Characteristics'!F:F,MATCH($C1081,'Policy Characteristics'!$C:$C,0)))</f>
        <v>0</v>
      </c>
      <c r="M1081" s="284">
        <f>IF(ISBLANK(INDEX('Policy Characteristics'!G:G,MATCH($C1081,'Policy Characteristics'!$C:$C,0))),"",INDEX('Policy Characteristics'!G:G,MATCH($C1081,'Policy Characteristics'!$C:$C,0)))</f>
        <v>0.25</v>
      </c>
      <c r="N1081" s="284">
        <f>IF(ISBLANK(INDEX('Policy Characteristics'!H:H,MATCH($C1081,'Policy Characteristics'!$C:$C,0))),"",INDEX('Policy Characteristics'!H:H,MATCH($C1081,'Policy Characteristics'!$C:$C,0)))</f>
        <v>0.01</v>
      </c>
      <c r="O1081" s="276" t="str">
        <f>IF(ISBLANK(INDEX('Policy Characteristics'!I:I,MATCH($C1081,'Policy Characteristics'!$C:$C,0))),"",INDEX('Policy Characteristics'!I:I,MATCH($C1081,'Policy Characteristics'!$C:$C,0)))</f>
        <v>% reduction in energy use</v>
      </c>
      <c r="P1081" s="276" t="str">
        <f>IF(ISBLANK(INDEX('Policy Characteristics'!J:J,MATCH($C1081,'Policy Characteristics'!$C:$C,0))),"",INDEX('Policy Characteristics'!J:J,MATCH($C1081,'Policy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1" s="276" t="str">
        <f>IF(ISBLANK(INDEX('Policy Characteristics'!K:K,MATCH($C1081,'Policy Characteristics'!$C:$C,0))),"",INDEX('Policy Characteristics'!K:K,MATCH($C1081,'Policy Characteristics'!$C:$C,0)))</f>
        <v>industry-ag-main.html#eff-stds</v>
      </c>
      <c r="R1081" s="276" t="str">
        <f>IF(ISBLANK(INDEX('Policy Characteristics'!L:L,MATCH($C1081,'Policy Characteristics'!$C:$C,0))),"",INDEX('Policy Characteristics'!L:L,MATCH($C1081,'Policy Characteristics'!$C:$C,0)))</f>
        <v>industry-energy-efficiency-standards.html</v>
      </c>
    </row>
    <row r="1082" spans="1:18" s="4" customFormat="1" ht="16">
      <c r="A1082" s="276" t="str">
        <f>IF(ISBLANK(INDEX('Policy Characteristics'!A:A,MATCH($C1082,'Policy Characteristics'!$C:$C,0))),"",INDEX('Policy Characteristics'!A:A,MATCH($C1082,'Policy Characteristics'!$C:$C,0)))</f>
        <v>Industry</v>
      </c>
      <c r="B1082" s="285" t="str">
        <f>IF(ISBLANK(INDEX('Policy Characteristics'!B:B,MATCH($C1082,'Policy Characteristics'!$C:$C,0))),"",INDEX('Policy Characteristics'!B:B,MATCH($C1082,'Policy Characteristics'!$C:$C,0)))</f>
        <v>Industry Energy Efficiency Standards</v>
      </c>
      <c r="C1082" s="276" t="str">
        <f t="shared" si="42"/>
        <v>Percentage Improvement in Eqpt Efficiency Standards above BAU</v>
      </c>
      <c r="D1082" s="6" t="s">
        <v>3116</v>
      </c>
      <c r="E1082" s="47" t="s">
        <v>2427</v>
      </c>
      <c r="F1082" t="s">
        <v>3078</v>
      </c>
      <c r="G1082" s="47" t="s">
        <v>2431</v>
      </c>
      <c r="H1082" s="44">
        <v>1101</v>
      </c>
      <c r="I1082" s="347" t="s">
        <v>45</v>
      </c>
      <c r="J1082" s="277" t="str">
        <f>IF(ISBLANK(INDEX('Policy Characteristics'!D:D,MATCH($C1082,'Policy Characteristics'!$C:$C,0))),"",INDEX('Policy Characteristics'!D:D,MATCH($C1082,'Policy Characteristics'!$C:$C,0)))</f>
        <v>Industry Energy Efficiency Standards</v>
      </c>
      <c r="K1082" s="276" t="str">
        <f>IF(ISBLANK(INDEX('Policy Characteristics'!E:E,MATCH($C1082,'Policy Characteristics'!$C:$C,0))),"",INDEX('Policy Characteristics'!E:E,MATCH($C1082,'Policy Characteristics'!$C:$C,0)))</f>
        <v>indst efficiency standards</v>
      </c>
      <c r="L1082" s="284">
        <f>IF(ISBLANK(INDEX('Policy Characteristics'!F:F,MATCH($C1082,'Policy Characteristics'!$C:$C,0))),"",INDEX('Policy Characteristics'!F:F,MATCH($C1082,'Policy Characteristics'!$C:$C,0)))</f>
        <v>0</v>
      </c>
      <c r="M1082" s="284">
        <f>IF(ISBLANK(INDEX('Policy Characteristics'!G:G,MATCH($C1082,'Policy Characteristics'!$C:$C,0))),"",INDEX('Policy Characteristics'!G:G,MATCH($C1082,'Policy Characteristics'!$C:$C,0)))</f>
        <v>0.25</v>
      </c>
      <c r="N1082" s="284">
        <f>IF(ISBLANK(INDEX('Policy Characteristics'!H:H,MATCH($C1082,'Policy Characteristics'!$C:$C,0))),"",INDEX('Policy Characteristics'!H:H,MATCH($C1082,'Policy Characteristics'!$C:$C,0)))</f>
        <v>0.01</v>
      </c>
      <c r="O1082" s="276" t="str">
        <f>IF(ISBLANK(INDEX('Policy Characteristics'!I:I,MATCH($C1082,'Policy Characteristics'!$C:$C,0))),"",INDEX('Policy Characteristics'!I:I,MATCH($C1082,'Policy Characteristics'!$C:$C,0)))</f>
        <v>% reduction in energy use</v>
      </c>
      <c r="P1082" s="276" t="str">
        <f>IF(ISBLANK(INDEX('Policy Characteristics'!J:J,MATCH($C1082,'Policy Characteristics'!$C:$C,0))),"",INDEX('Policy Characteristics'!J:J,MATCH($C1082,'Policy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2" s="276" t="str">
        <f>IF(ISBLANK(INDEX('Policy Characteristics'!K:K,MATCH($C1082,'Policy Characteristics'!$C:$C,0))),"",INDEX('Policy Characteristics'!K:K,MATCH($C1082,'Policy Characteristics'!$C:$C,0)))</f>
        <v>industry-ag-main.html#eff-stds</v>
      </c>
      <c r="R1082" s="276" t="str">
        <f>IF(ISBLANK(INDEX('Policy Characteristics'!L:L,MATCH($C1082,'Policy Characteristics'!$C:$C,0))),"",INDEX('Policy Characteristics'!L:L,MATCH($C1082,'Policy Characteristics'!$C:$C,0)))</f>
        <v>industry-energy-efficiency-standards.html</v>
      </c>
    </row>
    <row r="1083" spans="1:18" s="4" customFormat="1" ht="16">
      <c r="A1083" s="276" t="str">
        <f>IF(ISBLANK(INDEX('Policy Characteristics'!A:A,MATCH($C1083,'Policy Characteristics'!$C:$C,0))),"",INDEX('Policy Characteristics'!A:A,MATCH($C1083,'Policy Characteristics'!$C:$C,0)))</f>
        <v>Industry</v>
      </c>
      <c r="B1083" s="285" t="str">
        <f>IF(ISBLANK(INDEX('Policy Characteristics'!B:B,MATCH($C1083,'Policy Characteristics'!$C:$C,0))),"",INDEX('Policy Characteristics'!B:B,MATCH($C1083,'Policy Characteristics'!$C:$C,0)))</f>
        <v>Industry Energy Efficiency Standards</v>
      </c>
      <c r="C1083" s="276" t="str">
        <f t="shared" si="42"/>
        <v>Percentage Improvement in Eqpt Efficiency Standards above BAU</v>
      </c>
      <c r="D1083" s="6" t="s">
        <v>3116</v>
      </c>
      <c r="E1083" s="47" t="s">
        <v>2428</v>
      </c>
      <c r="F1083" t="s">
        <v>3078</v>
      </c>
      <c r="G1083" s="47" t="s">
        <v>2432</v>
      </c>
      <c r="H1083" s="44">
        <v>1102</v>
      </c>
      <c r="I1083" s="347" t="s">
        <v>44</v>
      </c>
      <c r="J1083" s="277" t="str">
        <f>IF(ISBLANK(INDEX('Policy Characteristics'!D:D,MATCH($C1083,'Policy Characteristics'!$C:$C,0))),"",INDEX('Policy Characteristics'!D:D,MATCH($C1083,'Policy Characteristics'!$C:$C,0)))</f>
        <v>Industry Energy Efficiency Standards</v>
      </c>
      <c r="K1083" s="276" t="str">
        <f>IF(ISBLANK(INDEX('Policy Characteristics'!E:E,MATCH($C1083,'Policy Characteristics'!$C:$C,0))),"",INDEX('Policy Characteristics'!E:E,MATCH($C1083,'Policy Characteristics'!$C:$C,0)))</f>
        <v>indst efficiency standards</v>
      </c>
      <c r="L1083" s="284">
        <f>IF(ISBLANK(INDEX('Policy Characteristics'!F:F,MATCH($C1083,'Policy Characteristics'!$C:$C,0))),"",INDEX('Policy Characteristics'!F:F,MATCH($C1083,'Policy Characteristics'!$C:$C,0)))</f>
        <v>0</v>
      </c>
      <c r="M1083" s="284">
        <f>IF(ISBLANK(INDEX('Policy Characteristics'!G:G,MATCH($C1083,'Policy Characteristics'!$C:$C,0))),"",INDEX('Policy Characteristics'!G:G,MATCH($C1083,'Policy Characteristics'!$C:$C,0)))</f>
        <v>0.25</v>
      </c>
      <c r="N1083" s="284">
        <f>IF(ISBLANK(INDEX('Policy Characteristics'!H:H,MATCH($C1083,'Policy Characteristics'!$C:$C,0))),"",INDEX('Policy Characteristics'!H:H,MATCH($C1083,'Policy Characteristics'!$C:$C,0)))</f>
        <v>0.01</v>
      </c>
      <c r="O1083" s="276" t="str">
        <f>IF(ISBLANK(INDEX('Policy Characteristics'!I:I,MATCH($C1083,'Policy Characteristics'!$C:$C,0))),"",INDEX('Policy Characteristics'!I:I,MATCH($C1083,'Policy Characteristics'!$C:$C,0)))</f>
        <v>% reduction in energy use</v>
      </c>
      <c r="P1083" s="276" t="str">
        <f>IF(ISBLANK(INDEX('Policy Characteristics'!J:J,MATCH($C1083,'Policy Characteristics'!$C:$C,0))),"",INDEX('Policy Characteristics'!J:J,MATCH($C1083,'Policy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3" s="276" t="str">
        <f>IF(ISBLANK(INDEX('Policy Characteristics'!K:K,MATCH($C1083,'Policy Characteristics'!$C:$C,0))),"",INDEX('Policy Characteristics'!K:K,MATCH($C1083,'Policy Characteristics'!$C:$C,0)))</f>
        <v>industry-ag-main.html#eff-stds</v>
      </c>
      <c r="R1083" s="276" t="str">
        <f>IF(ISBLANK(INDEX('Policy Characteristics'!L:L,MATCH($C1083,'Policy Characteristics'!$C:$C,0))),"",INDEX('Policy Characteristics'!L:L,MATCH($C1083,'Policy Characteristics'!$C:$C,0)))</f>
        <v>industry-energy-efficiency-standards.html</v>
      </c>
    </row>
    <row r="1084" spans="1:18" s="4" customFormat="1" ht="16">
      <c r="A1084" s="276" t="str">
        <f>IF(ISBLANK(INDEX('Policy Characteristics'!A:A,MATCH($C1084,'Policy Characteristics'!$C:$C,0))),"",INDEX('Policy Characteristics'!A:A,MATCH($C1084,'Policy Characteristics'!$C:$C,0)))</f>
        <v>Industry</v>
      </c>
      <c r="B1084" s="285" t="str">
        <f>IF(ISBLANK(INDEX('Policy Characteristics'!B:B,MATCH($C1084,'Policy Characteristics'!$C:$C,0))),"",INDEX('Policy Characteristics'!B:B,MATCH($C1084,'Policy Characteristics'!$C:$C,0)))</f>
        <v>Industry Energy Efficiency Standards</v>
      </c>
      <c r="C1084" s="276" t="str">
        <f t="shared" si="42"/>
        <v>Percentage Improvement in Eqpt Efficiency Standards above BAU</v>
      </c>
      <c r="D1084" s="6" t="s">
        <v>3116</v>
      </c>
      <c r="E1084" s="47" t="s">
        <v>2429</v>
      </c>
      <c r="F1084" t="s">
        <v>3078</v>
      </c>
      <c r="G1084" s="47" t="s">
        <v>2435</v>
      </c>
      <c r="H1084" s="44">
        <v>1103</v>
      </c>
      <c r="I1084" s="347" t="s">
        <v>45</v>
      </c>
      <c r="J1084" s="277" t="str">
        <f>IF(ISBLANK(INDEX('Policy Characteristics'!D:D,MATCH($C1084,'Policy Characteristics'!$C:$C,0))),"",INDEX('Policy Characteristics'!D:D,MATCH($C1084,'Policy Characteristics'!$C:$C,0)))</f>
        <v>Industry Energy Efficiency Standards</v>
      </c>
      <c r="K1084" s="276" t="str">
        <f>IF(ISBLANK(INDEX('Policy Characteristics'!E:E,MATCH($C1084,'Policy Characteristics'!$C:$C,0))),"",INDEX('Policy Characteristics'!E:E,MATCH($C1084,'Policy Characteristics'!$C:$C,0)))</f>
        <v>indst efficiency standards</v>
      </c>
      <c r="L1084" s="284">
        <f>IF(ISBLANK(INDEX('Policy Characteristics'!F:F,MATCH($C1084,'Policy Characteristics'!$C:$C,0))),"",INDEX('Policy Characteristics'!F:F,MATCH($C1084,'Policy Characteristics'!$C:$C,0)))</f>
        <v>0</v>
      </c>
      <c r="M1084" s="284">
        <f>IF(ISBLANK(INDEX('Policy Characteristics'!G:G,MATCH($C1084,'Policy Characteristics'!$C:$C,0))),"",INDEX('Policy Characteristics'!G:G,MATCH($C1084,'Policy Characteristics'!$C:$C,0)))</f>
        <v>0.25</v>
      </c>
      <c r="N1084" s="284">
        <f>IF(ISBLANK(INDEX('Policy Characteristics'!H:H,MATCH($C1084,'Policy Characteristics'!$C:$C,0))),"",INDEX('Policy Characteristics'!H:H,MATCH($C1084,'Policy Characteristics'!$C:$C,0)))</f>
        <v>0.01</v>
      </c>
      <c r="O1084" s="276" t="str">
        <f>IF(ISBLANK(INDEX('Policy Characteristics'!I:I,MATCH($C1084,'Policy Characteristics'!$C:$C,0))),"",INDEX('Policy Characteristics'!I:I,MATCH($C1084,'Policy Characteristics'!$C:$C,0)))</f>
        <v>% reduction in energy use</v>
      </c>
      <c r="P1084" s="276" t="str">
        <f>IF(ISBLANK(INDEX('Policy Characteristics'!J:J,MATCH($C1084,'Policy Characteristics'!$C:$C,0))),"",INDEX('Policy Characteristics'!J:J,MATCH($C1084,'Policy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4" s="276" t="str">
        <f>IF(ISBLANK(INDEX('Policy Characteristics'!K:K,MATCH($C1084,'Policy Characteristics'!$C:$C,0))),"",INDEX('Policy Characteristics'!K:K,MATCH($C1084,'Policy Characteristics'!$C:$C,0)))</f>
        <v>industry-ag-main.html#eff-stds</v>
      </c>
      <c r="R1084" s="276" t="str">
        <f>IF(ISBLANK(INDEX('Policy Characteristics'!L:L,MATCH($C1084,'Policy Characteristics'!$C:$C,0))),"",INDEX('Policy Characteristics'!L:L,MATCH($C1084,'Policy Characteristics'!$C:$C,0)))</f>
        <v>industry-energy-efficiency-standards.html</v>
      </c>
    </row>
    <row r="1085" spans="1:18" s="4" customFormat="1" ht="16">
      <c r="A1085" s="276" t="str">
        <f>IF(ISBLANK(INDEX('Policy Characteristics'!A:A,MATCH($C1085,'Policy Characteristics'!$C:$C,0))),"",INDEX('Policy Characteristics'!A:A,MATCH($C1085,'Policy Characteristics'!$C:$C,0)))</f>
        <v>Industry</v>
      </c>
      <c r="B1085" s="285" t="str">
        <f>IF(ISBLANK(INDEX('Policy Characteristics'!B:B,MATCH($C1085,'Policy Characteristics'!$C:$C,0))),"",INDEX('Policy Characteristics'!B:B,MATCH($C1085,'Policy Characteristics'!$C:$C,0)))</f>
        <v>Industry Energy Efficiency Standards</v>
      </c>
      <c r="C1085" s="276" t="str">
        <f t="shared" si="42"/>
        <v>Percentage Improvement in Eqpt Efficiency Standards above BAU</v>
      </c>
      <c r="D1085" s="6" t="s">
        <v>3116</v>
      </c>
      <c r="E1085" s="47" t="s">
        <v>2737</v>
      </c>
      <c r="F1085" t="s">
        <v>3078</v>
      </c>
      <c r="G1085" s="47" t="s">
        <v>2740</v>
      </c>
      <c r="H1085" s="44">
        <v>1104</v>
      </c>
      <c r="I1085" s="347" t="s">
        <v>45</v>
      </c>
      <c r="J1085" s="277" t="str">
        <f>IF(ISBLANK(INDEX('Policy Characteristics'!D:D,MATCH($C1085,'Policy Characteristics'!$C:$C,0))),"",INDEX('Policy Characteristics'!D:D,MATCH($C1085,'Policy Characteristics'!$C:$C,0)))</f>
        <v>Industry Energy Efficiency Standards</v>
      </c>
      <c r="K1085" s="276" t="str">
        <f>IF(ISBLANK(INDEX('Policy Characteristics'!E:E,MATCH($C1085,'Policy Characteristics'!$C:$C,0))),"",INDEX('Policy Characteristics'!E:E,MATCH($C1085,'Policy Characteristics'!$C:$C,0)))</f>
        <v>indst efficiency standards</v>
      </c>
      <c r="L1085" s="284">
        <f>IF(ISBLANK(INDEX('Policy Characteristics'!F:F,MATCH($C1085,'Policy Characteristics'!$C:$C,0))),"",INDEX('Policy Characteristics'!F:F,MATCH($C1085,'Policy Characteristics'!$C:$C,0)))</f>
        <v>0</v>
      </c>
      <c r="M1085" s="284">
        <f>IF(ISBLANK(INDEX('Policy Characteristics'!G:G,MATCH($C1085,'Policy Characteristics'!$C:$C,0))),"",INDEX('Policy Characteristics'!G:G,MATCH($C1085,'Policy Characteristics'!$C:$C,0)))</f>
        <v>0.25</v>
      </c>
      <c r="N1085" s="284">
        <f>IF(ISBLANK(INDEX('Policy Characteristics'!H:H,MATCH($C1085,'Policy Characteristics'!$C:$C,0))),"",INDEX('Policy Characteristics'!H:H,MATCH($C1085,'Policy Characteristics'!$C:$C,0)))</f>
        <v>0.01</v>
      </c>
      <c r="O1085" s="276" t="str">
        <f>IF(ISBLANK(INDEX('Policy Characteristics'!I:I,MATCH($C1085,'Policy Characteristics'!$C:$C,0))),"",INDEX('Policy Characteristics'!I:I,MATCH($C1085,'Policy Characteristics'!$C:$C,0)))</f>
        <v>% reduction in energy use</v>
      </c>
      <c r="P1085" s="276" t="str">
        <f>IF(ISBLANK(INDEX('Policy Characteristics'!J:J,MATCH($C1085,'Policy Characteristics'!$C:$C,0))),"",INDEX('Policy Characteristics'!J:J,MATCH($C1085,'Policy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5" s="276" t="str">
        <f>IF(ISBLANK(INDEX('Policy Characteristics'!K:K,MATCH($C1085,'Policy Characteristics'!$C:$C,0))),"",INDEX('Policy Characteristics'!K:K,MATCH($C1085,'Policy Characteristics'!$C:$C,0)))</f>
        <v>industry-ag-main.html#eff-stds</v>
      </c>
      <c r="R1085" s="276" t="str">
        <f>IF(ISBLANK(INDEX('Policy Characteristics'!L:L,MATCH($C1085,'Policy Characteristics'!$C:$C,0))),"",INDEX('Policy Characteristics'!L:L,MATCH($C1085,'Policy Characteristics'!$C:$C,0)))</f>
        <v>industry-energy-efficiency-standards.html</v>
      </c>
    </row>
    <row r="1086" spans="1:18" s="4" customFormat="1" ht="16">
      <c r="A1086" s="276" t="str">
        <f>IF(ISBLANK(INDEX('Policy Characteristics'!A:A,MATCH($C1086,'Policy Characteristics'!$C:$C,0))),"",INDEX('Policy Characteristics'!A:A,MATCH($C1086,'Policy Characteristics'!$C:$C,0)))</f>
        <v>Industry</v>
      </c>
      <c r="B1086" s="285" t="str">
        <f>IF(ISBLANK(INDEX('Policy Characteristics'!B:B,MATCH($C1086,'Policy Characteristics'!$C:$C,0))),"",INDEX('Policy Characteristics'!B:B,MATCH($C1086,'Policy Characteristics'!$C:$C,0)))</f>
        <v>Industry Energy Efficiency Standards</v>
      </c>
      <c r="C1086" s="276" t="str">
        <f t="shared" si="42"/>
        <v>Percentage Improvement in Eqpt Efficiency Standards above BAU</v>
      </c>
      <c r="D1086" s="6" t="s">
        <v>3116</v>
      </c>
      <c r="E1086" s="47" t="s">
        <v>2738</v>
      </c>
      <c r="F1086" t="s">
        <v>3078</v>
      </c>
      <c r="G1086" s="47" t="s">
        <v>2742</v>
      </c>
      <c r="H1086" s="44">
        <v>1105</v>
      </c>
      <c r="I1086" s="347" t="s">
        <v>44</v>
      </c>
      <c r="J1086" s="277" t="str">
        <f>IF(ISBLANK(INDEX('Policy Characteristics'!D:D,MATCH($C1086,'Policy Characteristics'!$C:$C,0))),"",INDEX('Policy Characteristics'!D:D,MATCH($C1086,'Policy Characteristics'!$C:$C,0)))</f>
        <v>Industry Energy Efficiency Standards</v>
      </c>
      <c r="K1086" s="276" t="str">
        <f>IF(ISBLANK(INDEX('Policy Characteristics'!E:E,MATCH($C1086,'Policy Characteristics'!$C:$C,0))),"",INDEX('Policy Characteristics'!E:E,MATCH($C1086,'Policy Characteristics'!$C:$C,0)))</f>
        <v>indst efficiency standards</v>
      </c>
      <c r="L1086" s="284">
        <f>IF(ISBLANK(INDEX('Policy Characteristics'!F:F,MATCH($C1086,'Policy Characteristics'!$C:$C,0))),"",INDEX('Policy Characteristics'!F:F,MATCH($C1086,'Policy Characteristics'!$C:$C,0)))</f>
        <v>0</v>
      </c>
      <c r="M1086" s="284">
        <f>IF(ISBLANK(INDEX('Policy Characteristics'!G:G,MATCH($C1086,'Policy Characteristics'!$C:$C,0))),"",INDEX('Policy Characteristics'!G:G,MATCH($C1086,'Policy Characteristics'!$C:$C,0)))</f>
        <v>0.25</v>
      </c>
      <c r="N1086" s="284">
        <f>IF(ISBLANK(INDEX('Policy Characteristics'!H:H,MATCH($C1086,'Policy Characteristics'!$C:$C,0))),"",INDEX('Policy Characteristics'!H:H,MATCH($C1086,'Policy Characteristics'!$C:$C,0)))</f>
        <v>0.01</v>
      </c>
      <c r="O1086" s="276" t="str">
        <f>IF(ISBLANK(INDEX('Policy Characteristics'!I:I,MATCH($C1086,'Policy Characteristics'!$C:$C,0))),"",INDEX('Policy Characteristics'!I:I,MATCH($C1086,'Policy Characteristics'!$C:$C,0)))</f>
        <v>% reduction in energy use</v>
      </c>
      <c r="P1086" s="276" t="str">
        <f>IF(ISBLANK(INDEX('Policy Characteristics'!J:J,MATCH($C1086,'Policy Characteristics'!$C:$C,0))),"",INDEX('Policy Characteristics'!J:J,MATCH($C1086,'Policy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6" s="276" t="str">
        <f>IF(ISBLANK(INDEX('Policy Characteristics'!K:K,MATCH($C1086,'Policy Characteristics'!$C:$C,0))),"",INDEX('Policy Characteristics'!K:K,MATCH($C1086,'Policy Characteristics'!$C:$C,0)))</f>
        <v>industry-ag-main.html#eff-stds</v>
      </c>
      <c r="R1086" s="276" t="str">
        <f>IF(ISBLANK(INDEX('Policy Characteristics'!L:L,MATCH($C1086,'Policy Characteristics'!$C:$C,0))),"",INDEX('Policy Characteristics'!L:L,MATCH($C1086,'Policy Characteristics'!$C:$C,0)))</f>
        <v>industry-energy-efficiency-standards.html</v>
      </c>
    </row>
    <row r="1087" spans="1:18" s="4" customFormat="1" ht="16">
      <c r="A1087" s="276" t="str">
        <f>IF(ISBLANK(INDEX('Policy Characteristics'!A:A,MATCH($C1087,'Policy Characteristics'!$C:$C,0))),"",INDEX('Policy Characteristics'!A:A,MATCH($C1087,'Policy Characteristics'!$C:$C,0)))</f>
        <v>Industry</v>
      </c>
      <c r="B1087" s="285" t="str">
        <f>IF(ISBLANK(INDEX('Policy Characteristics'!B:B,MATCH($C1087,'Policy Characteristics'!$C:$C,0))),"",INDEX('Policy Characteristics'!B:B,MATCH($C1087,'Policy Characteristics'!$C:$C,0)))</f>
        <v>Industry Energy Efficiency Standards</v>
      </c>
      <c r="C1087" s="276" t="str">
        <f t="shared" si="42"/>
        <v>Percentage Improvement in Eqpt Efficiency Standards above BAU</v>
      </c>
      <c r="D1087" s="6" t="s">
        <v>3116</v>
      </c>
      <c r="E1087" s="47" t="s">
        <v>2739</v>
      </c>
      <c r="F1087" t="s">
        <v>3078</v>
      </c>
      <c r="G1087" s="47" t="s">
        <v>2743</v>
      </c>
      <c r="H1087" s="44">
        <v>1106</v>
      </c>
      <c r="I1087" s="347" t="s">
        <v>44</v>
      </c>
      <c r="J1087" s="277" t="str">
        <f>IF(ISBLANK(INDEX('Policy Characteristics'!D:D,MATCH($C1087,'Policy Characteristics'!$C:$C,0))),"",INDEX('Policy Characteristics'!D:D,MATCH($C1087,'Policy Characteristics'!$C:$C,0)))</f>
        <v>Industry Energy Efficiency Standards</v>
      </c>
      <c r="K1087" s="276" t="str">
        <f>IF(ISBLANK(INDEX('Policy Characteristics'!E:E,MATCH($C1087,'Policy Characteristics'!$C:$C,0))),"",INDEX('Policy Characteristics'!E:E,MATCH($C1087,'Policy Characteristics'!$C:$C,0)))</f>
        <v>indst efficiency standards</v>
      </c>
      <c r="L1087" s="284">
        <f>IF(ISBLANK(INDEX('Policy Characteristics'!F:F,MATCH($C1087,'Policy Characteristics'!$C:$C,0))),"",INDEX('Policy Characteristics'!F:F,MATCH($C1087,'Policy Characteristics'!$C:$C,0)))</f>
        <v>0</v>
      </c>
      <c r="M1087" s="284">
        <f>IF(ISBLANK(INDEX('Policy Characteristics'!G:G,MATCH($C1087,'Policy Characteristics'!$C:$C,0))),"",INDEX('Policy Characteristics'!G:G,MATCH($C1087,'Policy Characteristics'!$C:$C,0)))</f>
        <v>0.25</v>
      </c>
      <c r="N1087" s="284">
        <f>IF(ISBLANK(INDEX('Policy Characteristics'!H:H,MATCH($C1087,'Policy Characteristics'!$C:$C,0))),"",INDEX('Policy Characteristics'!H:H,MATCH($C1087,'Policy Characteristics'!$C:$C,0)))</f>
        <v>0.01</v>
      </c>
      <c r="O1087" s="276" t="str">
        <f>IF(ISBLANK(INDEX('Policy Characteristics'!I:I,MATCH($C1087,'Policy Characteristics'!$C:$C,0))),"",INDEX('Policy Characteristics'!I:I,MATCH($C1087,'Policy Characteristics'!$C:$C,0)))</f>
        <v>% reduction in energy use</v>
      </c>
      <c r="P1087" s="276" t="str">
        <f>IF(ISBLANK(INDEX('Policy Characteristics'!J:J,MATCH($C1087,'Policy Characteristics'!$C:$C,0))),"",INDEX('Policy Characteristics'!J:J,MATCH($C1087,'Policy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7" s="276" t="str">
        <f>IF(ISBLANK(INDEX('Policy Characteristics'!K:K,MATCH($C1087,'Policy Characteristics'!$C:$C,0))),"",INDEX('Policy Characteristics'!K:K,MATCH($C1087,'Policy Characteristics'!$C:$C,0)))</f>
        <v>industry-ag-main.html#eff-stds</v>
      </c>
      <c r="R1087" s="276" t="str">
        <f>IF(ISBLANK(INDEX('Policy Characteristics'!L:L,MATCH($C1087,'Policy Characteristics'!$C:$C,0))),"",INDEX('Policy Characteristics'!L:L,MATCH($C1087,'Policy Characteristics'!$C:$C,0)))</f>
        <v>industry-energy-efficiency-standards.html</v>
      </c>
    </row>
    <row r="1088" spans="1:18" s="4" customFormat="1" ht="16">
      <c r="A1088" s="276" t="str">
        <f>IF(ISBLANK(INDEX('Policy Characteristics'!A:A,MATCH($C1088,'Policy Characteristics'!$C:$C,0))),"",INDEX('Policy Characteristics'!A:A,MATCH($C1088,'Policy Characteristics'!$C:$C,0)))</f>
        <v>Industry</v>
      </c>
      <c r="B1088" s="285" t="str">
        <f>IF(ISBLANK(INDEX('Policy Characteristics'!B:B,MATCH($C1088,'Policy Characteristics'!$C:$C,0))),"",INDEX('Policy Characteristics'!B:B,MATCH($C1088,'Policy Characteristics'!$C:$C,0)))</f>
        <v>Industry Energy Efficiency Standards</v>
      </c>
      <c r="C1088" s="276" t="str">
        <f t="shared" si="42"/>
        <v>Percentage Improvement in Eqpt Efficiency Standards above BAU</v>
      </c>
      <c r="D1088" s="6" t="s">
        <v>3116</v>
      </c>
      <c r="E1088" s="47" t="s">
        <v>2736</v>
      </c>
      <c r="F1088" t="s">
        <v>3078</v>
      </c>
      <c r="G1088" s="47" t="s">
        <v>2741</v>
      </c>
      <c r="H1088" s="44">
        <v>1107</v>
      </c>
      <c r="I1088" s="347" t="s">
        <v>45</v>
      </c>
      <c r="J1088" s="277" t="str">
        <f>IF(ISBLANK(INDEX('Policy Characteristics'!D:D,MATCH($C1088,'Policy Characteristics'!$C:$C,0))),"",INDEX('Policy Characteristics'!D:D,MATCH($C1088,'Policy Characteristics'!$C:$C,0)))</f>
        <v>Industry Energy Efficiency Standards</v>
      </c>
      <c r="K1088" s="276" t="str">
        <f>IF(ISBLANK(INDEX('Policy Characteristics'!E:E,MATCH($C1088,'Policy Characteristics'!$C:$C,0))),"",INDEX('Policy Characteristics'!E:E,MATCH($C1088,'Policy Characteristics'!$C:$C,0)))</f>
        <v>indst efficiency standards</v>
      </c>
      <c r="L1088" s="284">
        <f>IF(ISBLANK(INDEX('Policy Characteristics'!F:F,MATCH($C1088,'Policy Characteristics'!$C:$C,0))),"",INDEX('Policy Characteristics'!F:F,MATCH($C1088,'Policy Characteristics'!$C:$C,0)))</f>
        <v>0</v>
      </c>
      <c r="M1088" s="284">
        <f>IF(ISBLANK(INDEX('Policy Characteristics'!G:G,MATCH($C1088,'Policy Characteristics'!$C:$C,0))),"",INDEX('Policy Characteristics'!G:G,MATCH($C1088,'Policy Characteristics'!$C:$C,0)))</f>
        <v>0.25</v>
      </c>
      <c r="N1088" s="284">
        <f>IF(ISBLANK(INDEX('Policy Characteristics'!H:H,MATCH($C1088,'Policy Characteristics'!$C:$C,0))),"",INDEX('Policy Characteristics'!H:H,MATCH($C1088,'Policy Characteristics'!$C:$C,0)))</f>
        <v>0.01</v>
      </c>
      <c r="O1088" s="276" t="str">
        <f>IF(ISBLANK(INDEX('Policy Characteristics'!I:I,MATCH($C1088,'Policy Characteristics'!$C:$C,0))),"",INDEX('Policy Characteristics'!I:I,MATCH($C1088,'Policy Characteristics'!$C:$C,0)))</f>
        <v>% reduction in energy use</v>
      </c>
      <c r="P1088" s="276" t="str">
        <f>IF(ISBLANK(INDEX('Policy Characteristics'!J:J,MATCH($C1088,'Policy Characteristics'!$C:$C,0))),"",INDEX('Policy Characteristics'!J:J,MATCH($C1088,'Policy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8" s="276" t="str">
        <f>IF(ISBLANK(INDEX('Policy Characteristics'!K:K,MATCH($C1088,'Policy Characteristics'!$C:$C,0))),"",INDEX('Policy Characteristics'!K:K,MATCH($C1088,'Policy Characteristics'!$C:$C,0)))</f>
        <v>industry-ag-main.html#eff-stds</v>
      </c>
      <c r="R1088" s="276" t="str">
        <f>IF(ISBLANK(INDEX('Policy Characteristics'!L:L,MATCH($C1088,'Policy Characteristics'!$C:$C,0))),"",INDEX('Policy Characteristics'!L:L,MATCH($C1088,'Policy Characteristics'!$C:$C,0)))</f>
        <v>industry-energy-efficiency-standards.html</v>
      </c>
    </row>
    <row r="1089" spans="1:18" s="4" customFormat="1" ht="16">
      <c r="A1089" s="276" t="str">
        <f>IF(ISBLANK(INDEX('Policy Characteristics'!A:A,MATCH($C1089,'Policy Characteristics'!$C:$C,0))),"",INDEX('Policy Characteristics'!A:A,MATCH($C1089,'Policy Characteristics'!$C:$C,0)))</f>
        <v>Industry</v>
      </c>
      <c r="B1089" s="285" t="str">
        <f>IF(ISBLANK(INDEX('Policy Characteristics'!B:B,MATCH($C1089,'Policy Characteristics'!$C:$C,0))),"",INDEX('Policy Characteristics'!B:B,MATCH($C1089,'Policy Characteristics'!$C:$C,0)))</f>
        <v>Industry Energy Efficiency Standards</v>
      </c>
      <c r="C1089" s="276" t="str">
        <f t="shared" si="42"/>
        <v>Percentage Improvement in Eqpt Efficiency Standards above BAU</v>
      </c>
      <c r="D1089" s="6" t="s">
        <v>3117</v>
      </c>
      <c r="E1089" s="47" t="s">
        <v>2424</v>
      </c>
      <c r="F1089" t="s">
        <v>3079</v>
      </c>
      <c r="G1089" s="47" t="s">
        <v>2430</v>
      </c>
      <c r="H1089" s="44">
        <v>1108</v>
      </c>
      <c r="I1089" s="347" t="s">
        <v>44</v>
      </c>
      <c r="J1089" s="277" t="str">
        <f>IF(ISBLANK(INDEX('Policy Characteristics'!D:D,MATCH($C1089,'Policy Characteristics'!$C:$C,0))),"",INDEX('Policy Characteristics'!D:D,MATCH($C1089,'Policy Characteristics'!$C:$C,0)))</f>
        <v>Industry Energy Efficiency Standards</v>
      </c>
      <c r="K1089" s="276" t="str">
        <f>IF(ISBLANK(INDEX('Policy Characteristics'!E:E,MATCH($C1089,'Policy Characteristics'!$C:$C,0))),"",INDEX('Policy Characteristics'!E:E,MATCH($C1089,'Policy Characteristics'!$C:$C,0)))</f>
        <v>indst efficiency standards</v>
      </c>
      <c r="L1089" s="284">
        <f>IF(ISBLANK(INDEX('Policy Characteristics'!F:F,MATCH($C1089,'Policy Characteristics'!$C:$C,0))),"",INDEX('Policy Characteristics'!F:F,MATCH($C1089,'Policy Characteristics'!$C:$C,0)))</f>
        <v>0</v>
      </c>
      <c r="M1089" s="284">
        <f>IF(ISBLANK(INDEX('Policy Characteristics'!G:G,MATCH($C1089,'Policy Characteristics'!$C:$C,0))),"",INDEX('Policy Characteristics'!G:G,MATCH($C1089,'Policy Characteristics'!$C:$C,0)))</f>
        <v>0.25</v>
      </c>
      <c r="N1089" s="284">
        <f>IF(ISBLANK(INDEX('Policy Characteristics'!H:H,MATCH($C1089,'Policy Characteristics'!$C:$C,0))),"",INDEX('Policy Characteristics'!H:H,MATCH($C1089,'Policy Characteristics'!$C:$C,0)))</f>
        <v>0.01</v>
      </c>
      <c r="O1089" s="276" t="str">
        <f>IF(ISBLANK(INDEX('Policy Characteristics'!I:I,MATCH($C1089,'Policy Characteristics'!$C:$C,0))),"",INDEX('Policy Characteristics'!I:I,MATCH($C1089,'Policy Characteristics'!$C:$C,0)))</f>
        <v>% reduction in energy use</v>
      </c>
      <c r="P1089" s="276" t="str">
        <f>IF(ISBLANK(INDEX('Policy Characteristics'!J:J,MATCH($C1089,'Policy Characteristics'!$C:$C,0))),"",INDEX('Policy Characteristics'!J:J,MATCH($C1089,'Policy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9" s="276" t="str">
        <f>IF(ISBLANK(INDEX('Policy Characteristics'!K:K,MATCH($C1089,'Policy Characteristics'!$C:$C,0))),"",INDEX('Policy Characteristics'!K:K,MATCH($C1089,'Policy Characteristics'!$C:$C,0)))</f>
        <v>industry-ag-main.html#eff-stds</v>
      </c>
      <c r="R1089" s="276" t="str">
        <f>IF(ISBLANK(INDEX('Policy Characteristics'!L:L,MATCH($C1089,'Policy Characteristics'!$C:$C,0))),"",INDEX('Policy Characteristics'!L:L,MATCH($C1089,'Policy Characteristics'!$C:$C,0)))</f>
        <v>industry-energy-efficiency-standards.html</v>
      </c>
    </row>
    <row r="1090" spans="1:18" s="4" customFormat="1" ht="16">
      <c r="A1090" s="276" t="str">
        <f>IF(ISBLANK(INDEX('Policy Characteristics'!A:A,MATCH($C1090,'Policy Characteristics'!$C:$C,0))),"",INDEX('Policy Characteristics'!A:A,MATCH($C1090,'Policy Characteristics'!$C:$C,0)))</f>
        <v>Industry</v>
      </c>
      <c r="B1090" s="285" t="str">
        <f>IF(ISBLANK(INDEX('Policy Characteristics'!B:B,MATCH($C1090,'Policy Characteristics'!$C:$C,0))),"",INDEX('Policy Characteristics'!B:B,MATCH($C1090,'Policy Characteristics'!$C:$C,0)))</f>
        <v>Industry Energy Efficiency Standards</v>
      </c>
      <c r="C1090" s="276" t="str">
        <f t="shared" si="42"/>
        <v>Percentage Improvement in Eqpt Efficiency Standards above BAU</v>
      </c>
      <c r="D1090" s="6" t="s">
        <v>3117</v>
      </c>
      <c r="E1090" s="47" t="s">
        <v>2425</v>
      </c>
      <c r="F1090" t="s">
        <v>3079</v>
      </c>
      <c r="G1090" s="47" t="s">
        <v>2433</v>
      </c>
      <c r="H1090" s="44">
        <v>1109</v>
      </c>
      <c r="I1090" s="347" t="s">
        <v>45</v>
      </c>
      <c r="J1090" s="277" t="str">
        <f>IF(ISBLANK(INDEX('Policy Characteristics'!D:D,MATCH($C1090,'Policy Characteristics'!$C:$C,0))),"",INDEX('Policy Characteristics'!D:D,MATCH($C1090,'Policy Characteristics'!$C:$C,0)))</f>
        <v>Industry Energy Efficiency Standards</v>
      </c>
      <c r="K1090" s="276" t="str">
        <f>IF(ISBLANK(INDEX('Policy Characteristics'!E:E,MATCH($C1090,'Policy Characteristics'!$C:$C,0))),"",INDEX('Policy Characteristics'!E:E,MATCH($C1090,'Policy Characteristics'!$C:$C,0)))</f>
        <v>indst efficiency standards</v>
      </c>
      <c r="L1090" s="284">
        <f>IF(ISBLANK(INDEX('Policy Characteristics'!F:F,MATCH($C1090,'Policy Characteristics'!$C:$C,0))),"",INDEX('Policy Characteristics'!F:F,MATCH($C1090,'Policy Characteristics'!$C:$C,0)))</f>
        <v>0</v>
      </c>
      <c r="M1090" s="284">
        <f>IF(ISBLANK(INDEX('Policy Characteristics'!G:G,MATCH($C1090,'Policy Characteristics'!$C:$C,0))),"",INDEX('Policy Characteristics'!G:G,MATCH($C1090,'Policy Characteristics'!$C:$C,0)))</f>
        <v>0.25</v>
      </c>
      <c r="N1090" s="284">
        <f>IF(ISBLANK(INDEX('Policy Characteristics'!H:H,MATCH($C1090,'Policy Characteristics'!$C:$C,0))),"",INDEX('Policy Characteristics'!H:H,MATCH($C1090,'Policy Characteristics'!$C:$C,0)))</f>
        <v>0.01</v>
      </c>
      <c r="O1090" s="276" t="str">
        <f>IF(ISBLANK(INDEX('Policy Characteristics'!I:I,MATCH($C1090,'Policy Characteristics'!$C:$C,0))),"",INDEX('Policy Characteristics'!I:I,MATCH($C1090,'Policy Characteristics'!$C:$C,0)))</f>
        <v>% reduction in energy use</v>
      </c>
      <c r="P1090" s="276" t="str">
        <f>IF(ISBLANK(INDEX('Policy Characteristics'!J:J,MATCH($C1090,'Policy Characteristics'!$C:$C,0))),"",INDEX('Policy Characteristics'!J:J,MATCH($C1090,'Policy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0" s="276" t="str">
        <f>IF(ISBLANK(INDEX('Policy Characteristics'!K:K,MATCH($C1090,'Policy Characteristics'!$C:$C,0))),"",INDEX('Policy Characteristics'!K:K,MATCH($C1090,'Policy Characteristics'!$C:$C,0)))</f>
        <v>industry-ag-main.html#eff-stds</v>
      </c>
      <c r="R1090" s="276" t="str">
        <f>IF(ISBLANK(INDEX('Policy Characteristics'!L:L,MATCH($C1090,'Policy Characteristics'!$C:$C,0))),"",INDEX('Policy Characteristics'!L:L,MATCH($C1090,'Policy Characteristics'!$C:$C,0)))</f>
        <v>industry-energy-efficiency-standards.html</v>
      </c>
    </row>
    <row r="1091" spans="1:18" s="4" customFormat="1" ht="16">
      <c r="A1091" s="276" t="str">
        <f>IF(ISBLANK(INDEX('Policy Characteristics'!A:A,MATCH($C1091,'Policy Characteristics'!$C:$C,0))),"",INDEX('Policy Characteristics'!A:A,MATCH($C1091,'Policy Characteristics'!$C:$C,0)))</f>
        <v>Industry</v>
      </c>
      <c r="B1091" s="285" t="str">
        <f>IF(ISBLANK(INDEX('Policy Characteristics'!B:B,MATCH($C1091,'Policy Characteristics'!$C:$C,0))),"",INDEX('Policy Characteristics'!B:B,MATCH($C1091,'Policy Characteristics'!$C:$C,0)))</f>
        <v>Industry Energy Efficiency Standards</v>
      </c>
      <c r="C1091" s="276" t="str">
        <f t="shared" si="42"/>
        <v>Percentage Improvement in Eqpt Efficiency Standards above BAU</v>
      </c>
      <c r="D1091" s="6" t="s">
        <v>3117</v>
      </c>
      <c r="E1091" s="47" t="s">
        <v>2426</v>
      </c>
      <c r="F1091" t="s">
        <v>3079</v>
      </c>
      <c r="G1091" s="47" t="s">
        <v>2434</v>
      </c>
      <c r="H1091" s="44">
        <v>1110</v>
      </c>
      <c r="I1091" s="347" t="s">
        <v>44</v>
      </c>
      <c r="J1091" s="277" t="str">
        <f>IF(ISBLANK(INDEX('Policy Characteristics'!D:D,MATCH($C1091,'Policy Characteristics'!$C:$C,0))),"",INDEX('Policy Characteristics'!D:D,MATCH($C1091,'Policy Characteristics'!$C:$C,0)))</f>
        <v>Industry Energy Efficiency Standards</v>
      </c>
      <c r="K1091" s="276" t="str">
        <f>IF(ISBLANK(INDEX('Policy Characteristics'!E:E,MATCH($C1091,'Policy Characteristics'!$C:$C,0))),"",INDEX('Policy Characteristics'!E:E,MATCH($C1091,'Policy Characteristics'!$C:$C,0)))</f>
        <v>indst efficiency standards</v>
      </c>
      <c r="L1091" s="284">
        <f>IF(ISBLANK(INDEX('Policy Characteristics'!F:F,MATCH($C1091,'Policy Characteristics'!$C:$C,0))),"",INDEX('Policy Characteristics'!F:F,MATCH($C1091,'Policy Characteristics'!$C:$C,0)))</f>
        <v>0</v>
      </c>
      <c r="M1091" s="284">
        <f>IF(ISBLANK(INDEX('Policy Characteristics'!G:G,MATCH($C1091,'Policy Characteristics'!$C:$C,0))),"",INDEX('Policy Characteristics'!G:G,MATCH($C1091,'Policy Characteristics'!$C:$C,0)))</f>
        <v>0.25</v>
      </c>
      <c r="N1091" s="284">
        <f>IF(ISBLANK(INDEX('Policy Characteristics'!H:H,MATCH($C1091,'Policy Characteristics'!$C:$C,0))),"",INDEX('Policy Characteristics'!H:H,MATCH($C1091,'Policy Characteristics'!$C:$C,0)))</f>
        <v>0.01</v>
      </c>
      <c r="O1091" s="276" t="str">
        <f>IF(ISBLANK(INDEX('Policy Characteristics'!I:I,MATCH($C1091,'Policy Characteristics'!$C:$C,0))),"",INDEX('Policy Characteristics'!I:I,MATCH($C1091,'Policy Characteristics'!$C:$C,0)))</f>
        <v>% reduction in energy use</v>
      </c>
      <c r="P1091" s="276" t="str">
        <f>IF(ISBLANK(INDEX('Policy Characteristics'!J:J,MATCH($C1091,'Policy Characteristics'!$C:$C,0))),"",INDEX('Policy Characteristics'!J:J,MATCH($C1091,'Policy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1" s="276" t="str">
        <f>IF(ISBLANK(INDEX('Policy Characteristics'!K:K,MATCH($C1091,'Policy Characteristics'!$C:$C,0))),"",INDEX('Policy Characteristics'!K:K,MATCH($C1091,'Policy Characteristics'!$C:$C,0)))</f>
        <v>industry-ag-main.html#eff-stds</v>
      </c>
      <c r="R1091" s="276" t="str">
        <f>IF(ISBLANK(INDEX('Policy Characteristics'!L:L,MATCH($C1091,'Policy Characteristics'!$C:$C,0))),"",INDEX('Policy Characteristics'!L:L,MATCH($C1091,'Policy Characteristics'!$C:$C,0)))</f>
        <v>industry-energy-efficiency-standards.html</v>
      </c>
    </row>
    <row r="1092" spans="1:18" s="4" customFormat="1" ht="16">
      <c r="A1092" s="276" t="str">
        <f>IF(ISBLANK(INDEX('Policy Characteristics'!A:A,MATCH($C1092,'Policy Characteristics'!$C:$C,0))),"",INDEX('Policy Characteristics'!A:A,MATCH($C1092,'Policy Characteristics'!$C:$C,0)))</f>
        <v>Industry</v>
      </c>
      <c r="B1092" s="285" t="str">
        <f>IF(ISBLANK(INDEX('Policy Characteristics'!B:B,MATCH($C1092,'Policy Characteristics'!$C:$C,0))),"",INDEX('Policy Characteristics'!B:B,MATCH($C1092,'Policy Characteristics'!$C:$C,0)))</f>
        <v>Industry Energy Efficiency Standards</v>
      </c>
      <c r="C1092" s="276" t="str">
        <f t="shared" si="42"/>
        <v>Percentage Improvement in Eqpt Efficiency Standards above BAU</v>
      </c>
      <c r="D1092" s="6" t="s">
        <v>3117</v>
      </c>
      <c r="E1092" s="47" t="s">
        <v>2427</v>
      </c>
      <c r="F1092" t="s">
        <v>3079</v>
      </c>
      <c r="G1092" s="47" t="s">
        <v>2431</v>
      </c>
      <c r="H1092" s="44">
        <v>1111</v>
      </c>
      <c r="I1092" s="347" t="s">
        <v>45</v>
      </c>
      <c r="J1092" s="277" t="str">
        <f>IF(ISBLANK(INDEX('Policy Characteristics'!D:D,MATCH($C1092,'Policy Characteristics'!$C:$C,0))),"",INDEX('Policy Characteristics'!D:D,MATCH($C1092,'Policy Characteristics'!$C:$C,0)))</f>
        <v>Industry Energy Efficiency Standards</v>
      </c>
      <c r="K1092" s="276" t="str">
        <f>IF(ISBLANK(INDEX('Policy Characteristics'!E:E,MATCH($C1092,'Policy Characteristics'!$C:$C,0))),"",INDEX('Policy Characteristics'!E:E,MATCH($C1092,'Policy Characteristics'!$C:$C,0)))</f>
        <v>indst efficiency standards</v>
      </c>
      <c r="L1092" s="284">
        <f>IF(ISBLANK(INDEX('Policy Characteristics'!F:F,MATCH($C1092,'Policy Characteristics'!$C:$C,0))),"",INDEX('Policy Characteristics'!F:F,MATCH($C1092,'Policy Characteristics'!$C:$C,0)))</f>
        <v>0</v>
      </c>
      <c r="M1092" s="284">
        <f>IF(ISBLANK(INDEX('Policy Characteristics'!G:G,MATCH($C1092,'Policy Characteristics'!$C:$C,0))),"",INDEX('Policy Characteristics'!G:G,MATCH($C1092,'Policy Characteristics'!$C:$C,0)))</f>
        <v>0.25</v>
      </c>
      <c r="N1092" s="284">
        <f>IF(ISBLANK(INDEX('Policy Characteristics'!H:H,MATCH($C1092,'Policy Characteristics'!$C:$C,0))),"",INDEX('Policy Characteristics'!H:H,MATCH($C1092,'Policy Characteristics'!$C:$C,0)))</f>
        <v>0.01</v>
      </c>
      <c r="O1092" s="276" t="str">
        <f>IF(ISBLANK(INDEX('Policy Characteristics'!I:I,MATCH($C1092,'Policy Characteristics'!$C:$C,0))),"",INDEX('Policy Characteristics'!I:I,MATCH($C1092,'Policy Characteristics'!$C:$C,0)))</f>
        <v>% reduction in energy use</v>
      </c>
      <c r="P1092" s="276" t="str">
        <f>IF(ISBLANK(INDEX('Policy Characteristics'!J:J,MATCH($C1092,'Policy Characteristics'!$C:$C,0))),"",INDEX('Policy Characteristics'!J:J,MATCH($C1092,'Policy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2" s="276" t="str">
        <f>IF(ISBLANK(INDEX('Policy Characteristics'!K:K,MATCH($C1092,'Policy Characteristics'!$C:$C,0))),"",INDEX('Policy Characteristics'!K:K,MATCH($C1092,'Policy Characteristics'!$C:$C,0)))</f>
        <v>industry-ag-main.html#eff-stds</v>
      </c>
      <c r="R1092" s="276" t="str">
        <f>IF(ISBLANK(INDEX('Policy Characteristics'!L:L,MATCH($C1092,'Policy Characteristics'!$C:$C,0))),"",INDEX('Policy Characteristics'!L:L,MATCH($C1092,'Policy Characteristics'!$C:$C,0)))</f>
        <v>industry-energy-efficiency-standards.html</v>
      </c>
    </row>
    <row r="1093" spans="1:18" s="4" customFormat="1" ht="16">
      <c r="A1093" s="276" t="str">
        <f>IF(ISBLANK(INDEX('Policy Characteristics'!A:A,MATCH($C1093,'Policy Characteristics'!$C:$C,0))),"",INDEX('Policy Characteristics'!A:A,MATCH($C1093,'Policy Characteristics'!$C:$C,0)))</f>
        <v>Industry</v>
      </c>
      <c r="B1093" s="285" t="str">
        <f>IF(ISBLANK(INDEX('Policy Characteristics'!B:B,MATCH($C1093,'Policy Characteristics'!$C:$C,0))),"",INDEX('Policy Characteristics'!B:B,MATCH($C1093,'Policy Characteristics'!$C:$C,0)))</f>
        <v>Industry Energy Efficiency Standards</v>
      </c>
      <c r="C1093" s="276" t="str">
        <f t="shared" si="42"/>
        <v>Percentage Improvement in Eqpt Efficiency Standards above BAU</v>
      </c>
      <c r="D1093" s="6" t="s">
        <v>3117</v>
      </c>
      <c r="E1093" s="47" t="s">
        <v>2428</v>
      </c>
      <c r="F1093" t="s">
        <v>3079</v>
      </c>
      <c r="G1093" s="47" t="s">
        <v>2432</v>
      </c>
      <c r="H1093" s="44">
        <v>1112</v>
      </c>
      <c r="I1093" s="347" t="s">
        <v>44</v>
      </c>
      <c r="J1093" s="277" t="str">
        <f>IF(ISBLANK(INDEX('Policy Characteristics'!D:D,MATCH($C1093,'Policy Characteristics'!$C:$C,0))),"",INDEX('Policy Characteristics'!D:D,MATCH($C1093,'Policy Characteristics'!$C:$C,0)))</f>
        <v>Industry Energy Efficiency Standards</v>
      </c>
      <c r="K1093" s="276" t="str">
        <f>IF(ISBLANK(INDEX('Policy Characteristics'!E:E,MATCH($C1093,'Policy Characteristics'!$C:$C,0))),"",INDEX('Policy Characteristics'!E:E,MATCH($C1093,'Policy Characteristics'!$C:$C,0)))</f>
        <v>indst efficiency standards</v>
      </c>
      <c r="L1093" s="284">
        <f>IF(ISBLANK(INDEX('Policy Characteristics'!F:F,MATCH($C1093,'Policy Characteristics'!$C:$C,0))),"",INDEX('Policy Characteristics'!F:F,MATCH($C1093,'Policy Characteristics'!$C:$C,0)))</f>
        <v>0</v>
      </c>
      <c r="M1093" s="284">
        <f>IF(ISBLANK(INDEX('Policy Characteristics'!G:G,MATCH($C1093,'Policy Characteristics'!$C:$C,0))),"",INDEX('Policy Characteristics'!G:G,MATCH($C1093,'Policy Characteristics'!$C:$C,0)))</f>
        <v>0.25</v>
      </c>
      <c r="N1093" s="284">
        <f>IF(ISBLANK(INDEX('Policy Characteristics'!H:H,MATCH($C1093,'Policy Characteristics'!$C:$C,0))),"",INDEX('Policy Characteristics'!H:H,MATCH($C1093,'Policy Characteristics'!$C:$C,0)))</f>
        <v>0.01</v>
      </c>
      <c r="O1093" s="276" t="str">
        <f>IF(ISBLANK(INDEX('Policy Characteristics'!I:I,MATCH($C1093,'Policy Characteristics'!$C:$C,0))),"",INDEX('Policy Characteristics'!I:I,MATCH($C1093,'Policy Characteristics'!$C:$C,0)))</f>
        <v>% reduction in energy use</v>
      </c>
      <c r="P1093" s="276" t="str">
        <f>IF(ISBLANK(INDEX('Policy Characteristics'!J:J,MATCH($C1093,'Policy Characteristics'!$C:$C,0))),"",INDEX('Policy Characteristics'!J:J,MATCH($C1093,'Policy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3" s="276" t="str">
        <f>IF(ISBLANK(INDEX('Policy Characteristics'!K:K,MATCH($C1093,'Policy Characteristics'!$C:$C,0))),"",INDEX('Policy Characteristics'!K:K,MATCH($C1093,'Policy Characteristics'!$C:$C,0)))</f>
        <v>industry-ag-main.html#eff-stds</v>
      </c>
      <c r="R1093" s="276" t="str">
        <f>IF(ISBLANK(INDEX('Policy Characteristics'!L:L,MATCH($C1093,'Policy Characteristics'!$C:$C,0))),"",INDEX('Policy Characteristics'!L:L,MATCH($C1093,'Policy Characteristics'!$C:$C,0)))</f>
        <v>industry-energy-efficiency-standards.html</v>
      </c>
    </row>
    <row r="1094" spans="1:18" s="4" customFormat="1" ht="16">
      <c r="A1094" s="276" t="str">
        <f>IF(ISBLANK(INDEX('Policy Characteristics'!A:A,MATCH($C1094,'Policy Characteristics'!$C:$C,0))),"",INDEX('Policy Characteristics'!A:A,MATCH($C1094,'Policy Characteristics'!$C:$C,0)))</f>
        <v>Industry</v>
      </c>
      <c r="B1094" s="285" t="str">
        <f>IF(ISBLANK(INDEX('Policy Characteristics'!B:B,MATCH($C1094,'Policy Characteristics'!$C:$C,0))),"",INDEX('Policy Characteristics'!B:B,MATCH($C1094,'Policy Characteristics'!$C:$C,0)))</f>
        <v>Industry Energy Efficiency Standards</v>
      </c>
      <c r="C1094" s="276" t="str">
        <f t="shared" si="42"/>
        <v>Percentage Improvement in Eqpt Efficiency Standards above BAU</v>
      </c>
      <c r="D1094" s="6" t="s">
        <v>3117</v>
      </c>
      <c r="E1094" s="47" t="s">
        <v>2429</v>
      </c>
      <c r="F1094" t="s">
        <v>3079</v>
      </c>
      <c r="G1094" s="47" t="s">
        <v>2435</v>
      </c>
      <c r="H1094" s="44">
        <v>1113</v>
      </c>
      <c r="I1094" s="347" t="s">
        <v>45</v>
      </c>
      <c r="J1094" s="277" t="str">
        <f>IF(ISBLANK(INDEX('Policy Characteristics'!D:D,MATCH($C1094,'Policy Characteristics'!$C:$C,0))),"",INDEX('Policy Characteristics'!D:D,MATCH($C1094,'Policy Characteristics'!$C:$C,0)))</f>
        <v>Industry Energy Efficiency Standards</v>
      </c>
      <c r="K1094" s="276" t="str">
        <f>IF(ISBLANK(INDEX('Policy Characteristics'!E:E,MATCH($C1094,'Policy Characteristics'!$C:$C,0))),"",INDEX('Policy Characteristics'!E:E,MATCH($C1094,'Policy Characteristics'!$C:$C,0)))</f>
        <v>indst efficiency standards</v>
      </c>
      <c r="L1094" s="284">
        <f>IF(ISBLANK(INDEX('Policy Characteristics'!F:F,MATCH($C1094,'Policy Characteristics'!$C:$C,0))),"",INDEX('Policy Characteristics'!F:F,MATCH($C1094,'Policy Characteristics'!$C:$C,0)))</f>
        <v>0</v>
      </c>
      <c r="M1094" s="284">
        <f>IF(ISBLANK(INDEX('Policy Characteristics'!G:G,MATCH($C1094,'Policy Characteristics'!$C:$C,0))),"",INDEX('Policy Characteristics'!G:G,MATCH($C1094,'Policy Characteristics'!$C:$C,0)))</f>
        <v>0.25</v>
      </c>
      <c r="N1094" s="284">
        <f>IF(ISBLANK(INDEX('Policy Characteristics'!H:H,MATCH($C1094,'Policy Characteristics'!$C:$C,0))),"",INDEX('Policy Characteristics'!H:H,MATCH($C1094,'Policy Characteristics'!$C:$C,0)))</f>
        <v>0.01</v>
      </c>
      <c r="O1094" s="276" t="str">
        <f>IF(ISBLANK(INDEX('Policy Characteristics'!I:I,MATCH($C1094,'Policy Characteristics'!$C:$C,0))),"",INDEX('Policy Characteristics'!I:I,MATCH($C1094,'Policy Characteristics'!$C:$C,0)))</f>
        <v>% reduction in energy use</v>
      </c>
      <c r="P1094" s="276" t="str">
        <f>IF(ISBLANK(INDEX('Policy Characteristics'!J:J,MATCH($C1094,'Policy Characteristics'!$C:$C,0))),"",INDEX('Policy Characteristics'!J:J,MATCH($C1094,'Policy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4" s="276" t="str">
        <f>IF(ISBLANK(INDEX('Policy Characteristics'!K:K,MATCH($C1094,'Policy Characteristics'!$C:$C,0))),"",INDEX('Policy Characteristics'!K:K,MATCH($C1094,'Policy Characteristics'!$C:$C,0)))</f>
        <v>industry-ag-main.html#eff-stds</v>
      </c>
      <c r="R1094" s="276" t="str">
        <f>IF(ISBLANK(INDEX('Policy Characteristics'!L:L,MATCH($C1094,'Policy Characteristics'!$C:$C,0))),"",INDEX('Policy Characteristics'!L:L,MATCH($C1094,'Policy Characteristics'!$C:$C,0)))</f>
        <v>industry-energy-efficiency-standards.html</v>
      </c>
    </row>
    <row r="1095" spans="1:18" s="4" customFormat="1" ht="16">
      <c r="A1095" s="276" t="str">
        <f>IF(ISBLANK(INDEX('Policy Characteristics'!A:A,MATCH($C1095,'Policy Characteristics'!$C:$C,0))),"",INDEX('Policy Characteristics'!A:A,MATCH($C1095,'Policy Characteristics'!$C:$C,0)))</f>
        <v>Industry</v>
      </c>
      <c r="B1095" s="285" t="str">
        <f>IF(ISBLANK(INDEX('Policy Characteristics'!B:B,MATCH($C1095,'Policy Characteristics'!$C:$C,0))),"",INDEX('Policy Characteristics'!B:B,MATCH($C1095,'Policy Characteristics'!$C:$C,0)))</f>
        <v>Industry Energy Efficiency Standards</v>
      </c>
      <c r="C1095" s="276" t="str">
        <f t="shared" si="42"/>
        <v>Percentage Improvement in Eqpt Efficiency Standards above BAU</v>
      </c>
      <c r="D1095" s="6" t="s">
        <v>3117</v>
      </c>
      <c r="E1095" s="47" t="s">
        <v>2737</v>
      </c>
      <c r="F1095" t="s">
        <v>3079</v>
      </c>
      <c r="G1095" s="47" t="s">
        <v>2740</v>
      </c>
      <c r="H1095" s="44">
        <v>1114</v>
      </c>
      <c r="I1095" s="347" t="s">
        <v>45</v>
      </c>
      <c r="J1095" s="277" t="str">
        <f>IF(ISBLANK(INDEX('Policy Characteristics'!D:D,MATCH($C1095,'Policy Characteristics'!$C:$C,0))),"",INDEX('Policy Characteristics'!D:D,MATCH($C1095,'Policy Characteristics'!$C:$C,0)))</f>
        <v>Industry Energy Efficiency Standards</v>
      </c>
      <c r="K1095" s="276" t="str">
        <f>IF(ISBLANK(INDEX('Policy Characteristics'!E:E,MATCH($C1095,'Policy Characteristics'!$C:$C,0))),"",INDEX('Policy Characteristics'!E:E,MATCH($C1095,'Policy Characteristics'!$C:$C,0)))</f>
        <v>indst efficiency standards</v>
      </c>
      <c r="L1095" s="284">
        <f>IF(ISBLANK(INDEX('Policy Characteristics'!F:F,MATCH($C1095,'Policy Characteristics'!$C:$C,0))),"",INDEX('Policy Characteristics'!F:F,MATCH($C1095,'Policy Characteristics'!$C:$C,0)))</f>
        <v>0</v>
      </c>
      <c r="M1095" s="284">
        <f>IF(ISBLANK(INDEX('Policy Characteristics'!G:G,MATCH($C1095,'Policy Characteristics'!$C:$C,0))),"",INDEX('Policy Characteristics'!G:G,MATCH($C1095,'Policy Characteristics'!$C:$C,0)))</f>
        <v>0.25</v>
      </c>
      <c r="N1095" s="284">
        <f>IF(ISBLANK(INDEX('Policy Characteristics'!H:H,MATCH($C1095,'Policy Characteristics'!$C:$C,0))),"",INDEX('Policy Characteristics'!H:H,MATCH($C1095,'Policy Characteristics'!$C:$C,0)))</f>
        <v>0.01</v>
      </c>
      <c r="O1095" s="276" t="str">
        <f>IF(ISBLANK(INDEX('Policy Characteristics'!I:I,MATCH($C1095,'Policy Characteristics'!$C:$C,0))),"",INDEX('Policy Characteristics'!I:I,MATCH($C1095,'Policy Characteristics'!$C:$C,0)))</f>
        <v>% reduction in energy use</v>
      </c>
      <c r="P1095" s="276" t="str">
        <f>IF(ISBLANK(INDEX('Policy Characteristics'!J:J,MATCH($C1095,'Policy Characteristics'!$C:$C,0))),"",INDEX('Policy Characteristics'!J:J,MATCH($C1095,'Policy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5" s="276" t="str">
        <f>IF(ISBLANK(INDEX('Policy Characteristics'!K:K,MATCH($C1095,'Policy Characteristics'!$C:$C,0))),"",INDEX('Policy Characteristics'!K:K,MATCH($C1095,'Policy Characteristics'!$C:$C,0)))</f>
        <v>industry-ag-main.html#eff-stds</v>
      </c>
      <c r="R1095" s="276" t="str">
        <f>IF(ISBLANK(INDEX('Policy Characteristics'!L:L,MATCH($C1095,'Policy Characteristics'!$C:$C,0))),"",INDEX('Policy Characteristics'!L:L,MATCH($C1095,'Policy Characteristics'!$C:$C,0)))</f>
        <v>industry-energy-efficiency-standards.html</v>
      </c>
    </row>
    <row r="1096" spans="1:18" s="4" customFormat="1" ht="16">
      <c r="A1096" s="276" t="str">
        <f>IF(ISBLANK(INDEX('Policy Characteristics'!A:A,MATCH($C1096,'Policy Characteristics'!$C:$C,0))),"",INDEX('Policy Characteristics'!A:A,MATCH($C1096,'Policy Characteristics'!$C:$C,0)))</f>
        <v>Industry</v>
      </c>
      <c r="B1096" s="285" t="str">
        <f>IF(ISBLANK(INDEX('Policy Characteristics'!B:B,MATCH($C1096,'Policy Characteristics'!$C:$C,0))),"",INDEX('Policy Characteristics'!B:B,MATCH($C1096,'Policy Characteristics'!$C:$C,0)))</f>
        <v>Industry Energy Efficiency Standards</v>
      </c>
      <c r="C1096" s="276" t="str">
        <f t="shared" si="42"/>
        <v>Percentage Improvement in Eqpt Efficiency Standards above BAU</v>
      </c>
      <c r="D1096" s="6" t="s">
        <v>3117</v>
      </c>
      <c r="E1096" s="47" t="s">
        <v>2738</v>
      </c>
      <c r="F1096" t="s">
        <v>3079</v>
      </c>
      <c r="G1096" s="47" t="s">
        <v>2742</v>
      </c>
      <c r="H1096" s="44">
        <v>1115</v>
      </c>
      <c r="I1096" s="347" t="s">
        <v>45</v>
      </c>
      <c r="J1096" s="277" t="str">
        <f>IF(ISBLANK(INDEX('Policy Characteristics'!D:D,MATCH($C1096,'Policy Characteristics'!$C:$C,0))),"",INDEX('Policy Characteristics'!D:D,MATCH($C1096,'Policy Characteristics'!$C:$C,0)))</f>
        <v>Industry Energy Efficiency Standards</v>
      </c>
      <c r="K1096" s="276" t="str">
        <f>IF(ISBLANK(INDEX('Policy Characteristics'!E:E,MATCH($C1096,'Policy Characteristics'!$C:$C,0))),"",INDEX('Policy Characteristics'!E:E,MATCH($C1096,'Policy Characteristics'!$C:$C,0)))</f>
        <v>indst efficiency standards</v>
      </c>
      <c r="L1096" s="284">
        <f>IF(ISBLANK(INDEX('Policy Characteristics'!F:F,MATCH($C1096,'Policy Characteristics'!$C:$C,0))),"",INDEX('Policy Characteristics'!F:F,MATCH($C1096,'Policy Characteristics'!$C:$C,0)))</f>
        <v>0</v>
      </c>
      <c r="M1096" s="284">
        <f>IF(ISBLANK(INDEX('Policy Characteristics'!G:G,MATCH($C1096,'Policy Characteristics'!$C:$C,0))),"",INDEX('Policy Characteristics'!G:G,MATCH($C1096,'Policy Characteristics'!$C:$C,0)))</f>
        <v>0.25</v>
      </c>
      <c r="N1096" s="284">
        <f>IF(ISBLANK(INDEX('Policy Characteristics'!H:H,MATCH($C1096,'Policy Characteristics'!$C:$C,0))),"",INDEX('Policy Characteristics'!H:H,MATCH($C1096,'Policy Characteristics'!$C:$C,0)))</f>
        <v>0.01</v>
      </c>
      <c r="O1096" s="276" t="str">
        <f>IF(ISBLANK(INDEX('Policy Characteristics'!I:I,MATCH($C1096,'Policy Characteristics'!$C:$C,0))),"",INDEX('Policy Characteristics'!I:I,MATCH($C1096,'Policy Characteristics'!$C:$C,0)))</f>
        <v>% reduction in energy use</v>
      </c>
      <c r="P1096" s="276" t="str">
        <f>IF(ISBLANK(INDEX('Policy Characteristics'!J:J,MATCH($C1096,'Policy Characteristics'!$C:$C,0))),"",INDEX('Policy Characteristics'!J:J,MATCH($C1096,'Policy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6" s="276" t="str">
        <f>IF(ISBLANK(INDEX('Policy Characteristics'!K:K,MATCH($C1096,'Policy Characteristics'!$C:$C,0))),"",INDEX('Policy Characteristics'!K:K,MATCH($C1096,'Policy Characteristics'!$C:$C,0)))</f>
        <v>industry-ag-main.html#eff-stds</v>
      </c>
      <c r="R1096" s="276" t="str">
        <f>IF(ISBLANK(INDEX('Policy Characteristics'!L:L,MATCH($C1096,'Policy Characteristics'!$C:$C,0))),"",INDEX('Policy Characteristics'!L:L,MATCH($C1096,'Policy Characteristics'!$C:$C,0)))</f>
        <v>industry-energy-efficiency-standards.html</v>
      </c>
    </row>
    <row r="1097" spans="1:18" s="4" customFormat="1" ht="16">
      <c r="A1097" s="276" t="str">
        <f>IF(ISBLANK(INDEX('Policy Characteristics'!A:A,MATCH($C1097,'Policy Characteristics'!$C:$C,0))),"",INDEX('Policy Characteristics'!A:A,MATCH($C1097,'Policy Characteristics'!$C:$C,0)))</f>
        <v>Industry</v>
      </c>
      <c r="B1097" s="285" t="str">
        <f>IF(ISBLANK(INDEX('Policy Characteristics'!B:B,MATCH($C1097,'Policy Characteristics'!$C:$C,0))),"",INDEX('Policy Characteristics'!B:B,MATCH($C1097,'Policy Characteristics'!$C:$C,0)))</f>
        <v>Industry Energy Efficiency Standards</v>
      </c>
      <c r="C1097" s="276" t="str">
        <f t="shared" si="42"/>
        <v>Percentage Improvement in Eqpt Efficiency Standards above BAU</v>
      </c>
      <c r="D1097" s="6" t="s">
        <v>3117</v>
      </c>
      <c r="E1097" s="47" t="s">
        <v>2739</v>
      </c>
      <c r="F1097" t="s">
        <v>3079</v>
      </c>
      <c r="G1097" s="47" t="s">
        <v>2743</v>
      </c>
      <c r="H1097" s="44">
        <v>1116</v>
      </c>
      <c r="I1097" s="347" t="s">
        <v>44</v>
      </c>
      <c r="J1097" s="277" t="str">
        <f>IF(ISBLANK(INDEX('Policy Characteristics'!D:D,MATCH($C1097,'Policy Characteristics'!$C:$C,0))),"",INDEX('Policy Characteristics'!D:D,MATCH($C1097,'Policy Characteristics'!$C:$C,0)))</f>
        <v>Industry Energy Efficiency Standards</v>
      </c>
      <c r="K1097" s="276" t="str">
        <f>IF(ISBLANK(INDEX('Policy Characteristics'!E:E,MATCH($C1097,'Policy Characteristics'!$C:$C,0))),"",INDEX('Policy Characteristics'!E:E,MATCH($C1097,'Policy Characteristics'!$C:$C,0)))</f>
        <v>indst efficiency standards</v>
      </c>
      <c r="L1097" s="284">
        <f>IF(ISBLANK(INDEX('Policy Characteristics'!F:F,MATCH($C1097,'Policy Characteristics'!$C:$C,0))),"",INDEX('Policy Characteristics'!F:F,MATCH($C1097,'Policy Characteristics'!$C:$C,0)))</f>
        <v>0</v>
      </c>
      <c r="M1097" s="284">
        <f>IF(ISBLANK(INDEX('Policy Characteristics'!G:G,MATCH($C1097,'Policy Characteristics'!$C:$C,0))),"",INDEX('Policy Characteristics'!G:G,MATCH($C1097,'Policy Characteristics'!$C:$C,0)))</f>
        <v>0.25</v>
      </c>
      <c r="N1097" s="284">
        <f>IF(ISBLANK(INDEX('Policy Characteristics'!H:H,MATCH($C1097,'Policy Characteristics'!$C:$C,0))),"",INDEX('Policy Characteristics'!H:H,MATCH($C1097,'Policy Characteristics'!$C:$C,0)))</f>
        <v>0.01</v>
      </c>
      <c r="O1097" s="276" t="str">
        <f>IF(ISBLANK(INDEX('Policy Characteristics'!I:I,MATCH($C1097,'Policy Characteristics'!$C:$C,0))),"",INDEX('Policy Characteristics'!I:I,MATCH($C1097,'Policy Characteristics'!$C:$C,0)))</f>
        <v>% reduction in energy use</v>
      </c>
      <c r="P1097" s="276" t="str">
        <f>IF(ISBLANK(INDEX('Policy Characteristics'!J:J,MATCH($C1097,'Policy Characteristics'!$C:$C,0))),"",INDEX('Policy Characteristics'!J:J,MATCH($C1097,'Policy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7" s="276" t="str">
        <f>IF(ISBLANK(INDEX('Policy Characteristics'!K:K,MATCH($C1097,'Policy Characteristics'!$C:$C,0))),"",INDEX('Policy Characteristics'!K:K,MATCH($C1097,'Policy Characteristics'!$C:$C,0)))</f>
        <v>industry-ag-main.html#eff-stds</v>
      </c>
      <c r="R1097" s="276" t="str">
        <f>IF(ISBLANK(INDEX('Policy Characteristics'!L:L,MATCH($C1097,'Policy Characteristics'!$C:$C,0))),"",INDEX('Policy Characteristics'!L:L,MATCH($C1097,'Policy Characteristics'!$C:$C,0)))</f>
        <v>industry-energy-efficiency-standards.html</v>
      </c>
    </row>
    <row r="1098" spans="1:18" s="4" customFormat="1" ht="16">
      <c r="A1098" s="276" t="str">
        <f>IF(ISBLANK(INDEX('Policy Characteristics'!A:A,MATCH($C1098,'Policy Characteristics'!$C:$C,0))),"",INDEX('Policy Characteristics'!A:A,MATCH($C1098,'Policy Characteristics'!$C:$C,0)))</f>
        <v>Industry</v>
      </c>
      <c r="B1098" s="285" t="str">
        <f>IF(ISBLANK(INDEX('Policy Characteristics'!B:B,MATCH($C1098,'Policy Characteristics'!$C:$C,0))),"",INDEX('Policy Characteristics'!B:B,MATCH($C1098,'Policy Characteristics'!$C:$C,0)))</f>
        <v>Industry Energy Efficiency Standards</v>
      </c>
      <c r="C1098" s="276" t="str">
        <f t="shared" si="42"/>
        <v>Percentage Improvement in Eqpt Efficiency Standards above BAU</v>
      </c>
      <c r="D1098" s="6" t="s">
        <v>3117</v>
      </c>
      <c r="E1098" s="47" t="s">
        <v>2736</v>
      </c>
      <c r="F1098" t="s">
        <v>3079</v>
      </c>
      <c r="G1098" s="47" t="s">
        <v>2741</v>
      </c>
      <c r="H1098" s="44">
        <v>1117</v>
      </c>
      <c r="I1098" s="347" t="s">
        <v>45</v>
      </c>
      <c r="J1098" s="277" t="str">
        <f>IF(ISBLANK(INDEX('Policy Characteristics'!D:D,MATCH($C1098,'Policy Characteristics'!$C:$C,0))),"",INDEX('Policy Characteristics'!D:D,MATCH($C1098,'Policy Characteristics'!$C:$C,0)))</f>
        <v>Industry Energy Efficiency Standards</v>
      </c>
      <c r="K1098" s="276" t="str">
        <f>IF(ISBLANK(INDEX('Policy Characteristics'!E:E,MATCH($C1098,'Policy Characteristics'!$C:$C,0))),"",INDEX('Policy Characteristics'!E:E,MATCH($C1098,'Policy Characteristics'!$C:$C,0)))</f>
        <v>indst efficiency standards</v>
      </c>
      <c r="L1098" s="284">
        <f>IF(ISBLANK(INDEX('Policy Characteristics'!F:F,MATCH($C1098,'Policy Characteristics'!$C:$C,0))),"",INDEX('Policy Characteristics'!F:F,MATCH($C1098,'Policy Characteristics'!$C:$C,0)))</f>
        <v>0</v>
      </c>
      <c r="M1098" s="284">
        <f>IF(ISBLANK(INDEX('Policy Characteristics'!G:G,MATCH($C1098,'Policy Characteristics'!$C:$C,0))),"",INDEX('Policy Characteristics'!G:G,MATCH($C1098,'Policy Characteristics'!$C:$C,0)))</f>
        <v>0.25</v>
      </c>
      <c r="N1098" s="284">
        <f>IF(ISBLANK(INDEX('Policy Characteristics'!H:H,MATCH($C1098,'Policy Characteristics'!$C:$C,0))),"",INDEX('Policy Characteristics'!H:H,MATCH($C1098,'Policy Characteristics'!$C:$C,0)))</f>
        <v>0.01</v>
      </c>
      <c r="O1098" s="276" t="str">
        <f>IF(ISBLANK(INDEX('Policy Characteristics'!I:I,MATCH($C1098,'Policy Characteristics'!$C:$C,0))),"",INDEX('Policy Characteristics'!I:I,MATCH($C1098,'Policy Characteristics'!$C:$C,0)))</f>
        <v>% reduction in energy use</v>
      </c>
      <c r="P1098" s="276" t="str">
        <f>IF(ISBLANK(INDEX('Policy Characteristics'!J:J,MATCH($C1098,'Policy Characteristics'!$C:$C,0))),"",INDEX('Policy Characteristics'!J:J,MATCH($C1098,'Policy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8" s="276" t="str">
        <f>IF(ISBLANK(INDEX('Policy Characteristics'!K:K,MATCH($C1098,'Policy Characteristics'!$C:$C,0))),"",INDEX('Policy Characteristics'!K:K,MATCH($C1098,'Policy Characteristics'!$C:$C,0)))</f>
        <v>industry-ag-main.html#eff-stds</v>
      </c>
      <c r="R1098" s="276" t="str">
        <f>IF(ISBLANK(INDEX('Policy Characteristics'!L:L,MATCH($C1098,'Policy Characteristics'!$C:$C,0))),"",INDEX('Policy Characteristics'!L:L,MATCH($C1098,'Policy Characteristics'!$C:$C,0)))</f>
        <v>industry-energy-efficiency-standards.html</v>
      </c>
    </row>
    <row r="1099" spans="1:18" s="4" customFormat="1" ht="16">
      <c r="A1099" s="276" t="str">
        <f>IF(ISBLANK(INDEX('Policy Characteristics'!A:A,MATCH($C1099,'Policy Characteristics'!$C:$C,0))),"",INDEX('Policy Characteristics'!A:A,MATCH($C1099,'Policy Characteristics'!$C:$C,0)))</f>
        <v>Industry</v>
      </c>
      <c r="B1099" s="285" t="str">
        <f>IF(ISBLANK(INDEX('Policy Characteristics'!B:B,MATCH($C1099,'Policy Characteristics'!$C:$C,0))),"",INDEX('Policy Characteristics'!B:B,MATCH($C1099,'Policy Characteristics'!$C:$C,0)))</f>
        <v>Industry Energy Efficiency Standards</v>
      </c>
      <c r="C1099" s="276" t="str">
        <f t="shared" si="42"/>
        <v>Percentage Improvement in Eqpt Efficiency Standards above BAU</v>
      </c>
      <c r="D1099" s="6" t="s">
        <v>3118</v>
      </c>
      <c r="E1099" s="47" t="s">
        <v>2424</v>
      </c>
      <c r="F1099" t="s">
        <v>3080</v>
      </c>
      <c r="G1099" s="47" t="s">
        <v>2430</v>
      </c>
      <c r="H1099" s="44">
        <v>1118</v>
      </c>
      <c r="I1099" s="347" t="s">
        <v>44</v>
      </c>
      <c r="J1099" s="277" t="str">
        <f>IF(ISBLANK(INDEX('Policy Characteristics'!D:D,MATCH($C1099,'Policy Characteristics'!$C:$C,0))),"",INDEX('Policy Characteristics'!D:D,MATCH($C1099,'Policy Characteristics'!$C:$C,0)))</f>
        <v>Industry Energy Efficiency Standards</v>
      </c>
      <c r="K1099" s="276" t="str">
        <f>IF(ISBLANK(INDEX('Policy Characteristics'!E:E,MATCH($C1099,'Policy Characteristics'!$C:$C,0))),"",INDEX('Policy Characteristics'!E:E,MATCH($C1099,'Policy Characteristics'!$C:$C,0)))</f>
        <v>indst efficiency standards</v>
      </c>
      <c r="L1099" s="284">
        <f>IF(ISBLANK(INDEX('Policy Characteristics'!F:F,MATCH($C1099,'Policy Characteristics'!$C:$C,0))),"",INDEX('Policy Characteristics'!F:F,MATCH($C1099,'Policy Characteristics'!$C:$C,0)))</f>
        <v>0</v>
      </c>
      <c r="M1099" s="284">
        <f>IF(ISBLANK(INDEX('Policy Characteristics'!G:G,MATCH($C1099,'Policy Characteristics'!$C:$C,0))),"",INDEX('Policy Characteristics'!G:G,MATCH($C1099,'Policy Characteristics'!$C:$C,0)))</f>
        <v>0.25</v>
      </c>
      <c r="N1099" s="284">
        <f>IF(ISBLANK(INDEX('Policy Characteristics'!H:H,MATCH($C1099,'Policy Characteristics'!$C:$C,0))),"",INDEX('Policy Characteristics'!H:H,MATCH($C1099,'Policy Characteristics'!$C:$C,0)))</f>
        <v>0.01</v>
      </c>
      <c r="O1099" s="276" t="str">
        <f>IF(ISBLANK(INDEX('Policy Characteristics'!I:I,MATCH($C1099,'Policy Characteristics'!$C:$C,0))),"",INDEX('Policy Characteristics'!I:I,MATCH($C1099,'Policy Characteristics'!$C:$C,0)))</f>
        <v>% reduction in energy use</v>
      </c>
      <c r="P1099" s="276" t="str">
        <f>IF(ISBLANK(INDEX('Policy Characteristics'!J:J,MATCH($C1099,'Policy Characteristics'!$C:$C,0))),"",INDEX('Policy Characteristics'!J:J,MATCH($C1099,'Policy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9" s="276" t="str">
        <f>IF(ISBLANK(INDEX('Policy Characteristics'!K:K,MATCH($C1099,'Policy Characteristics'!$C:$C,0))),"",INDEX('Policy Characteristics'!K:K,MATCH($C1099,'Policy Characteristics'!$C:$C,0)))</f>
        <v>industry-ag-main.html#eff-stds</v>
      </c>
      <c r="R1099" s="276" t="str">
        <f>IF(ISBLANK(INDEX('Policy Characteristics'!L:L,MATCH($C1099,'Policy Characteristics'!$C:$C,0))),"",INDEX('Policy Characteristics'!L:L,MATCH($C1099,'Policy Characteristics'!$C:$C,0)))</f>
        <v>industry-energy-efficiency-standards.html</v>
      </c>
    </row>
    <row r="1100" spans="1:18" s="4" customFormat="1" ht="16">
      <c r="A1100" s="276" t="str">
        <f>IF(ISBLANK(INDEX('Policy Characteristics'!A:A,MATCH($C1100,'Policy Characteristics'!$C:$C,0))),"",INDEX('Policy Characteristics'!A:A,MATCH($C1100,'Policy Characteristics'!$C:$C,0)))</f>
        <v>Industry</v>
      </c>
      <c r="B1100" s="285" t="str">
        <f>IF(ISBLANK(INDEX('Policy Characteristics'!B:B,MATCH($C1100,'Policy Characteristics'!$C:$C,0))),"",INDEX('Policy Characteristics'!B:B,MATCH($C1100,'Policy Characteristics'!$C:$C,0)))</f>
        <v>Industry Energy Efficiency Standards</v>
      </c>
      <c r="C1100" s="276" t="str">
        <f t="shared" si="42"/>
        <v>Percentage Improvement in Eqpt Efficiency Standards above BAU</v>
      </c>
      <c r="D1100" s="6" t="s">
        <v>3118</v>
      </c>
      <c r="E1100" s="47" t="s">
        <v>2425</v>
      </c>
      <c r="F1100" t="s">
        <v>3080</v>
      </c>
      <c r="G1100" s="47" t="s">
        <v>2433</v>
      </c>
      <c r="H1100" s="44">
        <v>1119</v>
      </c>
      <c r="I1100" s="347" t="s">
        <v>45</v>
      </c>
      <c r="J1100" s="277" t="str">
        <f>IF(ISBLANK(INDEX('Policy Characteristics'!D:D,MATCH($C1100,'Policy Characteristics'!$C:$C,0))),"",INDEX('Policy Characteristics'!D:D,MATCH($C1100,'Policy Characteristics'!$C:$C,0)))</f>
        <v>Industry Energy Efficiency Standards</v>
      </c>
      <c r="K1100" s="276" t="str">
        <f>IF(ISBLANK(INDEX('Policy Characteristics'!E:E,MATCH($C1100,'Policy Characteristics'!$C:$C,0))),"",INDEX('Policy Characteristics'!E:E,MATCH($C1100,'Policy Characteristics'!$C:$C,0)))</f>
        <v>indst efficiency standards</v>
      </c>
      <c r="L1100" s="284">
        <f>IF(ISBLANK(INDEX('Policy Characteristics'!F:F,MATCH($C1100,'Policy Characteristics'!$C:$C,0))),"",INDEX('Policy Characteristics'!F:F,MATCH($C1100,'Policy Characteristics'!$C:$C,0)))</f>
        <v>0</v>
      </c>
      <c r="M1100" s="284">
        <f>IF(ISBLANK(INDEX('Policy Characteristics'!G:G,MATCH($C1100,'Policy Characteristics'!$C:$C,0))),"",INDEX('Policy Characteristics'!G:G,MATCH($C1100,'Policy Characteristics'!$C:$C,0)))</f>
        <v>0.25</v>
      </c>
      <c r="N1100" s="284">
        <f>IF(ISBLANK(INDEX('Policy Characteristics'!H:H,MATCH($C1100,'Policy Characteristics'!$C:$C,0))),"",INDEX('Policy Characteristics'!H:H,MATCH($C1100,'Policy Characteristics'!$C:$C,0)))</f>
        <v>0.01</v>
      </c>
      <c r="O1100" s="276" t="str">
        <f>IF(ISBLANK(INDEX('Policy Characteristics'!I:I,MATCH($C1100,'Policy Characteristics'!$C:$C,0))),"",INDEX('Policy Characteristics'!I:I,MATCH($C1100,'Policy Characteristics'!$C:$C,0)))</f>
        <v>% reduction in energy use</v>
      </c>
      <c r="P1100" s="276" t="str">
        <f>IF(ISBLANK(INDEX('Policy Characteristics'!J:J,MATCH($C1100,'Policy Characteristics'!$C:$C,0))),"",INDEX('Policy Characteristics'!J:J,MATCH($C1100,'Policy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0" s="276" t="str">
        <f>IF(ISBLANK(INDEX('Policy Characteristics'!K:K,MATCH($C1100,'Policy Characteristics'!$C:$C,0))),"",INDEX('Policy Characteristics'!K:K,MATCH($C1100,'Policy Characteristics'!$C:$C,0)))</f>
        <v>industry-ag-main.html#eff-stds</v>
      </c>
      <c r="R1100" s="276" t="str">
        <f>IF(ISBLANK(INDEX('Policy Characteristics'!L:L,MATCH($C1100,'Policy Characteristics'!$C:$C,0))),"",INDEX('Policy Characteristics'!L:L,MATCH($C1100,'Policy Characteristics'!$C:$C,0)))</f>
        <v>industry-energy-efficiency-standards.html</v>
      </c>
    </row>
    <row r="1101" spans="1:18" s="4" customFormat="1" ht="16">
      <c r="A1101" s="276" t="str">
        <f>IF(ISBLANK(INDEX('Policy Characteristics'!A:A,MATCH($C1101,'Policy Characteristics'!$C:$C,0))),"",INDEX('Policy Characteristics'!A:A,MATCH($C1101,'Policy Characteristics'!$C:$C,0)))</f>
        <v>Industry</v>
      </c>
      <c r="B1101" s="285" t="str">
        <f>IF(ISBLANK(INDEX('Policy Characteristics'!B:B,MATCH($C1101,'Policy Characteristics'!$C:$C,0))),"",INDEX('Policy Characteristics'!B:B,MATCH($C1101,'Policy Characteristics'!$C:$C,0)))</f>
        <v>Industry Energy Efficiency Standards</v>
      </c>
      <c r="C1101" s="276" t="str">
        <f t="shared" si="42"/>
        <v>Percentage Improvement in Eqpt Efficiency Standards above BAU</v>
      </c>
      <c r="D1101" s="6" t="s">
        <v>3118</v>
      </c>
      <c r="E1101" s="47" t="s">
        <v>2426</v>
      </c>
      <c r="F1101" t="s">
        <v>3080</v>
      </c>
      <c r="G1101" s="47" t="s">
        <v>2434</v>
      </c>
      <c r="H1101" s="44">
        <v>1120</v>
      </c>
      <c r="I1101" s="347" t="s">
        <v>44</v>
      </c>
      <c r="J1101" s="277" t="str">
        <f>IF(ISBLANK(INDEX('Policy Characteristics'!D:D,MATCH($C1101,'Policy Characteristics'!$C:$C,0))),"",INDEX('Policy Characteristics'!D:D,MATCH($C1101,'Policy Characteristics'!$C:$C,0)))</f>
        <v>Industry Energy Efficiency Standards</v>
      </c>
      <c r="K1101" s="276" t="str">
        <f>IF(ISBLANK(INDEX('Policy Characteristics'!E:E,MATCH($C1101,'Policy Characteristics'!$C:$C,0))),"",INDEX('Policy Characteristics'!E:E,MATCH($C1101,'Policy Characteristics'!$C:$C,0)))</f>
        <v>indst efficiency standards</v>
      </c>
      <c r="L1101" s="284">
        <f>IF(ISBLANK(INDEX('Policy Characteristics'!F:F,MATCH($C1101,'Policy Characteristics'!$C:$C,0))),"",INDEX('Policy Characteristics'!F:F,MATCH($C1101,'Policy Characteristics'!$C:$C,0)))</f>
        <v>0</v>
      </c>
      <c r="M1101" s="284">
        <f>IF(ISBLANK(INDEX('Policy Characteristics'!G:G,MATCH($C1101,'Policy Characteristics'!$C:$C,0))),"",INDEX('Policy Characteristics'!G:G,MATCH($C1101,'Policy Characteristics'!$C:$C,0)))</f>
        <v>0.25</v>
      </c>
      <c r="N1101" s="284">
        <f>IF(ISBLANK(INDEX('Policy Characteristics'!H:H,MATCH($C1101,'Policy Characteristics'!$C:$C,0))),"",INDEX('Policy Characteristics'!H:H,MATCH($C1101,'Policy Characteristics'!$C:$C,0)))</f>
        <v>0.01</v>
      </c>
      <c r="O1101" s="276" t="str">
        <f>IF(ISBLANK(INDEX('Policy Characteristics'!I:I,MATCH($C1101,'Policy Characteristics'!$C:$C,0))),"",INDEX('Policy Characteristics'!I:I,MATCH($C1101,'Policy Characteristics'!$C:$C,0)))</f>
        <v>% reduction in energy use</v>
      </c>
      <c r="P1101" s="276" t="str">
        <f>IF(ISBLANK(INDEX('Policy Characteristics'!J:J,MATCH($C1101,'Policy Characteristics'!$C:$C,0))),"",INDEX('Policy Characteristics'!J:J,MATCH($C1101,'Policy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1" s="276" t="str">
        <f>IF(ISBLANK(INDEX('Policy Characteristics'!K:K,MATCH($C1101,'Policy Characteristics'!$C:$C,0))),"",INDEX('Policy Characteristics'!K:K,MATCH($C1101,'Policy Characteristics'!$C:$C,0)))</f>
        <v>industry-ag-main.html#eff-stds</v>
      </c>
      <c r="R1101" s="276" t="str">
        <f>IF(ISBLANK(INDEX('Policy Characteristics'!L:L,MATCH($C1101,'Policy Characteristics'!$C:$C,0))),"",INDEX('Policy Characteristics'!L:L,MATCH($C1101,'Policy Characteristics'!$C:$C,0)))</f>
        <v>industry-energy-efficiency-standards.html</v>
      </c>
    </row>
    <row r="1102" spans="1:18" s="4" customFormat="1" ht="16">
      <c r="A1102" s="276" t="str">
        <f>IF(ISBLANK(INDEX('Policy Characteristics'!A:A,MATCH($C1102,'Policy Characteristics'!$C:$C,0))),"",INDEX('Policy Characteristics'!A:A,MATCH($C1102,'Policy Characteristics'!$C:$C,0)))</f>
        <v>Industry</v>
      </c>
      <c r="B1102" s="285" t="str">
        <f>IF(ISBLANK(INDEX('Policy Characteristics'!B:B,MATCH($C1102,'Policy Characteristics'!$C:$C,0))),"",INDEX('Policy Characteristics'!B:B,MATCH($C1102,'Policy Characteristics'!$C:$C,0)))</f>
        <v>Industry Energy Efficiency Standards</v>
      </c>
      <c r="C1102" s="276" t="str">
        <f t="shared" si="42"/>
        <v>Percentage Improvement in Eqpt Efficiency Standards above BAU</v>
      </c>
      <c r="D1102" s="6" t="s">
        <v>3118</v>
      </c>
      <c r="E1102" s="47" t="s">
        <v>2427</v>
      </c>
      <c r="F1102" t="s">
        <v>3080</v>
      </c>
      <c r="G1102" s="47" t="s">
        <v>2431</v>
      </c>
      <c r="H1102" s="44">
        <v>1121</v>
      </c>
      <c r="I1102" s="347" t="s">
        <v>45</v>
      </c>
      <c r="J1102" s="277" t="str">
        <f>IF(ISBLANK(INDEX('Policy Characteristics'!D:D,MATCH($C1102,'Policy Characteristics'!$C:$C,0))),"",INDEX('Policy Characteristics'!D:D,MATCH($C1102,'Policy Characteristics'!$C:$C,0)))</f>
        <v>Industry Energy Efficiency Standards</v>
      </c>
      <c r="K1102" s="276" t="str">
        <f>IF(ISBLANK(INDEX('Policy Characteristics'!E:E,MATCH($C1102,'Policy Characteristics'!$C:$C,0))),"",INDEX('Policy Characteristics'!E:E,MATCH($C1102,'Policy Characteristics'!$C:$C,0)))</f>
        <v>indst efficiency standards</v>
      </c>
      <c r="L1102" s="284">
        <f>IF(ISBLANK(INDEX('Policy Characteristics'!F:F,MATCH($C1102,'Policy Characteristics'!$C:$C,0))),"",INDEX('Policy Characteristics'!F:F,MATCH($C1102,'Policy Characteristics'!$C:$C,0)))</f>
        <v>0</v>
      </c>
      <c r="M1102" s="284">
        <f>IF(ISBLANK(INDEX('Policy Characteristics'!G:G,MATCH($C1102,'Policy Characteristics'!$C:$C,0))),"",INDEX('Policy Characteristics'!G:G,MATCH($C1102,'Policy Characteristics'!$C:$C,0)))</f>
        <v>0.25</v>
      </c>
      <c r="N1102" s="284">
        <f>IF(ISBLANK(INDEX('Policy Characteristics'!H:H,MATCH($C1102,'Policy Characteristics'!$C:$C,0))),"",INDEX('Policy Characteristics'!H:H,MATCH($C1102,'Policy Characteristics'!$C:$C,0)))</f>
        <v>0.01</v>
      </c>
      <c r="O1102" s="276" t="str">
        <f>IF(ISBLANK(INDEX('Policy Characteristics'!I:I,MATCH($C1102,'Policy Characteristics'!$C:$C,0))),"",INDEX('Policy Characteristics'!I:I,MATCH($C1102,'Policy Characteristics'!$C:$C,0)))</f>
        <v>% reduction in energy use</v>
      </c>
      <c r="P1102" s="276" t="str">
        <f>IF(ISBLANK(INDEX('Policy Characteristics'!J:J,MATCH($C1102,'Policy Characteristics'!$C:$C,0))),"",INDEX('Policy Characteristics'!J:J,MATCH($C1102,'Policy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2" s="276" t="str">
        <f>IF(ISBLANK(INDEX('Policy Characteristics'!K:K,MATCH($C1102,'Policy Characteristics'!$C:$C,0))),"",INDEX('Policy Characteristics'!K:K,MATCH($C1102,'Policy Characteristics'!$C:$C,0)))</f>
        <v>industry-ag-main.html#eff-stds</v>
      </c>
      <c r="R1102" s="276" t="str">
        <f>IF(ISBLANK(INDEX('Policy Characteristics'!L:L,MATCH($C1102,'Policy Characteristics'!$C:$C,0))),"",INDEX('Policy Characteristics'!L:L,MATCH($C1102,'Policy Characteristics'!$C:$C,0)))</f>
        <v>industry-energy-efficiency-standards.html</v>
      </c>
    </row>
    <row r="1103" spans="1:18" s="4" customFormat="1" ht="16">
      <c r="A1103" s="276" t="str">
        <f>IF(ISBLANK(INDEX('Policy Characteristics'!A:A,MATCH($C1103,'Policy Characteristics'!$C:$C,0))),"",INDEX('Policy Characteristics'!A:A,MATCH($C1103,'Policy Characteristics'!$C:$C,0)))</f>
        <v>Industry</v>
      </c>
      <c r="B1103" s="285" t="str">
        <f>IF(ISBLANK(INDEX('Policy Characteristics'!B:B,MATCH($C1103,'Policy Characteristics'!$C:$C,0))),"",INDEX('Policy Characteristics'!B:B,MATCH($C1103,'Policy Characteristics'!$C:$C,0)))</f>
        <v>Industry Energy Efficiency Standards</v>
      </c>
      <c r="C1103" s="276" t="str">
        <f t="shared" si="42"/>
        <v>Percentage Improvement in Eqpt Efficiency Standards above BAU</v>
      </c>
      <c r="D1103" s="6" t="s">
        <v>3118</v>
      </c>
      <c r="E1103" s="47" t="s">
        <v>2428</v>
      </c>
      <c r="F1103" t="s">
        <v>3080</v>
      </c>
      <c r="G1103" s="47" t="s">
        <v>2432</v>
      </c>
      <c r="H1103" s="44">
        <v>1122</v>
      </c>
      <c r="I1103" s="347" t="s">
        <v>44</v>
      </c>
      <c r="J1103" s="277" t="str">
        <f>IF(ISBLANK(INDEX('Policy Characteristics'!D:D,MATCH($C1103,'Policy Characteristics'!$C:$C,0))),"",INDEX('Policy Characteristics'!D:D,MATCH($C1103,'Policy Characteristics'!$C:$C,0)))</f>
        <v>Industry Energy Efficiency Standards</v>
      </c>
      <c r="K1103" s="276" t="str">
        <f>IF(ISBLANK(INDEX('Policy Characteristics'!E:E,MATCH($C1103,'Policy Characteristics'!$C:$C,0))),"",INDEX('Policy Characteristics'!E:E,MATCH($C1103,'Policy Characteristics'!$C:$C,0)))</f>
        <v>indst efficiency standards</v>
      </c>
      <c r="L1103" s="284">
        <f>IF(ISBLANK(INDEX('Policy Characteristics'!F:F,MATCH($C1103,'Policy Characteristics'!$C:$C,0))),"",INDEX('Policy Characteristics'!F:F,MATCH($C1103,'Policy Characteristics'!$C:$C,0)))</f>
        <v>0</v>
      </c>
      <c r="M1103" s="284">
        <f>IF(ISBLANK(INDEX('Policy Characteristics'!G:G,MATCH($C1103,'Policy Characteristics'!$C:$C,0))),"",INDEX('Policy Characteristics'!G:G,MATCH($C1103,'Policy Characteristics'!$C:$C,0)))</f>
        <v>0.25</v>
      </c>
      <c r="N1103" s="284">
        <f>IF(ISBLANK(INDEX('Policy Characteristics'!H:H,MATCH($C1103,'Policy Characteristics'!$C:$C,0))),"",INDEX('Policy Characteristics'!H:H,MATCH($C1103,'Policy Characteristics'!$C:$C,0)))</f>
        <v>0.01</v>
      </c>
      <c r="O1103" s="276" t="str">
        <f>IF(ISBLANK(INDEX('Policy Characteristics'!I:I,MATCH($C1103,'Policy Characteristics'!$C:$C,0))),"",INDEX('Policy Characteristics'!I:I,MATCH($C1103,'Policy Characteristics'!$C:$C,0)))</f>
        <v>% reduction in energy use</v>
      </c>
      <c r="P1103" s="276" t="str">
        <f>IF(ISBLANK(INDEX('Policy Characteristics'!J:J,MATCH($C1103,'Policy Characteristics'!$C:$C,0))),"",INDEX('Policy Characteristics'!J:J,MATCH($C1103,'Policy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3" s="276" t="str">
        <f>IF(ISBLANK(INDEX('Policy Characteristics'!K:K,MATCH($C1103,'Policy Characteristics'!$C:$C,0))),"",INDEX('Policy Characteristics'!K:K,MATCH($C1103,'Policy Characteristics'!$C:$C,0)))</f>
        <v>industry-ag-main.html#eff-stds</v>
      </c>
      <c r="R1103" s="276" t="str">
        <f>IF(ISBLANK(INDEX('Policy Characteristics'!L:L,MATCH($C1103,'Policy Characteristics'!$C:$C,0))),"",INDEX('Policy Characteristics'!L:L,MATCH($C1103,'Policy Characteristics'!$C:$C,0)))</f>
        <v>industry-energy-efficiency-standards.html</v>
      </c>
    </row>
    <row r="1104" spans="1:18" s="4" customFormat="1" ht="16">
      <c r="A1104" s="276" t="str">
        <f>IF(ISBLANK(INDEX('Policy Characteristics'!A:A,MATCH($C1104,'Policy Characteristics'!$C:$C,0))),"",INDEX('Policy Characteristics'!A:A,MATCH($C1104,'Policy Characteristics'!$C:$C,0)))</f>
        <v>Industry</v>
      </c>
      <c r="B1104" s="285" t="str">
        <f>IF(ISBLANK(INDEX('Policy Characteristics'!B:B,MATCH($C1104,'Policy Characteristics'!$C:$C,0))),"",INDEX('Policy Characteristics'!B:B,MATCH($C1104,'Policy Characteristics'!$C:$C,0)))</f>
        <v>Industry Energy Efficiency Standards</v>
      </c>
      <c r="C1104" s="276" t="str">
        <f t="shared" si="42"/>
        <v>Percentage Improvement in Eqpt Efficiency Standards above BAU</v>
      </c>
      <c r="D1104" s="6" t="s">
        <v>3118</v>
      </c>
      <c r="E1104" s="47" t="s">
        <v>2429</v>
      </c>
      <c r="F1104" t="s">
        <v>3080</v>
      </c>
      <c r="G1104" s="47" t="s">
        <v>2435</v>
      </c>
      <c r="H1104" s="44">
        <v>1123</v>
      </c>
      <c r="I1104" s="347" t="s">
        <v>45</v>
      </c>
      <c r="J1104" s="277" t="str">
        <f>IF(ISBLANK(INDEX('Policy Characteristics'!D:D,MATCH($C1104,'Policy Characteristics'!$C:$C,0))),"",INDEX('Policy Characteristics'!D:D,MATCH($C1104,'Policy Characteristics'!$C:$C,0)))</f>
        <v>Industry Energy Efficiency Standards</v>
      </c>
      <c r="K1104" s="276" t="str">
        <f>IF(ISBLANK(INDEX('Policy Characteristics'!E:E,MATCH($C1104,'Policy Characteristics'!$C:$C,0))),"",INDEX('Policy Characteristics'!E:E,MATCH($C1104,'Policy Characteristics'!$C:$C,0)))</f>
        <v>indst efficiency standards</v>
      </c>
      <c r="L1104" s="284">
        <f>IF(ISBLANK(INDEX('Policy Characteristics'!F:F,MATCH($C1104,'Policy Characteristics'!$C:$C,0))),"",INDEX('Policy Characteristics'!F:F,MATCH($C1104,'Policy Characteristics'!$C:$C,0)))</f>
        <v>0</v>
      </c>
      <c r="M1104" s="284">
        <f>IF(ISBLANK(INDEX('Policy Characteristics'!G:G,MATCH($C1104,'Policy Characteristics'!$C:$C,0))),"",INDEX('Policy Characteristics'!G:G,MATCH($C1104,'Policy Characteristics'!$C:$C,0)))</f>
        <v>0.25</v>
      </c>
      <c r="N1104" s="284">
        <f>IF(ISBLANK(INDEX('Policy Characteristics'!H:H,MATCH($C1104,'Policy Characteristics'!$C:$C,0))),"",INDEX('Policy Characteristics'!H:H,MATCH($C1104,'Policy Characteristics'!$C:$C,0)))</f>
        <v>0.01</v>
      </c>
      <c r="O1104" s="276" t="str">
        <f>IF(ISBLANK(INDEX('Policy Characteristics'!I:I,MATCH($C1104,'Policy Characteristics'!$C:$C,0))),"",INDEX('Policy Characteristics'!I:I,MATCH($C1104,'Policy Characteristics'!$C:$C,0)))</f>
        <v>% reduction in energy use</v>
      </c>
      <c r="P1104" s="276" t="str">
        <f>IF(ISBLANK(INDEX('Policy Characteristics'!J:J,MATCH($C1104,'Policy Characteristics'!$C:$C,0))),"",INDEX('Policy Characteristics'!J:J,MATCH($C1104,'Policy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4" s="276" t="str">
        <f>IF(ISBLANK(INDEX('Policy Characteristics'!K:K,MATCH($C1104,'Policy Characteristics'!$C:$C,0))),"",INDEX('Policy Characteristics'!K:K,MATCH($C1104,'Policy Characteristics'!$C:$C,0)))</f>
        <v>industry-ag-main.html#eff-stds</v>
      </c>
      <c r="R1104" s="276" t="str">
        <f>IF(ISBLANK(INDEX('Policy Characteristics'!L:L,MATCH($C1104,'Policy Characteristics'!$C:$C,0))),"",INDEX('Policy Characteristics'!L:L,MATCH($C1104,'Policy Characteristics'!$C:$C,0)))</f>
        <v>industry-energy-efficiency-standards.html</v>
      </c>
    </row>
    <row r="1105" spans="1:18" s="4" customFormat="1" ht="16">
      <c r="A1105" s="276" t="str">
        <f>IF(ISBLANK(INDEX('Policy Characteristics'!A:A,MATCH($C1105,'Policy Characteristics'!$C:$C,0))),"",INDEX('Policy Characteristics'!A:A,MATCH($C1105,'Policy Characteristics'!$C:$C,0)))</f>
        <v>Industry</v>
      </c>
      <c r="B1105" s="285" t="str">
        <f>IF(ISBLANK(INDEX('Policy Characteristics'!B:B,MATCH($C1105,'Policy Characteristics'!$C:$C,0))),"",INDEX('Policy Characteristics'!B:B,MATCH($C1105,'Policy Characteristics'!$C:$C,0)))</f>
        <v>Industry Energy Efficiency Standards</v>
      </c>
      <c r="C1105" s="276" t="str">
        <f t="shared" si="42"/>
        <v>Percentage Improvement in Eqpt Efficiency Standards above BAU</v>
      </c>
      <c r="D1105" s="6" t="s">
        <v>3118</v>
      </c>
      <c r="E1105" s="47" t="s">
        <v>2737</v>
      </c>
      <c r="F1105" t="s">
        <v>3080</v>
      </c>
      <c r="G1105" s="47" t="s">
        <v>2740</v>
      </c>
      <c r="H1105" s="44">
        <v>1124</v>
      </c>
      <c r="I1105" s="347" t="s">
        <v>45</v>
      </c>
      <c r="J1105" s="277" t="str">
        <f>IF(ISBLANK(INDEX('Policy Characteristics'!D:D,MATCH($C1105,'Policy Characteristics'!$C:$C,0))),"",INDEX('Policy Characteristics'!D:D,MATCH($C1105,'Policy Characteristics'!$C:$C,0)))</f>
        <v>Industry Energy Efficiency Standards</v>
      </c>
      <c r="K1105" s="276" t="str">
        <f>IF(ISBLANK(INDEX('Policy Characteristics'!E:E,MATCH($C1105,'Policy Characteristics'!$C:$C,0))),"",INDEX('Policy Characteristics'!E:E,MATCH($C1105,'Policy Characteristics'!$C:$C,0)))</f>
        <v>indst efficiency standards</v>
      </c>
      <c r="L1105" s="284">
        <f>IF(ISBLANK(INDEX('Policy Characteristics'!F:F,MATCH($C1105,'Policy Characteristics'!$C:$C,0))),"",INDEX('Policy Characteristics'!F:F,MATCH($C1105,'Policy Characteristics'!$C:$C,0)))</f>
        <v>0</v>
      </c>
      <c r="M1105" s="284">
        <f>IF(ISBLANK(INDEX('Policy Characteristics'!G:G,MATCH($C1105,'Policy Characteristics'!$C:$C,0))),"",INDEX('Policy Characteristics'!G:G,MATCH($C1105,'Policy Characteristics'!$C:$C,0)))</f>
        <v>0.25</v>
      </c>
      <c r="N1105" s="284">
        <f>IF(ISBLANK(INDEX('Policy Characteristics'!H:H,MATCH($C1105,'Policy Characteristics'!$C:$C,0))),"",INDEX('Policy Characteristics'!H:H,MATCH($C1105,'Policy Characteristics'!$C:$C,0)))</f>
        <v>0.01</v>
      </c>
      <c r="O1105" s="276" t="str">
        <f>IF(ISBLANK(INDEX('Policy Characteristics'!I:I,MATCH($C1105,'Policy Characteristics'!$C:$C,0))),"",INDEX('Policy Characteristics'!I:I,MATCH($C1105,'Policy Characteristics'!$C:$C,0)))</f>
        <v>% reduction in energy use</v>
      </c>
      <c r="P1105" s="276" t="str">
        <f>IF(ISBLANK(INDEX('Policy Characteristics'!J:J,MATCH($C1105,'Policy Characteristics'!$C:$C,0))),"",INDEX('Policy Characteristics'!J:J,MATCH($C1105,'Policy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5" s="276" t="str">
        <f>IF(ISBLANK(INDEX('Policy Characteristics'!K:K,MATCH($C1105,'Policy Characteristics'!$C:$C,0))),"",INDEX('Policy Characteristics'!K:K,MATCH($C1105,'Policy Characteristics'!$C:$C,0)))</f>
        <v>industry-ag-main.html#eff-stds</v>
      </c>
      <c r="R1105" s="276" t="str">
        <f>IF(ISBLANK(INDEX('Policy Characteristics'!L:L,MATCH($C1105,'Policy Characteristics'!$C:$C,0))),"",INDEX('Policy Characteristics'!L:L,MATCH($C1105,'Policy Characteristics'!$C:$C,0)))</f>
        <v>industry-energy-efficiency-standards.html</v>
      </c>
    </row>
    <row r="1106" spans="1:18" s="4" customFormat="1" ht="16">
      <c r="A1106" s="276" t="str">
        <f>IF(ISBLANK(INDEX('Policy Characteristics'!A:A,MATCH($C1106,'Policy Characteristics'!$C:$C,0))),"",INDEX('Policy Characteristics'!A:A,MATCH($C1106,'Policy Characteristics'!$C:$C,0)))</f>
        <v>Industry</v>
      </c>
      <c r="B1106" s="285" t="str">
        <f>IF(ISBLANK(INDEX('Policy Characteristics'!B:B,MATCH($C1106,'Policy Characteristics'!$C:$C,0))),"",INDEX('Policy Characteristics'!B:B,MATCH($C1106,'Policy Characteristics'!$C:$C,0)))</f>
        <v>Industry Energy Efficiency Standards</v>
      </c>
      <c r="C1106" s="276" t="str">
        <f t="shared" si="42"/>
        <v>Percentage Improvement in Eqpt Efficiency Standards above BAU</v>
      </c>
      <c r="D1106" s="6" t="s">
        <v>3118</v>
      </c>
      <c r="E1106" s="47" t="s">
        <v>2738</v>
      </c>
      <c r="F1106" t="s">
        <v>3080</v>
      </c>
      <c r="G1106" s="47" t="s">
        <v>2742</v>
      </c>
      <c r="H1106" s="44">
        <v>1125</v>
      </c>
      <c r="I1106" s="347" t="s">
        <v>45</v>
      </c>
      <c r="J1106" s="277" t="str">
        <f>IF(ISBLANK(INDEX('Policy Characteristics'!D:D,MATCH($C1106,'Policy Characteristics'!$C:$C,0))),"",INDEX('Policy Characteristics'!D:D,MATCH($C1106,'Policy Characteristics'!$C:$C,0)))</f>
        <v>Industry Energy Efficiency Standards</v>
      </c>
      <c r="K1106" s="276" t="str">
        <f>IF(ISBLANK(INDEX('Policy Characteristics'!E:E,MATCH($C1106,'Policy Characteristics'!$C:$C,0))),"",INDEX('Policy Characteristics'!E:E,MATCH($C1106,'Policy Characteristics'!$C:$C,0)))</f>
        <v>indst efficiency standards</v>
      </c>
      <c r="L1106" s="284">
        <f>IF(ISBLANK(INDEX('Policy Characteristics'!F:F,MATCH($C1106,'Policy Characteristics'!$C:$C,0))),"",INDEX('Policy Characteristics'!F:F,MATCH($C1106,'Policy Characteristics'!$C:$C,0)))</f>
        <v>0</v>
      </c>
      <c r="M1106" s="284">
        <f>IF(ISBLANK(INDEX('Policy Characteristics'!G:G,MATCH($C1106,'Policy Characteristics'!$C:$C,0))),"",INDEX('Policy Characteristics'!G:G,MATCH($C1106,'Policy Characteristics'!$C:$C,0)))</f>
        <v>0.25</v>
      </c>
      <c r="N1106" s="284">
        <f>IF(ISBLANK(INDEX('Policy Characteristics'!H:H,MATCH($C1106,'Policy Characteristics'!$C:$C,0))),"",INDEX('Policy Characteristics'!H:H,MATCH($C1106,'Policy Characteristics'!$C:$C,0)))</f>
        <v>0.01</v>
      </c>
      <c r="O1106" s="276" t="str">
        <f>IF(ISBLANK(INDEX('Policy Characteristics'!I:I,MATCH($C1106,'Policy Characteristics'!$C:$C,0))),"",INDEX('Policy Characteristics'!I:I,MATCH($C1106,'Policy Characteristics'!$C:$C,0)))</f>
        <v>% reduction in energy use</v>
      </c>
      <c r="P1106" s="276" t="str">
        <f>IF(ISBLANK(INDEX('Policy Characteristics'!J:J,MATCH($C1106,'Policy Characteristics'!$C:$C,0))),"",INDEX('Policy Characteristics'!J:J,MATCH($C1106,'Policy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6" s="276" t="str">
        <f>IF(ISBLANK(INDEX('Policy Characteristics'!K:K,MATCH($C1106,'Policy Characteristics'!$C:$C,0))),"",INDEX('Policy Characteristics'!K:K,MATCH($C1106,'Policy Characteristics'!$C:$C,0)))</f>
        <v>industry-ag-main.html#eff-stds</v>
      </c>
      <c r="R1106" s="276" t="str">
        <f>IF(ISBLANK(INDEX('Policy Characteristics'!L:L,MATCH($C1106,'Policy Characteristics'!$C:$C,0))),"",INDEX('Policy Characteristics'!L:L,MATCH($C1106,'Policy Characteristics'!$C:$C,0)))</f>
        <v>industry-energy-efficiency-standards.html</v>
      </c>
    </row>
    <row r="1107" spans="1:18" s="4" customFormat="1" ht="16">
      <c r="A1107" s="276" t="str">
        <f>IF(ISBLANK(INDEX('Policy Characteristics'!A:A,MATCH($C1107,'Policy Characteristics'!$C:$C,0))),"",INDEX('Policy Characteristics'!A:A,MATCH($C1107,'Policy Characteristics'!$C:$C,0)))</f>
        <v>Industry</v>
      </c>
      <c r="B1107" s="285" t="str">
        <f>IF(ISBLANK(INDEX('Policy Characteristics'!B:B,MATCH($C1107,'Policy Characteristics'!$C:$C,0))),"",INDEX('Policy Characteristics'!B:B,MATCH($C1107,'Policy Characteristics'!$C:$C,0)))</f>
        <v>Industry Energy Efficiency Standards</v>
      </c>
      <c r="C1107" s="276" t="str">
        <f t="shared" si="42"/>
        <v>Percentage Improvement in Eqpt Efficiency Standards above BAU</v>
      </c>
      <c r="D1107" s="6" t="s">
        <v>3118</v>
      </c>
      <c r="E1107" s="47" t="s">
        <v>2739</v>
      </c>
      <c r="F1107" t="s">
        <v>3080</v>
      </c>
      <c r="G1107" s="47" t="s">
        <v>2743</v>
      </c>
      <c r="H1107" s="44">
        <v>1126</v>
      </c>
      <c r="I1107" s="347" t="s">
        <v>44</v>
      </c>
      <c r="J1107" s="277" t="str">
        <f>IF(ISBLANK(INDEX('Policy Characteristics'!D:D,MATCH($C1107,'Policy Characteristics'!$C:$C,0))),"",INDEX('Policy Characteristics'!D:D,MATCH($C1107,'Policy Characteristics'!$C:$C,0)))</f>
        <v>Industry Energy Efficiency Standards</v>
      </c>
      <c r="K1107" s="276" t="str">
        <f>IF(ISBLANK(INDEX('Policy Characteristics'!E:E,MATCH($C1107,'Policy Characteristics'!$C:$C,0))),"",INDEX('Policy Characteristics'!E:E,MATCH($C1107,'Policy Characteristics'!$C:$C,0)))</f>
        <v>indst efficiency standards</v>
      </c>
      <c r="L1107" s="284">
        <f>IF(ISBLANK(INDEX('Policy Characteristics'!F:F,MATCH($C1107,'Policy Characteristics'!$C:$C,0))),"",INDEX('Policy Characteristics'!F:F,MATCH($C1107,'Policy Characteristics'!$C:$C,0)))</f>
        <v>0</v>
      </c>
      <c r="M1107" s="284">
        <f>IF(ISBLANK(INDEX('Policy Characteristics'!G:G,MATCH($C1107,'Policy Characteristics'!$C:$C,0))),"",INDEX('Policy Characteristics'!G:G,MATCH($C1107,'Policy Characteristics'!$C:$C,0)))</f>
        <v>0.25</v>
      </c>
      <c r="N1107" s="284">
        <f>IF(ISBLANK(INDEX('Policy Characteristics'!H:H,MATCH($C1107,'Policy Characteristics'!$C:$C,0))),"",INDEX('Policy Characteristics'!H:H,MATCH($C1107,'Policy Characteristics'!$C:$C,0)))</f>
        <v>0.01</v>
      </c>
      <c r="O1107" s="276" t="str">
        <f>IF(ISBLANK(INDEX('Policy Characteristics'!I:I,MATCH($C1107,'Policy Characteristics'!$C:$C,0))),"",INDEX('Policy Characteristics'!I:I,MATCH($C1107,'Policy Characteristics'!$C:$C,0)))</f>
        <v>% reduction in energy use</v>
      </c>
      <c r="P1107" s="276" t="str">
        <f>IF(ISBLANK(INDEX('Policy Characteristics'!J:J,MATCH($C1107,'Policy Characteristics'!$C:$C,0))),"",INDEX('Policy Characteristics'!J:J,MATCH($C1107,'Policy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7" s="276" t="str">
        <f>IF(ISBLANK(INDEX('Policy Characteristics'!K:K,MATCH($C1107,'Policy Characteristics'!$C:$C,0))),"",INDEX('Policy Characteristics'!K:K,MATCH($C1107,'Policy Characteristics'!$C:$C,0)))</f>
        <v>industry-ag-main.html#eff-stds</v>
      </c>
      <c r="R1107" s="276" t="str">
        <f>IF(ISBLANK(INDEX('Policy Characteristics'!L:L,MATCH($C1107,'Policy Characteristics'!$C:$C,0))),"",INDEX('Policy Characteristics'!L:L,MATCH($C1107,'Policy Characteristics'!$C:$C,0)))</f>
        <v>industry-energy-efficiency-standards.html</v>
      </c>
    </row>
    <row r="1108" spans="1:18" s="4" customFormat="1" ht="16">
      <c r="A1108" s="276" t="str">
        <f>IF(ISBLANK(INDEX('Policy Characteristics'!A:A,MATCH($C1108,'Policy Characteristics'!$C:$C,0))),"",INDEX('Policy Characteristics'!A:A,MATCH($C1108,'Policy Characteristics'!$C:$C,0)))</f>
        <v>Industry</v>
      </c>
      <c r="B1108" s="285" t="str">
        <f>IF(ISBLANK(INDEX('Policy Characteristics'!B:B,MATCH($C1108,'Policy Characteristics'!$C:$C,0))),"",INDEX('Policy Characteristics'!B:B,MATCH($C1108,'Policy Characteristics'!$C:$C,0)))</f>
        <v>Industry Energy Efficiency Standards</v>
      </c>
      <c r="C1108" s="276" t="str">
        <f t="shared" si="42"/>
        <v>Percentage Improvement in Eqpt Efficiency Standards above BAU</v>
      </c>
      <c r="D1108" s="6" t="s">
        <v>3118</v>
      </c>
      <c r="E1108" s="47" t="s">
        <v>2736</v>
      </c>
      <c r="F1108" t="s">
        <v>3080</v>
      </c>
      <c r="G1108" s="47" t="s">
        <v>2741</v>
      </c>
      <c r="H1108" s="44">
        <v>1127</v>
      </c>
      <c r="I1108" s="347" t="s">
        <v>45</v>
      </c>
      <c r="J1108" s="277" t="str">
        <f>IF(ISBLANK(INDEX('Policy Characteristics'!D:D,MATCH($C1108,'Policy Characteristics'!$C:$C,0))),"",INDEX('Policy Characteristics'!D:D,MATCH($C1108,'Policy Characteristics'!$C:$C,0)))</f>
        <v>Industry Energy Efficiency Standards</v>
      </c>
      <c r="K1108" s="276" t="str">
        <f>IF(ISBLANK(INDEX('Policy Characteristics'!E:E,MATCH($C1108,'Policy Characteristics'!$C:$C,0))),"",INDEX('Policy Characteristics'!E:E,MATCH($C1108,'Policy Characteristics'!$C:$C,0)))</f>
        <v>indst efficiency standards</v>
      </c>
      <c r="L1108" s="284">
        <f>IF(ISBLANK(INDEX('Policy Characteristics'!F:F,MATCH($C1108,'Policy Characteristics'!$C:$C,0))),"",INDEX('Policy Characteristics'!F:F,MATCH($C1108,'Policy Characteristics'!$C:$C,0)))</f>
        <v>0</v>
      </c>
      <c r="M1108" s="284">
        <f>IF(ISBLANK(INDEX('Policy Characteristics'!G:G,MATCH($C1108,'Policy Characteristics'!$C:$C,0))),"",INDEX('Policy Characteristics'!G:G,MATCH($C1108,'Policy Characteristics'!$C:$C,0)))</f>
        <v>0.25</v>
      </c>
      <c r="N1108" s="284">
        <f>IF(ISBLANK(INDEX('Policy Characteristics'!H:H,MATCH($C1108,'Policy Characteristics'!$C:$C,0))),"",INDEX('Policy Characteristics'!H:H,MATCH($C1108,'Policy Characteristics'!$C:$C,0)))</f>
        <v>0.01</v>
      </c>
      <c r="O1108" s="276" t="str">
        <f>IF(ISBLANK(INDEX('Policy Characteristics'!I:I,MATCH($C1108,'Policy Characteristics'!$C:$C,0))),"",INDEX('Policy Characteristics'!I:I,MATCH($C1108,'Policy Characteristics'!$C:$C,0)))</f>
        <v>% reduction in energy use</v>
      </c>
      <c r="P1108" s="276" t="str">
        <f>IF(ISBLANK(INDEX('Policy Characteristics'!J:J,MATCH($C1108,'Policy Characteristics'!$C:$C,0))),"",INDEX('Policy Characteristics'!J:J,MATCH($C1108,'Policy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8" s="276" t="str">
        <f>IF(ISBLANK(INDEX('Policy Characteristics'!K:K,MATCH($C1108,'Policy Characteristics'!$C:$C,0))),"",INDEX('Policy Characteristics'!K:K,MATCH($C1108,'Policy Characteristics'!$C:$C,0)))</f>
        <v>industry-ag-main.html#eff-stds</v>
      </c>
      <c r="R1108" s="276" t="str">
        <f>IF(ISBLANK(INDEX('Policy Characteristics'!L:L,MATCH($C1108,'Policy Characteristics'!$C:$C,0))),"",INDEX('Policy Characteristics'!L:L,MATCH($C1108,'Policy Characteristics'!$C:$C,0)))</f>
        <v>industry-energy-efficiency-standards.html</v>
      </c>
    </row>
    <row r="1109" spans="1:18" s="4" customFormat="1" ht="16">
      <c r="A1109" s="276" t="str">
        <f>IF(ISBLANK(INDEX('Policy Characteristics'!A:A,MATCH($C1109,'Policy Characteristics'!$C:$C,0))),"",INDEX('Policy Characteristics'!A:A,MATCH($C1109,'Policy Characteristics'!$C:$C,0)))</f>
        <v>Industry</v>
      </c>
      <c r="B1109" s="285" t="str">
        <f>IF(ISBLANK(INDEX('Policy Characteristics'!B:B,MATCH($C1109,'Policy Characteristics'!$C:$C,0))),"",INDEX('Policy Characteristics'!B:B,MATCH($C1109,'Policy Characteristics'!$C:$C,0)))</f>
        <v>Industry Energy Efficiency Standards</v>
      </c>
      <c r="C1109" s="276" t="str">
        <f t="shared" si="42"/>
        <v>Percentage Improvement in Eqpt Efficiency Standards above BAU</v>
      </c>
      <c r="D1109" s="6" t="s">
        <v>3119</v>
      </c>
      <c r="E1109" s="47" t="s">
        <v>2424</v>
      </c>
      <c r="F1109" t="s">
        <v>3081</v>
      </c>
      <c r="G1109" s="47" t="s">
        <v>2430</v>
      </c>
      <c r="H1109" s="44">
        <v>1128</v>
      </c>
      <c r="I1109" s="347" t="s">
        <v>44</v>
      </c>
      <c r="J1109" s="277" t="str">
        <f>IF(ISBLANK(INDEX('Policy Characteristics'!D:D,MATCH($C1109,'Policy Characteristics'!$C:$C,0))),"",INDEX('Policy Characteristics'!D:D,MATCH($C1109,'Policy Characteristics'!$C:$C,0)))</f>
        <v>Industry Energy Efficiency Standards</v>
      </c>
      <c r="K1109" s="276" t="str">
        <f>IF(ISBLANK(INDEX('Policy Characteristics'!E:E,MATCH($C1109,'Policy Characteristics'!$C:$C,0))),"",INDEX('Policy Characteristics'!E:E,MATCH($C1109,'Policy Characteristics'!$C:$C,0)))</f>
        <v>indst efficiency standards</v>
      </c>
      <c r="L1109" s="284">
        <f>IF(ISBLANK(INDEX('Policy Characteristics'!F:F,MATCH($C1109,'Policy Characteristics'!$C:$C,0))),"",INDEX('Policy Characteristics'!F:F,MATCH($C1109,'Policy Characteristics'!$C:$C,0)))</f>
        <v>0</v>
      </c>
      <c r="M1109" s="284">
        <f>IF(ISBLANK(INDEX('Policy Characteristics'!G:G,MATCH($C1109,'Policy Characteristics'!$C:$C,0))),"",INDEX('Policy Characteristics'!G:G,MATCH($C1109,'Policy Characteristics'!$C:$C,0)))</f>
        <v>0.25</v>
      </c>
      <c r="N1109" s="284">
        <f>IF(ISBLANK(INDEX('Policy Characteristics'!H:H,MATCH($C1109,'Policy Characteristics'!$C:$C,0))),"",INDEX('Policy Characteristics'!H:H,MATCH($C1109,'Policy Characteristics'!$C:$C,0)))</f>
        <v>0.01</v>
      </c>
      <c r="O1109" s="276" t="str">
        <f>IF(ISBLANK(INDEX('Policy Characteristics'!I:I,MATCH($C1109,'Policy Characteristics'!$C:$C,0))),"",INDEX('Policy Characteristics'!I:I,MATCH($C1109,'Policy Characteristics'!$C:$C,0)))</f>
        <v>% reduction in energy use</v>
      </c>
      <c r="P1109" s="276" t="str">
        <f>IF(ISBLANK(INDEX('Policy Characteristics'!J:J,MATCH($C1109,'Policy Characteristics'!$C:$C,0))),"",INDEX('Policy Characteristics'!J:J,MATCH($C1109,'Policy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9" s="276" t="str">
        <f>IF(ISBLANK(INDEX('Policy Characteristics'!K:K,MATCH($C1109,'Policy Characteristics'!$C:$C,0))),"",INDEX('Policy Characteristics'!K:K,MATCH($C1109,'Policy Characteristics'!$C:$C,0)))</f>
        <v>industry-ag-main.html#eff-stds</v>
      </c>
      <c r="R1109" s="276" t="str">
        <f>IF(ISBLANK(INDEX('Policy Characteristics'!L:L,MATCH($C1109,'Policy Characteristics'!$C:$C,0))),"",INDEX('Policy Characteristics'!L:L,MATCH($C1109,'Policy Characteristics'!$C:$C,0)))</f>
        <v>industry-energy-efficiency-standards.html</v>
      </c>
    </row>
    <row r="1110" spans="1:18" s="4" customFormat="1" ht="16">
      <c r="A1110" s="276" t="str">
        <f>IF(ISBLANK(INDEX('Policy Characteristics'!A:A,MATCH($C1110,'Policy Characteristics'!$C:$C,0))),"",INDEX('Policy Characteristics'!A:A,MATCH($C1110,'Policy Characteristics'!$C:$C,0)))</f>
        <v>Industry</v>
      </c>
      <c r="B1110" s="285" t="str">
        <f>IF(ISBLANK(INDEX('Policy Characteristics'!B:B,MATCH($C1110,'Policy Characteristics'!$C:$C,0))),"",INDEX('Policy Characteristics'!B:B,MATCH($C1110,'Policy Characteristics'!$C:$C,0)))</f>
        <v>Industry Energy Efficiency Standards</v>
      </c>
      <c r="C1110" s="276" t="str">
        <f t="shared" si="42"/>
        <v>Percentage Improvement in Eqpt Efficiency Standards above BAU</v>
      </c>
      <c r="D1110" s="6" t="s">
        <v>3119</v>
      </c>
      <c r="E1110" s="47" t="s">
        <v>2425</v>
      </c>
      <c r="F1110" t="s">
        <v>3081</v>
      </c>
      <c r="G1110" s="47" t="s">
        <v>2433</v>
      </c>
      <c r="H1110" s="44">
        <v>1129</v>
      </c>
      <c r="I1110" s="347" t="s">
        <v>45</v>
      </c>
      <c r="J1110" s="277" t="str">
        <f>IF(ISBLANK(INDEX('Policy Characteristics'!D:D,MATCH($C1110,'Policy Characteristics'!$C:$C,0))),"",INDEX('Policy Characteristics'!D:D,MATCH($C1110,'Policy Characteristics'!$C:$C,0)))</f>
        <v>Industry Energy Efficiency Standards</v>
      </c>
      <c r="K1110" s="276" t="str">
        <f>IF(ISBLANK(INDEX('Policy Characteristics'!E:E,MATCH($C1110,'Policy Characteristics'!$C:$C,0))),"",INDEX('Policy Characteristics'!E:E,MATCH($C1110,'Policy Characteristics'!$C:$C,0)))</f>
        <v>indst efficiency standards</v>
      </c>
      <c r="L1110" s="284">
        <f>IF(ISBLANK(INDEX('Policy Characteristics'!F:F,MATCH($C1110,'Policy Characteristics'!$C:$C,0))),"",INDEX('Policy Characteristics'!F:F,MATCH($C1110,'Policy Characteristics'!$C:$C,0)))</f>
        <v>0</v>
      </c>
      <c r="M1110" s="284">
        <f>IF(ISBLANK(INDEX('Policy Characteristics'!G:G,MATCH($C1110,'Policy Characteristics'!$C:$C,0))),"",INDEX('Policy Characteristics'!G:G,MATCH($C1110,'Policy Characteristics'!$C:$C,0)))</f>
        <v>0.25</v>
      </c>
      <c r="N1110" s="284">
        <f>IF(ISBLANK(INDEX('Policy Characteristics'!H:H,MATCH($C1110,'Policy Characteristics'!$C:$C,0))),"",INDEX('Policy Characteristics'!H:H,MATCH($C1110,'Policy Characteristics'!$C:$C,0)))</f>
        <v>0.01</v>
      </c>
      <c r="O1110" s="276" t="str">
        <f>IF(ISBLANK(INDEX('Policy Characteristics'!I:I,MATCH($C1110,'Policy Characteristics'!$C:$C,0))),"",INDEX('Policy Characteristics'!I:I,MATCH($C1110,'Policy Characteristics'!$C:$C,0)))</f>
        <v>% reduction in energy use</v>
      </c>
      <c r="P1110" s="276" t="str">
        <f>IF(ISBLANK(INDEX('Policy Characteristics'!J:J,MATCH($C1110,'Policy Characteristics'!$C:$C,0))),"",INDEX('Policy Characteristics'!J:J,MATCH($C1110,'Policy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0" s="276" t="str">
        <f>IF(ISBLANK(INDEX('Policy Characteristics'!K:K,MATCH($C1110,'Policy Characteristics'!$C:$C,0))),"",INDEX('Policy Characteristics'!K:K,MATCH($C1110,'Policy Characteristics'!$C:$C,0)))</f>
        <v>industry-ag-main.html#eff-stds</v>
      </c>
      <c r="R1110" s="276" t="str">
        <f>IF(ISBLANK(INDEX('Policy Characteristics'!L:L,MATCH($C1110,'Policy Characteristics'!$C:$C,0))),"",INDEX('Policy Characteristics'!L:L,MATCH($C1110,'Policy Characteristics'!$C:$C,0)))</f>
        <v>industry-energy-efficiency-standards.html</v>
      </c>
    </row>
    <row r="1111" spans="1:18" s="4" customFormat="1" ht="16">
      <c r="A1111" s="276" t="str">
        <f>IF(ISBLANK(INDEX('Policy Characteristics'!A:A,MATCH($C1111,'Policy Characteristics'!$C:$C,0))),"",INDEX('Policy Characteristics'!A:A,MATCH($C1111,'Policy Characteristics'!$C:$C,0)))</f>
        <v>Industry</v>
      </c>
      <c r="B1111" s="285" t="str">
        <f>IF(ISBLANK(INDEX('Policy Characteristics'!B:B,MATCH($C1111,'Policy Characteristics'!$C:$C,0))),"",INDEX('Policy Characteristics'!B:B,MATCH($C1111,'Policy Characteristics'!$C:$C,0)))</f>
        <v>Industry Energy Efficiency Standards</v>
      </c>
      <c r="C1111" s="276" t="str">
        <f t="shared" si="42"/>
        <v>Percentage Improvement in Eqpt Efficiency Standards above BAU</v>
      </c>
      <c r="D1111" s="6" t="s">
        <v>3119</v>
      </c>
      <c r="E1111" s="47" t="s">
        <v>2426</v>
      </c>
      <c r="F1111" t="s">
        <v>3081</v>
      </c>
      <c r="G1111" s="47" t="s">
        <v>2434</v>
      </c>
      <c r="H1111" s="44">
        <v>1130</v>
      </c>
      <c r="I1111" s="347" t="s">
        <v>44</v>
      </c>
      <c r="J1111" s="277" t="str">
        <f>IF(ISBLANK(INDEX('Policy Characteristics'!D:D,MATCH($C1111,'Policy Characteristics'!$C:$C,0))),"",INDEX('Policy Characteristics'!D:D,MATCH($C1111,'Policy Characteristics'!$C:$C,0)))</f>
        <v>Industry Energy Efficiency Standards</v>
      </c>
      <c r="K1111" s="276" t="str">
        <f>IF(ISBLANK(INDEX('Policy Characteristics'!E:E,MATCH($C1111,'Policy Characteristics'!$C:$C,0))),"",INDEX('Policy Characteristics'!E:E,MATCH($C1111,'Policy Characteristics'!$C:$C,0)))</f>
        <v>indst efficiency standards</v>
      </c>
      <c r="L1111" s="284">
        <f>IF(ISBLANK(INDEX('Policy Characteristics'!F:F,MATCH($C1111,'Policy Characteristics'!$C:$C,0))),"",INDEX('Policy Characteristics'!F:F,MATCH($C1111,'Policy Characteristics'!$C:$C,0)))</f>
        <v>0</v>
      </c>
      <c r="M1111" s="284">
        <f>IF(ISBLANK(INDEX('Policy Characteristics'!G:G,MATCH($C1111,'Policy Characteristics'!$C:$C,0))),"",INDEX('Policy Characteristics'!G:G,MATCH($C1111,'Policy Characteristics'!$C:$C,0)))</f>
        <v>0.25</v>
      </c>
      <c r="N1111" s="284">
        <f>IF(ISBLANK(INDEX('Policy Characteristics'!H:H,MATCH($C1111,'Policy Characteristics'!$C:$C,0))),"",INDEX('Policy Characteristics'!H:H,MATCH($C1111,'Policy Characteristics'!$C:$C,0)))</f>
        <v>0.01</v>
      </c>
      <c r="O1111" s="276" t="str">
        <f>IF(ISBLANK(INDEX('Policy Characteristics'!I:I,MATCH($C1111,'Policy Characteristics'!$C:$C,0))),"",INDEX('Policy Characteristics'!I:I,MATCH($C1111,'Policy Characteristics'!$C:$C,0)))</f>
        <v>% reduction in energy use</v>
      </c>
      <c r="P1111" s="276" t="str">
        <f>IF(ISBLANK(INDEX('Policy Characteristics'!J:J,MATCH($C1111,'Policy Characteristics'!$C:$C,0))),"",INDEX('Policy Characteristics'!J:J,MATCH($C1111,'Policy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1" s="276" t="str">
        <f>IF(ISBLANK(INDEX('Policy Characteristics'!K:K,MATCH($C1111,'Policy Characteristics'!$C:$C,0))),"",INDEX('Policy Characteristics'!K:K,MATCH($C1111,'Policy Characteristics'!$C:$C,0)))</f>
        <v>industry-ag-main.html#eff-stds</v>
      </c>
      <c r="R1111" s="276" t="str">
        <f>IF(ISBLANK(INDEX('Policy Characteristics'!L:L,MATCH($C1111,'Policy Characteristics'!$C:$C,0))),"",INDEX('Policy Characteristics'!L:L,MATCH($C1111,'Policy Characteristics'!$C:$C,0)))</f>
        <v>industry-energy-efficiency-standards.html</v>
      </c>
    </row>
    <row r="1112" spans="1:18" s="4" customFormat="1" ht="16">
      <c r="A1112" s="276" t="str">
        <f>IF(ISBLANK(INDEX('Policy Characteristics'!A:A,MATCH($C1112,'Policy Characteristics'!$C:$C,0))),"",INDEX('Policy Characteristics'!A:A,MATCH($C1112,'Policy Characteristics'!$C:$C,0)))</f>
        <v>Industry</v>
      </c>
      <c r="B1112" s="285" t="str">
        <f>IF(ISBLANK(INDEX('Policy Characteristics'!B:B,MATCH($C1112,'Policy Characteristics'!$C:$C,0))),"",INDEX('Policy Characteristics'!B:B,MATCH($C1112,'Policy Characteristics'!$C:$C,0)))</f>
        <v>Industry Energy Efficiency Standards</v>
      </c>
      <c r="C1112" s="276" t="str">
        <f t="shared" si="42"/>
        <v>Percentage Improvement in Eqpt Efficiency Standards above BAU</v>
      </c>
      <c r="D1112" s="6" t="s">
        <v>3119</v>
      </c>
      <c r="E1112" s="47" t="s">
        <v>2427</v>
      </c>
      <c r="F1112" t="s">
        <v>3081</v>
      </c>
      <c r="G1112" s="47" t="s">
        <v>2431</v>
      </c>
      <c r="H1112" s="44">
        <v>1131</v>
      </c>
      <c r="I1112" s="347" t="s">
        <v>45</v>
      </c>
      <c r="J1112" s="277" t="str">
        <f>IF(ISBLANK(INDEX('Policy Characteristics'!D:D,MATCH($C1112,'Policy Characteristics'!$C:$C,0))),"",INDEX('Policy Characteristics'!D:D,MATCH($C1112,'Policy Characteristics'!$C:$C,0)))</f>
        <v>Industry Energy Efficiency Standards</v>
      </c>
      <c r="K1112" s="276" t="str">
        <f>IF(ISBLANK(INDEX('Policy Characteristics'!E:E,MATCH($C1112,'Policy Characteristics'!$C:$C,0))),"",INDEX('Policy Characteristics'!E:E,MATCH($C1112,'Policy Characteristics'!$C:$C,0)))</f>
        <v>indst efficiency standards</v>
      </c>
      <c r="L1112" s="284">
        <f>IF(ISBLANK(INDEX('Policy Characteristics'!F:F,MATCH($C1112,'Policy Characteristics'!$C:$C,0))),"",INDEX('Policy Characteristics'!F:F,MATCH($C1112,'Policy Characteristics'!$C:$C,0)))</f>
        <v>0</v>
      </c>
      <c r="M1112" s="284">
        <f>IF(ISBLANK(INDEX('Policy Characteristics'!G:G,MATCH($C1112,'Policy Characteristics'!$C:$C,0))),"",INDEX('Policy Characteristics'!G:G,MATCH($C1112,'Policy Characteristics'!$C:$C,0)))</f>
        <v>0.25</v>
      </c>
      <c r="N1112" s="284">
        <f>IF(ISBLANK(INDEX('Policy Characteristics'!H:H,MATCH($C1112,'Policy Characteristics'!$C:$C,0))),"",INDEX('Policy Characteristics'!H:H,MATCH($C1112,'Policy Characteristics'!$C:$C,0)))</f>
        <v>0.01</v>
      </c>
      <c r="O1112" s="276" t="str">
        <f>IF(ISBLANK(INDEX('Policy Characteristics'!I:I,MATCH($C1112,'Policy Characteristics'!$C:$C,0))),"",INDEX('Policy Characteristics'!I:I,MATCH($C1112,'Policy Characteristics'!$C:$C,0)))</f>
        <v>% reduction in energy use</v>
      </c>
      <c r="P1112" s="276" t="str">
        <f>IF(ISBLANK(INDEX('Policy Characteristics'!J:J,MATCH($C1112,'Policy Characteristics'!$C:$C,0))),"",INDEX('Policy Characteristics'!J:J,MATCH($C1112,'Policy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2" s="276" t="str">
        <f>IF(ISBLANK(INDEX('Policy Characteristics'!K:K,MATCH($C1112,'Policy Characteristics'!$C:$C,0))),"",INDEX('Policy Characteristics'!K:K,MATCH($C1112,'Policy Characteristics'!$C:$C,0)))</f>
        <v>industry-ag-main.html#eff-stds</v>
      </c>
      <c r="R1112" s="276" t="str">
        <f>IF(ISBLANK(INDEX('Policy Characteristics'!L:L,MATCH($C1112,'Policy Characteristics'!$C:$C,0))),"",INDEX('Policy Characteristics'!L:L,MATCH($C1112,'Policy Characteristics'!$C:$C,0)))</f>
        <v>industry-energy-efficiency-standards.html</v>
      </c>
    </row>
    <row r="1113" spans="1:18" s="4" customFormat="1" ht="16">
      <c r="A1113" s="276" t="str">
        <f>IF(ISBLANK(INDEX('Policy Characteristics'!A:A,MATCH($C1113,'Policy Characteristics'!$C:$C,0))),"",INDEX('Policy Characteristics'!A:A,MATCH($C1113,'Policy Characteristics'!$C:$C,0)))</f>
        <v>Industry</v>
      </c>
      <c r="B1113" s="285" t="str">
        <f>IF(ISBLANK(INDEX('Policy Characteristics'!B:B,MATCH($C1113,'Policy Characteristics'!$C:$C,0))),"",INDEX('Policy Characteristics'!B:B,MATCH($C1113,'Policy Characteristics'!$C:$C,0)))</f>
        <v>Industry Energy Efficiency Standards</v>
      </c>
      <c r="C1113" s="276" t="str">
        <f t="shared" si="42"/>
        <v>Percentage Improvement in Eqpt Efficiency Standards above BAU</v>
      </c>
      <c r="D1113" s="6" t="s">
        <v>3119</v>
      </c>
      <c r="E1113" s="47" t="s">
        <v>2428</v>
      </c>
      <c r="F1113" t="s">
        <v>3081</v>
      </c>
      <c r="G1113" s="47" t="s">
        <v>2432</v>
      </c>
      <c r="H1113" s="44">
        <v>1132</v>
      </c>
      <c r="I1113" s="347" t="s">
        <v>44</v>
      </c>
      <c r="J1113" s="277" t="str">
        <f>IF(ISBLANK(INDEX('Policy Characteristics'!D:D,MATCH($C1113,'Policy Characteristics'!$C:$C,0))),"",INDEX('Policy Characteristics'!D:D,MATCH($C1113,'Policy Characteristics'!$C:$C,0)))</f>
        <v>Industry Energy Efficiency Standards</v>
      </c>
      <c r="K1113" s="276" t="str">
        <f>IF(ISBLANK(INDEX('Policy Characteristics'!E:E,MATCH($C1113,'Policy Characteristics'!$C:$C,0))),"",INDEX('Policy Characteristics'!E:E,MATCH($C1113,'Policy Characteristics'!$C:$C,0)))</f>
        <v>indst efficiency standards</v>
      </c>
      <c r="L1113" s="284">
        <f>IF(ISBLANK(INDEX('Policy Characteristics'!F:F,MATCH($C1113,'Policy Characteristics'!$C:$C,0))),"",INDEX('Policy Characteristics'!F:F,MATCH($C1113,'Policy Characteristics'!$C:$C,0)))</f>
        <v>0</v>
      </c>
      <c r="M1113" s="284">
        <f>IF(ISBLANK(INDEX('Policy Characteristics'!G:G,MATCH($C1113,'Policy Characteristics'!$C:$C,0))),"",INDEX('Policy Characteristics'!G:G,MATCH($C1113,'Policy Characteristics'!$C:$C,0)))</f>
        <v>0.25</v>
      </c>
      <c r="N1113" s="284">
        <f>IF(ISBLANK(INDEX('Policy Characteristics'!H:H,MATCH($C1113,'Policy Characteristics'!$C:$C,0))),"",INDEX('Policy Characteristics'!H:H,MATCH($C1113,'Policy Characteristics'!$C:$C,0)))</f>
        <v>0.01</v>
      </c>
      <c r="O1113" s="276" t="str">
        <f>IF(ISBLANK(INDEX('Policy Characteristics'!I:I,MATCH($C1113,'Policy Characteristics'!$C:$C,0))),"",INDEX('Policy Characteristics'!I:I,MATCH($C1113,'Policy Characteristics'!$C:$C,0)))</f>
        <v>% reduction in energy use</v>
      </c>
      <c r="P1113" s="276" t="str">
        <f>IF(ISBLANK(INDEX('Policy Characteristics'!J:J,MATCH($C1113,'Policy Characteristics'!$C:$C,0))),"",INDEX('Policy Characteristics'!J:J,MATCH($C1113,'Policy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3" s="276" t="str">
        <f>IF(ISBLANK(INDEX('Policy Characteristics'!K:K,MATCH($C1113,'Policy Characteristics'!$C:$C,0))),"",INDEX('Policy Characteristics'!K:K,MATCH($C1113,'Policy Characteristics'!$C:$C,0)))</f>
        <v>industry-ag-main.html#eff-stds</v>
      </c>
      <c r="R1113" s="276" t="str">
        <f>IF(ISBLANK(INDEX('Policy Characteristics'!L:L,MATCH($C1113,'Policy Characteristics'!$C:$C,0))),"",INDEX('Policy Characteristics'!L:L,MATCH($C1113,'Policy Characteristics'!$C:$C,0)))</f>
        <v>industry-energy-efficiency-standards.html</v>
      </c>
    </row>
    <row r="1114" spans="1:18" s="4" customFormat="1" ht="16">
      <c r="A1114" s="276" t="str">
        <f>IF(ISBLANK(INDEX('Policy Characteristics'!A:A,MATCH($C1114,'Policy Characteristics'!$C:$C,0))),"",INDEX('Policy Characteristics'!A:A,MATCH($C1114,'Policy Characteristics'!$C:$C,0)))</f>
        <v>Industry</v>
      </c>
      <c r="B1114" s="285" t="str">
        <f>IF(ISBLANK(INDEX('Policy Characteristics'!B:B,MATCH($C1114,'Policy Characteristics'!$C:$C,0))),"",INDEX('Policy Characteristics'!B:B,MATCH($C1114,'Policy Characteristics'!$C:$C,0)))</f>
        <v>Industry Energy Efficiency Standards</v>
      </c>
      <c r="C1114" s="276" t="str">
        <f t="shared" si="42"/>
        <v>Percentage Improvement in Eqpt Efficiency Standards above BAU</v>
      </c>
      <c r="D1114" s="6" t="s">
        <v>3119</v>
      </c>
      <c r="E1114" s="47" t="s">
        <v>2429</v>
      </c>
      <c r="F1114" t="s">
        <v>3081</v>
      </c>
      <c r="G1114" s="47" t="s">
        <v>2435</v>
      </c>
      <c r="H1114" s="44">
        <v>1133</v>
      </c>
      <c r="I1114" s="347" t="s">
        <v>45</v>
      </c>
      <c r="J1114" s="277" t="str">
        <f>IF(ISBLANK(INDEX('Policy Characteristics'!D:D,MATCH($C1114,'Policy Characteristics'!$C:$C,0))),"",INDEX('Policy Characteristics'!D:D,MATCH($C1114,'Policy Characteristics'!$C:$C,0)))</f>
        <v>Industry Energy Efficiency Standards</v>
      </c>
      <c r="K1114" s="276" t="str">
        <f>IF(ISBLANK(INDEX('Policy Characteristics'!E:E,MATCH($C1114,'Policy Characteristics'!$C:$C,0))),"",INDEX('Policy Characteristics'!E:E,MATCH($C1114,'Policy Characteristics'!$C:$C,0)))</f>
        <v>indst efficiency standards</v>
      </c>
      <c r="L1114" s="284">
        <f>IF(ISBLANK(INDEX('Policy Characteristics'!F:F,MATCH($C1114,'Policy Characteristics'!$C:$C,0))),"",INDEX('Policy Characteristics'!F:F,MATCH($C1114,'Policy Characteristics'!$C:$C,0)))</f>
        <v>0</v>
      </c>
      <c r="M1114" s="284">
        <f>IF(ISBLANK(INDEX('Policy Characteristics'!G:G,MATCH($C1114,'Policy Characteristics'!$C:$C,0))),"",INDEX('Policy Characteristics'!G:G,MATCH($C1114,'Policy Characteristics'!$C:$C,0)))</f>
        <v>0.25</v>
      </c>
      <c r="N1114" s="284">
        <f>IF(ISBLANK(INDEX('Policy Characteristics'!H:H,MATCH($C1114,'Policy Characteristics'!$C:$C,0))),"",INDEX('Policy Characteristics'!H:H,MATCH($C1114,'Policy Characteristics'!$C:$C,0)))</f>
        <v>0.01</v>
      </c>
      <c r="O1114" s="276" t="str">
        <f>IF(ISBLANK(INDEX('Policy Characteristics'!I:I,MATCH($C1114,'Policy Characteristics'!$C:$C,0))),"",INDEX('Policy Characteristics'!I:I,MATCH($C1114,'Policy Characteristics'!$C:$C,0)))</f>
        <v>% reduction in energy use</v>
      </c>
      <c r="P1114" s="276" t="str">
        <f>IF(ISBLANK(INDEX('Policy Characteristics'!J:J,MATCH($C1114,'Policy Characteristics'!$C:$C,0))),"",INDEX('Policy Characteristics'!J:J,MATCH($C1114,'Policy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4" s="276" t="str">
        <f>IF(ISBLANK(INDEX('Policy Characteristics'!K:K,MATCH($C1114,'Policy Characteristics'!$C:$C,0))),"",INDEX('Policy Characteristics'!K:K,MATCH($C1114,'Policy Characteristics'!$C:$C,0)))</f>
        <v>industry-ag-main.html#eff-stds</v>
      </c>
      <c r="R1114" s="276" t="str">
        <f>IF(ISBLANK(INDEX('Policy Characteristics'!L:L,MATCH($C1114,'Policy Characteristics'!$C:$C,0))),"",INDEX('Policy Characteristics'!L:L,MATCH($C1114,'Policy Characteristics'!$C:$C,0)))</f>
        <v>industry-energy-efficiency-standards.html</v>
      </c>
    </row>
    <row r="1115" spans="1:18" s="4" customFormat="1" ht="16">
      <c r="A1115" s="276" t="str">
        <f>IF(ISBLANK(INDEX('Policy Characteristics'!A:A,MATCH($C1115,'Policy Characteristics'!$C:$C,0))),"",INDEX('Policy Characteristics'!A:A,MATCH($C1115,'Policy Characteristics'!$C:$C,0)))</f>
        <v>Industry</v>
      </c>
      <c r="B1115" s="285" t="str">
        <f>IF(ISBLANK(INDEX('Policy Characteristics'!B:B,MATCH($C1115,'Policy Characteristics'!$C:$C,0))),"",INDEX('Policy Characteristics'!B:B,MATCH($C1115,'Policy Characteristics'!$C:$C,0)))</f>
        <v>Industry Energy Efficiency Standards</v>
      </c>
      <c r="C1115" s="276" t="str">
        <f t="shared" si="42"/>
        <v>Percentage Improvement in Eqpt Efficiency Standards above BAU</v>
      </c>
      <c r="D1115" s="6" t="s">
        <v>3119</v>
      </c>
      <c r="E1115" s="47" t="s">
        <v>2737</v>
      </c>
      <c r="F1115" t="s">
        <v>3081</v>
      </c>
      <c r="G1115" s="47" t="s">
        <v>2740</v>
      </c>
      <c r="H1115" s="44">
        <v>1134</v>
      </c>
      <c r="I1115" s="347" t="s">
        <v>45</v>
      </c>
      <c r="J1115" s="277" t="str">
        <f>IF(ISBLANK(INDEX('Policy Characteristics'!D:D,MATCH($C1115,'Policy Characteristics'!$C:$C,0))),"",INDEX('Policy Characteristics'!D:D,MATCH($C1115,'Policy Characteristics'!$C:$C,0)))</f>
        <v>Industry Energy Efficiency Standards</v>
      </c>
      <c r="K1115" s="276" t="str">
        <f>IF(ISBLANK(INDEX('Policy Characteristics'!E:E,MATCH($C1115,'Policy Characteristics'!$C:$C,0))),"",INDEX('Policy Characteristics'!E:E,MATCH($C1115,'Policy Characteristics'!$C:$C,0)))</f>
        <v>indst efficiency standards</v>
      </c>
      <c r="L1115" s="284">
        <f>IF(ISBLANK(INDEX('Policy Characteristics'!F:F,MATCH($C1115,'Policy Characteristics'!$C:$C,0))),"",INDEX('Policy Characteristics'!F:F,MATCH($C1115,'Policy Characteristics'!$C:$C,0)))</f>
        <v>0</v>
      </c>
      <c r="M1115" s="284">
        <f>IF(ISBLANK(INDEX('Policy Characteristics'!G:G,MATCH($C1115,'Policy Characteristics'!$C:$C,0))),"",INDEX('Policy Characteristics'!G:G,MATCH($C1115,'Policy Characteristics'!$C:$C,0)))</f>
        <v>0.25</v>
      </c>
      <c r="N1115" s="284">
        <f>IF(ISBLANK(INDEX('Policy Characteristics'!H:H,MATCH($C1115,'Policy Characteristics'!$C:$C,0))),"",INDEX('Policy Characteristics'!H:H,MATCH($C1115,'Policy Characteristics'!$C:$C,0)))</f>
        <v>0.01</v>
      </c>
      <c r="O1115" s="276" t="str">
        <f>IF(ISBLANK(INDEX('Policy Characteristics'!I:I,MATCH($C1115,'Policy Characteristics'!$C:$C,0))),"",INDEX('Policy Characteristics'!I:I,MATCH($C1115,'Policy Characteristics'!$C:$C,0)))</f>
        <v>% reduction in energy use</v>
      </c>
      <c r="P1115" s="276" t="str">
        <f>IF(ISBLANK(INDEX('Policy Characteristics'!J:J,MATCH($C1115,'Policy Characteristics'!$C:$C,0))),"",INDEX('Policy Characteristics'!J:J,MATCH($C1115,'Policy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5" s="276" t="str">
        <f>IF(ISBLANK(INDEX('Policy Characteristics'!K:K,MATCH($C1115,'Policy Characteristics'!$C:$C,0))),"",INDEX('Policy Characteristics'!K:K,MATCH($C1115,'Policy Characteristics'!$C:$C,0)))</f>
        <v>industry-ag-main.html#eff-stds</v>
      </c>
      <c r="R1115" s="276" t="str">
        <f>IF(ISBLANK(INDEX('Policy Characteristics'!L:L,MATCH($C1115,'Policy Characteristics'!$C:$C,0))),"",INDEX('Policy Characteristics'!L:L,MATCH($C1115,'Policy Characteristics'!$C:$C,0)))</f>
        <v>industry-energy-efficiency-standards.html</v>
      </c>
    </row>
    <row r="1116" spans="1:18" s="4" customFormat="1" ht="16">
      <c r="A1116" s="276" t="str">
        <f>IF(ISBLANK(INDEX('Policy Characteristics'!A:A,MATCH($C1116,'Policy Characteristics'!$C:$C,0))),"",INDEX('Policy Characteristics'!A:A,MATCH($C1116,'Policy Characteristics'!$C:$C,0)))</f>
        <v>Industry</v>
      </c>
      <c r="B1116" s="285" t="str">
        <f>IF(ISBLANK(INDEX('Policy Characteristics'!B:B,MATCH($C1116,'Policy Characteristics'!$C:$C,0))),"",INDEX('Policy Characteristics'!B:B,MATCH($C1116,'Policy Characteristics'!$C:$C,0)))</f>
        <v>Industry Energy Efficiency Standards</v>
      </c>
      <c r="C1116" s="276" t="str">
        <f t="shared" si="42"/>
        <v>Percentage Improvement in Eqpt Efficiency Standards above BAU</v>
      </c>
      <c r="D1116" s="6" t="s">
        <v>3119</v>
      </c>
      <c r="E1116" s="47" t="s">
        <v>2738</v>
      </c>
      <c r="F1116" t="s">
        <v>3081</v>
      </c>
      <c r="G1116" s="47" t="s">
        <v>2742</v>
      </c>
      <c r="H1116" s="44">
        <v>1135</v>
      </c>
      <c r="I1116" s="347" t="s">
        <v>45</v>
      </c>
      <c r="J1116" s="277" t="str">
        <f>IF(ISBLANK(INDEX('Policy Characteristics'!D:D,MATCH($C1116,'Policy Characteristics'!$C:$C,0))),"",INDEX('Policy Characteristics'!D:D,MATCH($C1116,'Policy Characteristics'!$C:$C,0)))</f>
        <v>Industry Energy Efficiency Standards</v>
      </c>
      <c r="K1116" s="276" t="str">
        <f>IF(ISBLANK(INDEX('Policy Characteristics'!E:E,MATCH($C1116,'Policy Characteristics'!$C:$C,0))),"",INDEX('Policy Characteristics'!E:E,MATCH($C1116,'Policy Characteristics'!$C:$C,0)))</f>
        <v>indst efficiency standards</v>
      </c>
      <c r="L1116" s="284">
        <f>IF(ISBLANK(INDEX('Policy Characteristics'!F:F,MATCH($C1116,'Policy Characteristics'!$C:$C,0))),"",INDEX('Policy Characteristics'!F:F,MATCH($C1116,'Policy Characteristics'!$C:$C,0)))</f>
        <v>0</v>
      </c>
      <c r="M1116" s="284">
        <f>IF(ISBLANK(INDEX('Policy Characteristics'!G:G,MATCH($C1116,'Policy Characteristics'!$C:$C,0))),"",INDEX('Policy Characteristics'!G:G,MATCH($C1116,'Policy Characteristics'!$C:$C,0)))</f>
        <v>0.25</v>
      </c>
      <c r="N1116" s="284">
        <f>IF(ISBLANK(INDEX('Policy Characteristics'!H:H,MATCH($C1116,'Policy Characteristics'!$C:$C,0))),"",INDEX('Policy Characteristics'!H:H,MATCH($C1116,'Policy Characteristics'!$C:$C,0)))</f>
        <v>0.01</v>
      </c>
      <c r="O1116" s="276" t="str">
        <f>IF(ISBLANK(INDEX('Policy Characteristics'!I:I,MATCH($C1116,'Policy Characteristics'!$C:$C,0))),"",INDEX('Policy Characteristics'!I:I,MATCH($C1116,'Policy Characteristics'!$C:$C,0)))</f>
        <v>% reduction in energy use</v>
      </c>
      <c r="P1116" s="276" t="str">
        <f>IF(ISBLANK(INDEX('Policy Characteristics'!J:J,MATCH($C1116,'Policy Characteristics'!$C:$C,0))),"",INDEX('Policy Characteristics'!J:J,MATCH($C1116,'Policy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6" s="276" t="str">
        <f>IF(ISBLANK(INDEX('Policy Characteristics'!K:K,MATCH($C1116,'Policy Characteristics'!$C:$C,0))),"",INDEX('Policy Characteristics'!K:K,MATCH($C1116,'Policy Characteristics'!$C:$C,0)))</f>
        <v>industry-ag-main.html#eff-stds</v>
      </c>
      <c r="R1116" s="276" t="str">
        <f>IF(ISBLANK(INDEX('Policy Characteristics'!L:L,MATCH($C1116,'Policy Characteristics'!$C:$C,0))),"",INDEX('Policy Characteristics'!L:L,MATCH($C1116,'Policy Characteristics'!$C:$C,0)))</f>
        <v>industry-energy-efficiency-standards.html</v>
      </c>
    </row>
    <row r="1117" spans="1:18" s="4" customFormat="1" ht="16">
      <c r="A1117" s="276" t="str">
        <f>IF(ISBLANK(INDEX('Policy Characteristics'!A:A,MATCH($C1117,'Policy Characteristics'!$C:$C,0))),"",INDEX('Policy Characteristics'!A:A,MATCH($C1117,'Policy Characteristics'!$C:$C,0)))</f>
        <v>Industry</v>
      </c>
      <c r="B1117" s="285" t="str">
        <f>IF(ISBLANK(INDEX('Policy Characteristics'!B:B,MATCH($C1117,'Policy Characteristics'!$C:$C,0))),"",INDEX('Policy Characteristics'!B:B,MATCH($C1117,'Policy Characteristics'!$C:$C,0)))</f>
        <v>Industry Energy Efficiency Standards</v>
      </c>
      <c r="C1117" s="276" t="str">
        <f t="shared" si="42"/>
        <v>Percentage Improvement in Eqpt Efficiency Standards above BAU</v>
      </c>
      <c r="D1117" s="6" t="s">
        <v>3119</v>
      </c>
      <c r="E1117" s="47" t="s">
        <v>2739</v>
      </c>
      <c r="F1117" t="s">
        <v>3081</v>
      </c>
      <c r="G1117" s="47" t="s">
        <v>2743</v>
      </c>
      <c r="H1117" s="44">
        <v>1136</v>
      </c>
      <c r="I1117" s="347" t="s">
        <v>44</v>
      </c>
      <c r="J1117" s="277" t="str">
        <f>IF(ISBLANK(INDEX('Policy Characteristics'!D:D,MATCH($C1117,'Policy Characteristics'!$C:$C,0))),"",INDEX('Policy Characteristics'!D:D,MATCH($C1117,'Policy Characteristics'!$C:$C,0)))</f>
        <v>Industry Energy Efficiency Standards</v>
      </c>
      <c r="K1117" s="276" t="str">
        <f>IF(ISBLANK(INDEX('Policy Characteristics'!E:E,MATCH($C1117,'Policy Characteristics'!$C:$C,0))),"",INDEX('Policy Characteristics'!E:E,MATCH($C1117,'Policy Characteristics'!$C:$C,0)))</f>
        <v>indst efficiency standards</v>
      </c>
      <c r="L1117" s="284">
        <f>IF(ISBLANK(INDEX('Policy Characteristics'!F:F,MATCH($C1117,'Policy Characteristics'!$C:$C,0))),"",INDEX('Policy Characteristics'!F:F,MATCH($C1117,'Policy Characteristics'!$C:$C,0)))</f>
        <v>0</v>
      </c>
      <c r="M1117" s="284">
        <f>IF(ISBLANK(INDEX('Policy Characteristics'!G:G,MATCH($C1117,'Policy Characteristics'!$C:$C,0))),"",INDEX('Policy Characteristics'!G:G,MATCH($C1117,'Policy Characteristics'!$C:$C,0)))</f>
        <v>0.25</v>
      </c>
      <c r="N1117" s="284">
        <f>IF(ISBLANK(INDEX('Policy Characteristics'!H:H,MATCH($C1117,'Policy Characteristics'!$C:$C,0))),"",INDEX('Policy Characteristics'!H:H,MATCH($C1117,'Policy Characteristics'!$C:$C,0)))</f>
        <v>0.01</v>
      </c>
      <c r="O1117" s="276" t="str">
        <f>IF(ISBLANK(INDEX('Policy Characteristics'!I:I,MATCH($C1117,'Policy Characteristics'!$C:$C,0))),"",INDEX('Policy Characteristics'!I:I,MATCH($C1117,'Policy Characteristics'!$C:$C,0)))</f>
        <v>% reduction in energy use</v>
      </c>
      <c r="P1117" s="276" t="str">
        <f>IF(ISBLANK(INDEX('Policy Characteristics'!J:J,MATCH($C1117,'Policy Characteristics'!$C:$C,0))),"",INDEX('Policy Characteristics'!J:J,MATCH($C1117,'Policy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7" s="276" t="str">
        <f>IF(ISBLANK(INDEX('Policy Characteristics'!K:K,MATCH($C1117,'Policy Characteristics'!$C:$C,0))),"",INDEX('Policy Characteristics'!K:K,MATCH($C1117,'Policy Characteristics'!$C:$C,0)))</f>
        <v>industry-ag-main.html#eff-stds</v>
      </c>
      <c r="R1117" s="276" t="str">
        <f>IF(ISBLANK(INDEX('Policy Characteristics'!L:L,MATCH($C1117,'Policy Characteristics'!$C:$C,0))),"",INDEX('Policy Characteristics'!L:L,MATCH($C1117,'Policy Characteristics'!$C:$C,0)))</f>
        <v>industry-energy-efficiency-standards.html</v>
      </c>
    </row>
    <row r="1118" spans="1:18" s="4" customFormat="1" ht="16">
      <c r="A1118" s="276" t="str">
        <f>IF(ISBLANK(INDEX('Policy Characteristics'!A:A,MATCH($C1118,'Policy Characteristics'!$C:$C,0))),"",INDEX('Policy Characteristics'!A:A,MATCH($C1118,'Policy Characteristics'!$C:$C,0)))</f>
        <v>Industry</v>
      </c>
      <c r="B1118" s="285" t="str">
        <f>IF(ISBLANK(INDEX('Policy Characteristics'!B:B,MATCH($C1118,'Policy Characteristics'!$C:$C,0))),"",INDEX('Policy Characteristics'!B:B,MATCH($C1118,'Policy Characteristics'!$C:$C,0)))</f>
        <v>Industry Energy Efficiency Standards</v>
      </c>
      <c r="C1118" s="276" t="str">
        <f t="shared" si="42"/>
        <v>Percentage Improvement in Eqpt Efficiency Standards above BAU</v>
      </c>
      <c r="D1118" s="6" t="s">
        <v>3119</v>
      </c>
      <c r="E1118" s="47" t="s">
        <v>2736</v>
      </c>
      <c r="F1118" t="s">
        <v>3081</v>
      </c>
      <c r="G1118" s="47" t="s">
        <v>2741</v>
      </c>
      <c r="H1118" s="44">
        <v>1137</v>
      </c>
      <c r="I1118" s="347" t="s">
        <v>45</v>
      </c>
      <c r="J1118" s="277" t="str">
        <f>IF(ISBLANK(INDEX('Policy Characteristics'!D:D,MATCH($C1118,'Policy Characteristics'!$C:$C,0))),"",INDEX('Policy Characteristics'!D:D,MATCH($C1118,'Policy Characteristics'!$C:$C,0)))</f>
        <v>Industry Energy Efficiency Standards</v>
      </c>
      <c r="K1118" s="276" t="str">
        <f>IF(ISBLANK(INDEX('Policy Characteristics'!E:E,MATCH($C1118,'Policy Characteristics'!$C:$C,0))),"",INDEX('Policy Characteristics'!E:E,MATCH($C1118,'Policy Characteristics'!$C:$C,0)))</f>
        <v>indst efficiency standards</v>
      </c>
      <c r="L1118" s="284">
        <f>IF(ISBLANK(INDEX('Policy Characteristics'!F:F,MATCH($C1118,'Policy Characteristics'!$C:$C,0))),"",INDEX('Policy Characteristics'!F:F,MATCH($C1118,'Policy Characteristics'!$C:$C,0)))</f>
        <v>0</v>
      </c>
      <c r="M1118" s="284">
        <f>IF(ISBLANK(INDEX('Policy Characteristics'!G:G,MATCH($C1118,'Policy Characteristics'!$C:$C,0))),"",INDEX('Policy Characteristics'!G:G,MATCH($C1118,'Policy Characteristics'!$C:$C,0)))</f>
        <v>0.25</v>
      </c>
      <c r="N1118" s="284">
        <f>IF(ISBLANK(INDEX('Policy Characteristics'!H:H,MATCH($C1118,'Policy Characteristics'!$C:$C,0))),"",INDEX('Policy Characteristics'!H:H,MATCH($C1118,'Policy Characteristics'!$C:$C,0)))</f>
        <v>0.01</v>
      </c>
      <c r="O1118" s="276" t="str">
        <f>IF(ISBLANK(INDEX('Policy Characteristics'!I:I,MATCH($C1118,'Policy Characteristics'!$C:$C,0))),"",INDEX('Policy Characteristics'!I:I,MATCH($C1118,'Policy Characteristics'!$C:$C,0)))</f>
        <v>% reduction in energy use</v>
      </c>
      <c r="P1118" s="276" t="str">
        <f>IF(ISBLANK(INDEX('Policy Characteristics'!J:J,MATCH($C1118,'Policy Characteristics'!$C:$C,0))),"",INDEX('Policy Characteristics'!J:J,MATCH($C1118,'Policy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8" s="276" t="str">
        <f>IF(ISBLANK(INDEX('Policy Characteristics'!K:K,MATCH($C1118,'Policy Characteristics'!$C:$C,0))),"",INDEX('Policy Characteristics'!K:K,MATCH($C1118,'Policy Characteristics'!$C:$C,0)))</f>
        <v>industry-ag-main.html#eff-stds</v>
      </c>
      <c r="R1118" s="276" t="str">
        <f>IF(ISBLANK(INDEX('Policy Characteristics'!L:L,MATCH($C1118,'Policy Characteristics'!$C:$C,0))),"",INDEX('Policy Characteristics'!L:L,MATCH($C1118,'Policy Characteristics'!$C:$C,0)))</f>
        <v>industry-energy-efficiency-standards.html</v>
      </c>
    </row>
    <row r="1119" spans="1:18" s="4" customFormat="1" ht="16">
      <c r="A1119" s="276" t="str">
        <f>IF(ISBLANK(INDEX('Policy Characteristics'!A:A,MATCH($C1119,'Policy Characteristics'!$C:$C,0))),"",INDEX('Policy Characteristics'!A:A,MATCH($C1119,'Policy Characteristics'!$C:$C,0)))</f>
        <v>Industry</v>
      </c>
      <c r="B1119" s="285" t="str">
        <f>IF(ISBLANK(INDEX('Policy Characteristics'!B:B,MATCH($C1119,'Policy Characteristics'!$C:$C,0))),"",INDEX('Policy Characteristics'!B:B,MATCH($C1119,'Policy Characteristics'!$C:$C,0)))</f>
        <v>Industry Energy Efficiency Standards</v>
      </c>
      <c r="C1119" s="276" t="str">
        <f t="shared" si="42"/>
        <v>Percentage Improvement in Eqpt Efficiency Standards above BAU</v>
      </c>
      <c r="D1119" s="6" t="s">
        <v>3120</v>
      </c>
      <c r="E1119" s="47" t="s">
        <v>2424</v>
      </c>
      <c r="F1119" t="s">
        <v>3082</v>
      </c>
      <c r="G1119" s="47" t="s">
        <v>2430</v>
      </c>
      <c r="H1119" s="44">
        <v>1138</v>
      </c>
      <c r="I1119" s="347" t="s">
        <v>44</v>
      </c>
      <c r="J1119" s="277" t="str">
        <f>IF(ISBLANK(INDEX('Policy Characteristics'!D:D,MATCH($C1119,'Policy Characteristics'!$C:$C,0))),"",INDEX('Policy Characteristics'!D:D,MATCH($C1119,'Policy Characteristics'!$C:$C,0)))</f>
        <v>Industry Energy Efficiency Standards</v>
      </c>
      <c r="K1119" s="276" t="str">
        <f>IF(ISBLANK(INDEX('Policy Characteristics'!E:E,MATCH($C1119,'Policy Characteristics'!$C:$C,0))),"",INDEX('Policy Characteristics'!E:E,MATCH($C1119,'Policy Characteristics'!$C:$C,0)))</f>
        <v>indst efficiency standards</v>
      </c>
      <c r="L1119" s="284">
        <f>IF(ISBLANK(INDEX('Policy Characteristics'!F:F,MATCH($C1119,'Policy Characteristics'!$C:$C,0))),"",INDEX('Policy Characteristics'!F:F,MATCH($C1119,'Policy Characteristics'!$C:$C,0)))</f>
        <v>0</v>
      </c>
      <c r="M1119" s="284">
        <f>IF(ISBLANK(INDEX('Policy Characteristics'!G:G,MATCH($C1119,'Policy Characteristics'!$C:$C,0))),"",INDEX('Policy Characteristics'!G:G,MATCH($C1119,'Policy Characteristics'!$C:$C,0)))</f>
        <v>0.25</v>
      </c>
      <c r="N1119" s="284">
        <f>IF(ISBLANK(INDEX('Policy Characteristics'!H:H,MATCH($C1119,'Policy Characteristics'!$C:$C,0))),"",INDEX('Policy Characteristics'!H:H,MATCH($C1119,'Policy Characteristics'!$C:$C,0)))</f>
        <v>0.01</v>
      </c>
      <c r="O1119" s="276" t="str">
        <f>IF(ISBLANK(INDEX('Policy Characteristics'!I:I,MATCH($C1119,'Policy Characteristics'!$C:$C,0))),"",INDEX('Policy Characteristics'!I:I,MATCH($C1119,'Policy Characteristics'!$C:$C,0)))</f>
        <v>% reduction in energy use</v>
      </c>
      <c r="P1119" s="276" t="str">
        <f>IF(ISBLANK(INDEX('Policy Characteristics'!J:J,MATCH($C1119,'Policy Characteristics'!$C:$C,0))),"",INDEX('Policy Characteristics'!J:J,MATCH($C1119,'Policy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9" s="276" t="str">
        <f>IF(ISBLANK(INDEX('Policy Characteristics'!K:K,MATCH($C1119,'Policy Characteristics'!$C:$C,0))),"",INDEX('Policy Characteristics'!K:K,MATCH($C1119,'Policy Characteristics'!$C:$C,0)))</f>
        <v>industry-ag-main.html#eff-stds</v>
      </c>
      <c r="R1119" s="276" t="str">
        <f>IF(ISBLANK(INDEX('Policy Characteristics'!L:L,MATCH($C1119,'Policy Characteristics'!$C:$C,0))),"",INDEX('Policy Characteristics'!L:L,MATCH($C1119,'Policy Characteristics'!$C:$C,0)))</f>
        <v>industry-energy-efficiency-standards.html</v>
      </c>
    </row>
    <row r="1120" spans="1:18" s="4" customFormat="1" ht="16">
      <c r="A1120" s="276" t="str">
        <f>IF(ISBLANK(INDEX('Policy Characteristics'!A:A,MATCH($C1120,'Policy Characteristics'!$C:$C,0))),"",INDEX('Policy Characteristics'!A:A,MATCH($C1120,'Policy Characteristics'!$C:$C,0)))</f>
        <v>Industry</v>
      </c>
      <c r="B1120" s="285" t="str">
        <f>IF(ISBLANK(INDEX('Policy Characteristics'!B:B,MATCH($C1120,'Policy Characteristics'!$C:$C,0))),"",INDEX('Policy Characteristics'!B:B,MATCH($C1120,'Policy Characteristics'!$C:$C,0)))</f>
        <v>Industry Energy Efficiency Standards</v>
      </c>
      <c r="C1120" s="276" t="str">
        <f t="shared" si="42"/>
        <v>Percentage Improvement in Eqpt Efficiency Standards above BAU</v>
      </c>
      <c r="D1120" s="6" t="s">
        <v>3120</v>
      </c>
      <c r="E1120" s="47" t="s">
        <v>2425</v>
      </c>
      <c r="F1120" t="s">
        <v>3082</v>
      </c>
      <c r="G1120" s="47" t="s">
        <v>2433</v>
      </c>
      <c r="H1120" s="44">
        <v>1139</v>
      </c>
      <c r="I1120" s="347" t="s">
        <v>44</v>
      </c>
      <c r="J1120" s="277" t="str">
        <f>IF(ISBLANK(INDEX('Policy Characteristics'!D:D,MATCH($C1120,'Policy Characteristics'!$C:$C,0))),"",INDEX('Policy Characteristics'!D:D,MATCH($C1120,'Policy Characteristics'!$C:$C,0)))</f>
        <v>Industry Energy Efficiency Standards</v>
      </c>
      <c r="K1120" s="276" t="str">
        <f>IF(ISBLANK(INDEX('Policy Characteristics'!E:E,MATCH($C1120,'Policy Characteristics'!$C:$C,0))),"",INDEX('Policy Characteristics'!E:E,MATCH($C1120,'Policy Characteristics'!$C:$C,0)))</f>
        <v>indst efficiency standards</v>
      </c>
      <c r="L1120" s="284">
        <f>IF(ISBLANK(INDEX('Policy Characteristics'!F:F,MATCH($C1120,'Policy Characteristics'!$C:$C,0))),"",INDEX('Policy Characteristics'!F:F,MATCH($C1120,'Policy Characteristics'!$C:$C,0)))</f>
        <v>0</v>
      </c>
      <c r="M1120" s="284">
        <f>IF(ISBLANK(INDEX('Policy Characteristics'!G:G,MATCH($C1120,'Policy Characteristics'!$C:$C,0))),"",INDEX('Policy Characteristics'!G:G,MATCH($C1120,'Policy Characteristics'!$C:$C,0)))</f>
        <v>0.25</v>
      </c>
      <c r="N1120" s="284">
        <f>IF(ISBLANK(INDEX('Policy Characteristics'!H:H,MATCH($C1120,'Policy Characteristics'!$C:$C,0))),"",INDEX('Policy Characteristics'!H:H,MATCH($C1120,'Policy Characteristics'!$C:$C,0)))</f>
        <v>0.01</v>
      </c>
      <c r="O1120" s="276" t="str">
        <f>IF(ISBLANK(INDEX('Policy Characteristics'!I:I,MATCH($C1120,'Policy Characteristics'!$C:$C,0))),"",INDEX('Policy Characteristics'!I:I,MATCH($C1120,'Policy Characteristics'!$C:$C,0)))</f>
        <v>% reduction in energy use</v>
      </c>
      <c r="P1120" s="276" t="str">
        <f>IF(ISBLANK(INDEX('Policy Characteristics'!J:J,MATCH($C1120,'Policy Characteristics'!$C:$C,0))),"",INDEX('Policy Characteristics'!J:J,MATCH($C1120,'Policy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0" s="276" t="str">
        <f>IF(ISBLANK(INDEX('Policy Characteristics'!K:K,MATCH($C1120,'Policy Characteristics'!$C:$C,0))),"",INDEX('Policy Characteristics'!K:K,MATCH($C1120,'Policy Characteristics'!$C:$C,0)))</f>
        <v>industry-ag-main.html#eff-stds</v>
      </c>
      <c r="R1120" s="276" t="str">
        <f>IF(ISBLANK(INDEX('Policy Characteristics'!L:L,MATCH($C1120,'Policy Characteristics'!$C:$C,0))),"",INDEX('Policy Characteristics'!L:L,MATCH($C1120,'Policy Characteristics'!$C:$C,0)))</f>
        <v>industry-energy-efficiency-standards.html</v>
      </c>
    </row>
    <row r="1121" spans="1:18" s="4" customFormat="1" ht="16">
      <c r="A1121" s="276" t="str">
        <f>IF(ISBLANK(INDEX('Policy Characteristics'!A:A,MATCH($C1121,'Policy Characteristics'!$C:$C,0))),"",INDEX('Policy Characteristics'!A:A,MATCH($C1121,'Policy Characteristics'!$C:$C,0)))</f>
        <v>Industry</v>
      </c>
      <c r="B1121" s="285" t="str">
        <f>IF(ISBLANK(INDEX('Policy Characteristics'!B:B,MATCH($C1121,'Policy Characteristics'!$C:$C,0))),"",INDEX('Policy Characteristics'!B:B,MATCH($C1121,'Policy Characteristics'!$C:$C,0)))</f>
        <v>Industry Energy Efficiency Standards</v>
      </c>
      <c r="C1121" s="276" t="str">
        <f t="shared" si="42"/>
        <v>Percentage Improvement in Eqpt Efficiency Standards above BAU</v>
      </c>
      <c r="D1121" s="6" t="s">
        <v>3120</v>
      </c>
      <c r="E1121" s="47" t="s">
        <v>2426</v>
      </c>
      <c r="F1121" t="s">
        <v>3082</v>
      </c>
      <c r="G1121" s="47" t="s">
        <v>2434</v>
      </c>
      <c r="H1121" s="44">
        <v>1140</v>
      </c>
      <c r="I1121" s="347" t="s">
        <v>44</v>
      </c>
      <c r="J1121" s="277" t="str">
        <f>IF(ISBLANK(INDEX('Policy Characteristics'!D:D,MATCH($C1121,'Policy Characteristics'!$C:$C,0))),"",INDEX('Policy Characteristics'!D:D,MATCH($C1121,'Policy Characteristics'!$C:$C,0)))</f>
        <v>Industry Energy Efficiency Standards</v>
      </c>
      <c r="K1121" s="276" t="str">
        <f>IF(ISBLANK(INDEX('Policy Characteristics'!E:E,MATCH($C1121,'Policy Characteristics'!$C:$C,0))),"",INDEX('Policy Characteristics'!E:E,MATCH($C1121,'Policy Characteristics'!$C:$C,0)))</f>
        <v>indst efficiency standards</v>
      </c>
      <c r="L1121" s="284">
        <f>IF(ISBLANK(INDEX('Policy Characteristics'!F:F,MATCH($C1121,'Policy Characteristics'!$C:$C,0))),"",INDEX('Policy Characteristics'!F:F,MATCH($C1121,'Policy Characteristics'!$C:$C,0)))</f>
        <v>0</v>
      </c>
      <c r="M1121" s="284">
        <f>IF(ISBLANK(INDEX('Policy Characteristics'!G:G,MATCH($C1121,'Policy Characteristics'!$C:$C,0))),"",INDEX('Policy Characteristics'!G:G,MATCH($C1121,'Policy Characteristics'!$C:$C,0)))</f>
        <v>0.25</v>
      </c>
      <c r="N1121" s="284">
        <f>IF(ISBLANK(INDEX('Policy Characteristics'!H:H,MATCH($C1121,'Policy Characteristics'!$C:$C,0))),"",INDEX('Policy Characteristics'!H:H,MATCH($C1121,'Policy Characteristics'!$C:$C,0)))</f>
        <v>0.01</v>
      </c>
      <c r="O1121" s="276" t="str">
        <f>IF(ISBLANK(INDEX('Policy Characteristics'!I:I,MATCH($C1121,'Policy Characteristics'!$C:$C,0))),"",INDEX('Policy Characteristics'!I:I,MATCH($C1121,'Policy Characteristics'!$C:$C,0)))</f>
        <v>% reduction in energy use</v>
      </c>
      <c r="P1121" s="276" t="str">
        <f>IF(ISBLANK(INDEX('Policy Characteristics'!J:J,MATCH($C1121,'Policy Characteristics'!$C:$C,0))),"",INDEX('Policy Characteristics'!J:J,MATCH($C1121,'Policy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1" s="276" t="str">
        <f>IF(ISBLANK(INDEX('Policy Characteristics'!K:K,MATCH($C1121,'Policy Characteristics'!$C:$C,0))),"",INDEX('Policy Characteristics'!K:K,MATCH($C1121,'Policy Characteristics'!$C:$C,0)))</f>
        <v>industry-ag-main.html#eff-stds</v>
      </c>
      <c r="R1121" s="276" t="str">
        <f>IF(ISBLANK(INDEX('Policy Characteristics'!L:L,MATCH($C1121,'Policy Characteristics'!$C:$C,0))),"",INDEX('Policy Characteristics'!L:L,MATCH($C1121,'Policy Characteristics'!$C:$C,0)))</f>
        <v>industry-energy-efficiency-standards.html</v>
      </c>
    </row>
    <row r="1122" spans="1:18" s="4" customFormat="1" ht="16">
      <c r="A1122" s="276" t="str">
        <f>IF(ISBLANK(INDEX('Policy Characteristics'!A:A,MATCH($C1122,'Policy Characteristics'!$C:$C,0))),"",INDEX('Policy Characteristics'!A:A,MATCH($C1122,'Policy Characteristics'!$C:$C,0)))</f>
        <v>Industry</v>
      </c>
      <c r="B1122" s="285" t="str">
        <f>IF(ISBLANK(INDEX('Policy Characteristics'!B:B,MATCH($C1122,'Policy Characteristics'!$C:$C,0))),"",INDEX('Policy Characteristics'!B:B,MATCH($C1122,'Policy Characteristics'!$C:$C,0)))</f>
        <v>Industry Energy Efficiency Standards</v>
      </c>
      <c r="C1122" s="276" t="str">
        <f t="shared" si="42"/>
        <v>Percentage Improvement in Eqpt Efficiency Standards above BAU</v>
      </c>
      <c r="D1122" s="6" t="s">
        <v>3120</v>
      </c>
      <c r="E1122" s="47" t="s">
        <v>2427</v>
      </c>
      <c r="F1122" t="s">
        <v>3082</v>
      </c>
      <c r="G1122" s="47" t="s">
        <v>2431</v>
      </c>
      <c r="H1122" s="44">
        <v>1141</v>
      </c>
      <c r="I1122" s="347" t="s">
        <v>45</v>
      </c>
      <c r="J1122" s="277" t="str">
        <f>IF(ISBLANK(INDEX('Policy Characteristics'!D:D,MATCH($C1122,'Policy Characteristics'!$C:$C,0))),"",INDEX('Policy Characteristics'!D:D,MATCH($C1122,'Policy Characteristics'!$C:$C,0)))</f>
        <v>Industry Energy Efficiency Standards</v>
      </c>
      <c r="K1122" s="276" t="str">
        <f>IF(ISBLANK(INDEX('Policy Characteristics'!E:E,MATCH($C1122,'Policy Characteristics'!$C:$C,0))),"",INDEX('Policy Characteristics'!E:E,MATCH($C1122,'Policy Characteristics'!$C:$C,0)))</f>
        <v>indst efficiency standards</v>
      </c>
      <c r="L1122" s="284">
        <f>IF(ISBLANK(INDEX('Policy Characteristics'!F:F,MATCH($C1122,'Policy Characteristics'!$C:$C,0))),"",INDEX('Policy Characteristics'!F:F,MATCH($C1122,'Policy Characteristics'!$C:$C,0)))</f>
        <v>0</v>
      </c>
      <c r="M1122" s="284">
        <f>IF(ISBLANK(INDEX('Policy Characteristics'!G:G,MATCH($C1122,'Policy Characteristics'!$C:$C,0))),"",INDEX('Policy Characteristics'!G:G,MATCH($C1122,'Policy Characteristics'!$C:$C,0)))</f>
        <v>0.25</v>
      </c>
      <c r="N1122" s="284">
        <f>IF(ISBLANK(INDEX('Policy Characteristics'!H:H,MATCH($C1122,'Policy Characteristics'!$C:$C,0))),"",INDEX('Policy Characteristics'!H:H,MATCH($C1122,'Policy Characteristics'!$C:$C,0)))</f>
        <v>0.01</v>
      </c>
      <c r="O1122" s="276" t="str">
        <f>IF(ISBLANK(INDEX('Policy Characteristics'!I:I,MATCH($C1122,'Policy Characteristics'!$C:$C,0))),"",INDEX('Policy Characteristics'!I:I,MATCH($C1122,'Policy Characteristics'!$C:$C,0)))</f>
        <v>% reduction in energy use</v>
      </c>
      <c r="P1122" s="276" t="str">
        <f>IF(ISBLANK(INDEX('Policy Characteristics'!J:J,MATCH($C1122,'Policy Characteristics'!$C:$C,0))),"",INDEX('Policy Characteristics'!J:J,MATCH($C1122,'Policy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2" s="276" t="str">
        <f>IF(ISBLANK(INDEX('Policy Characteristics'!K:K,MATCH($C1122,'Policy Characteristics'!$C:$C,0))),"",INDEX('Policy Characteristics'!K:K,MATCH($C1122,'Policy Characteristics'!$C:$C,0)))</f>
        <v>industry-ag-main.html#eff-stds</v>
      </c>
      <c r="R1122" s="276" t="str">
        <f>IF(ISBLANK(INDEX('Policy Characteristics'!L:L,MATCH($C1122,'Policy Characteristics'!$C:$C,0))),"",INDEX('Policy Characteristics'!L:L,MATCH($C1122,'Policy Characteristics'!$C:$C,0)))</f>
        <v>industry-energy-efficiency-standards.html</v>
      </c>
    </row>
    <row r="1123" spans="1:18" s="4" customFormat="1" ht="16">
      <c r="A1123" s="276" t="str">
        <f>IF(ISBLANK(INDEX('Policy Characteristics'!A:A,MATCH($C1123,'Policy Characteristics'!$C:$C,0))),"",INDEX('Policy Characteristics'!A:A,MATCH($C1123,'Policy Characteristics'!$C:$C,0)))</f>
        <v>Industry</v>
      </c>
      <c r="B1123" s="285" t="str">
        <f>IF(ISBLANK(INDEX('Policy Characteristics'!B:B,MATCH($C1123,'Policy Characteristics'!$C:$C,0))),"",INDEX('Policy Characteristics'!B:B,MATCH($C1123,'Policy Characteristics'!$C:$C,0)))</f>
        <v>Industry Energy Efficiency Standards</v>
      </c>
      <c r="C1123" s="276" t="str">
        <f t="shared" si="42"/>
        <v>Percentage Improvement in Eqpt Efficiency Standards above BAU</v>
      </c>
      <c r="D1123" s="6" t="s">
        <v>3120</v>
      </c>
      <c r="E1123" s="47" t="s">
        <v>2428</v>
      </c>
      <c r="F1123" t="s">
        <v>3082</v>
      </c>
      <c r="G1123" s="47" t="s">
        <v>2432</v>
      </c>
      <c r="H1123" s="44">
        <v>1142</v>
      </c>
      <c r="I1123" s="347" t="s">
        <v>44</v>
      </c>
      <c r="J1123" s="277" t="str">
        <f>IF(ISBLANK(INDEX('Policy Characteristics'!D:D,MATCH($C1123,'Policy Characteristics'!$C:$C,0))),"",INDEX('Policy Characteristics'!D:D,MATCH($C1123,'Policy Characteristics'!$C:$C,0)))</f>
        <v>Industry Energy Efficiency Standards</v>
      </c>
      <c r="K1123" s="276" t="str">
        <f>IF(ISBLANK(INDEX('Policy Characteristics'!E:E,MATCH($C1123,'Policy Characteristics'!$C:$C,0))),"",INDEX('Policy Characteristics'!E:E,MATCH($C1123,'Policy Characteristics'!$C:$C,0)))</f>
        <v>indst efficiency standards</v>
      </c>
      <c r="L1123" s="284">
        <f>IF(ISBLANK(INDEX('Policy Characteristics'!F:F,MATCH($C1123,'Policy Characteristics'!$C:$C,0))),"",INDEX('Policy Characteristics'!F:F,MATCH($C1123,'Policy Characteristics'!$C:$C,0)))</f>
        <v>0</v>
      </c>
      <c r="M1123" s="284">
        <f>IF(ISBLANK(INDEX('Policy Characteristics'!G:G,MATCH($C1123,'Policy Characteristics'!$C:$C,0))),"",INDEX('Policy Characteristics'!G:G,MATCH($C1123,'Policy Characteristics'!$C:$C,0)))</f>
        <v>0.25</v>
      </c>
      <c r="N1123" s="284">
        <f>IF(ISBLANK(INDEX('Policy Characteristics'!H:H,MATCH($C1123,'Policy Characteristics'!$C:$C,0))),"",INDEX('Policy Characteristics'!H:H,MATCH($C1123,'Policy Characteristics'!$C:$C,0)))</f>
        <v>0.01</v>
      </c>
      <c r="O1123" s="276" t="str">
        <f>IF(ISBLANK(INDEX('Policy Characteristics'!I:I,MATCH($C1123,'Policy Characteristics'!$C:$C,0))),"",INDEX('Policy Characteristics'!I:I,MATCH($C1123,'Policy Characteristics'!$C:$C,0)))</f>
        <v>% reduction in energy use</v>
      </c>
      <c r="P1123" s="276" t="str">
        <f>IF(ISBLANK(INDEX('Policy Characteristics'!J:J,MATCH($C1123,'Policy Characteristics'!$C:$C,0))),"",INDEX('Policy Characteristics'!J:J,MATCH($C1123,'Policy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3" s="276" t="str">
        <f>IF(ISBLANK(INDEX('Policy Characteristics'!K:K,MATCH($C1123,'Policy Characteristics'!$C:$C,0))),"",INDEX('Policy Characteristics'!K:K,MATCH($C1123,'Policy Characteristics'!$C:$C,0)))</f>
        <v>industry-ag-main.html#eff-stds</v>
      </c>
      <c r="R1123" s="276" t="str">
        <f>IF(ISBLANK(INDEX('Policy Characteristics'!L:L,MATCH($C1123,'Policy Characteristics'!$C:$C,0))),"",INDEX('Policy Characteristics'!L:L,MATCH($C1123,'Policy Characteristics'!$C:$C,0)))</f>
        <v>industry-energy-efficiency-standards.html</v>
      </c>
    </row>
    <row r="1124" spans="1:18" s="4" customFormat="1" ht="16">
      <c r="A1124" s="276" t="str">
        <f>IF(ISBLANK(INDEX('Policy Characteristics'!A:A,MATCH($C1124,'Policy Characteristics'!$C:$C,0))),"",INDEX('Policy Characteristics'!A:A,MATCH($C1124,'Policy Characteristics'!$C:$C,0)))</f>
        <v>Industry</v>
      </c>
      <c r="B1124" s="285" t="str">
        <f>IF(ISBLANK(INDEX('Policy Characteristics'!B:B,MATCH($C1124,'Policy Characteristics'!$C:$C,0))),"",INDEX('Policy Characteristics'!B:B,MATCH($C1124,'Policy Characteristics'!$C:$C,0)))</f>
        <v>Industry Energy Efficiency Standards</v>
      </c>
      <c r="C1124" s="276" t="str">
        <f t="shared" si="42"/>
        <v>Percentage Improvement in Eqpt Efficiency Standards above BAU</v>
      </c>
      <c r="D1124" s="6" t="s">
        <v>3120</v>
      </c>
      <c r="E1124" s="47" t="s">
        <v>2429</v>
      </c>
      <c r="F1124" t="s">
        <v>3082</v>
      </c>
      <c r="G1124" s="47" t="s">
        <v>2435</v>
      </c>
      <c r="H1124" s="44">
        <v>1143</v>
      </c>
      <c r="I1124" s="347" t="s">
        <v>45</v>
      </c>
      <c r="J1124" s="277" t="str">
        <f>IF(ISBLANK(INDEX('Policy Characteristics'!D:D,MATCH($C1124,'Policy Characteristics'!$C:$C,0))),"",INDEX('Policy Characteristics'!D:D,MATCH($C1124,'Policy Characteristics'!$C:$C,0)))</f>
        <v>Industry Energy Efficiency Standards</v>
      </c>
      <c r="K1124" s="276" t="str">
        <f>IF(ISBLANK(INDEX('Policy Characteristics'!E:E,MATCH($C1124,'Policy Characteristics'!$C:$C,0))),"",INDEX('Policy Characteristics'!E:E,MATCH($C1124,'Policy Characteristics'!$C:$C,0)))</f>
        <v>indst efficiency standards</v>
      </c>
      <c r="L1124" s="284">
        <f>IF(ISBLANK(INDEX('Policy Characteristics'!F:F,MATCH($C1124,'Policy Characteristics'!$C:$C,0))),"",INDEX('Policy Characteristics'!F:F,MATCH($C1124,'Policy Characteristics'!$C:$C,0)))</f>
        <v>0</v>
      </c>
      <c r="M1124" s="284">
        <f>IF(ISBLANK(INDEX('Policy Characteristics'!G:G,MATCH($C1124,'Policy Characteristics'!$C:$C,0))),"",INDEX('Policy Characteristics'!G:G,MATCH($C1124,'Policy Characteristics'!$C:$C,0)))</f>
        <v>0.25</v>
      </c>
      <c r="N1124" s="284">
        <f>IF(ISBLANK(INDEX('Policy Characteristics'!H:H,MATCH($C1124,'Policy Characteristics'!$C:$C,0))),"",INDEX('Policy Characteristics'!H:H,MATCH($C1124,'Policy Characteristics'!$C:$C,0)))</f>
        <v>0.01</v>
      </c>
      <c r="O1124" s="276" t="str">
        <f>IF(ISBLANK(INDEX('Policy Characteristics'!I:I,MATCH($C1124,'Policy Characteristics'!$C:$C,0))),"",INDEX('Policy Characteristics'!I:I,MATCH($C1124,'Policy Characteristics'!$C:$C,0)))</f>
        <v>% reduction in energy use</v>
      </c>
      <c r="P1124" s="276" t="str">
        <f>IF(ISBLANK(INDEX('Policy Characteristics'!J:J,MATCH($C1124,'Policy Characteristics'!$C:$C,0))),"",INDEX('Policy Characteristics'!J:J,MATCH($C1124,'Policy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4" s="276" t="str">
        <f>IF(ISBLANK(INDEX('Policy Characteristics'!K:K,MATCH($C1124,'Policy Characteristics'!$C:$C,0))),"",INDEX('Policy Characteristics'!K:K,MATCH($C1124,'Policy Characteristics'!$C:$C,0)))</f>
        <v>industry-ag-main.html#eff-stds</v>
      </c>
      <c r="R1124" s="276" t="str">
        <f>IF(ISBLANK(INDEX('Policy Characteristics'!L:L,MATCH($C1124,'Policy Characteristics'!$C:$C,0))),"",INDEX('Policy Characteristics'!L:L,MATCH($C1124,'Policy Characteristics'!$C:$C,0)))</f>
        <v>industry-energy-efficiency-standards.html</v>
      </c>
    </row>
    <row r="1125" spans="1:18" s="4" customFormat="1" ht="16">
      <c r="A1125" s="276" t="str">
        <f>IF(ISBLANK(INDEX('Policy Characteristics'!A:A,MATCH($C1125,'Policy Characteristics'!$C:$C,0))),"",INDEX('Policy Characteristics'!A:A,MATCH($C1125,'Policy Characteristics'!$C:$C,0)))</f>
        <v>Industry</v>
      </c>
      <c r="B1125" s="285" t="str">
        <f>IF(ISBLANK(INDEX('Policy Characteristics'!B:B,MATCH($C1125,'Policy Characteristics'!$C:$C,0))),"",INDEX('Policy Characteristics'!B:B,MATCH($C1125,'Policy Characteristics'!$C:$C,0)))</f>
        <v>Industry Energy Efficiency Standards</v>
      </c>
      <c r="C1125" s="276" t="str">
        <f t="shared" si="42"/>
        <v>Percentage Improvement in Eqpt Efficiency Standards above BAU</v>
      </c>
      <c r="D1125" s="6" t="s">
        <v>3120</v>
      </c>
      <c r="E1125" s="47" t="s">
        <v>2737</v>
      </c>
      <c r="F1125" t="s">
        <v>3082</v>
      </c>
      <c r="G1125" s="47" t="s">
        <v>2740</v>
      </c>
      <c r="H1125" s="44">
        <v>1144</v>
      </c>
      <c r="I1125" s="347" t="s">
        <v>45</v>
      </c>
      <c r="J1125" s="277" t="str">
        <f>IF(ISBLANK(INDEX('Policy Characteristics'!D:D,MATCH($C1125,'Policy Characteristics'!$C:$C,0))),"",INDEX('Policy Characteristics'!D:D,MATCH($C1125,'Policy Characteristics'!$C:$C,0)))</f>
        <v>Industry Energy Efficiency Standards</v>
      </c>
      <c r="K1125" s="276" t="str">
        <f>IF(ISBLANK(INDEX('Policy Characteristics'!E:E,MATCH($C1125,'Policy Characteristics'!$C:$C,0))),"",INDEX('Policy Characteristics'!E:E,MATCH($C1125,'Policy Characteristics'!$C:$C,0)))</f>
        <v>indst efficiency standards</v>
      </c>
      <c r="L1125" s="284">
        <f>IF(ISBLANK(INDEX('Policy Characteristics'!F:F,MATCH($C1125,'Policy Characteristics'!$C:$C,0))),"",INDEX('Policy Characteristics'!F:F,MATCH($C1125,'Policy Characteristics'!$C:$C,0)))</f>
        <v>0</v>
      </c>
      <c r="M1125" s="284">
        <f>IF(ISBLANK(INDEX('Policy Characteristics'!G:G,MATCH($C1125,'Policy Characteristics'!$C:$C,0))),"",INDEX('Policy Characteristics'!G:G,MATCH($C1125,'Policy Characteristics'!$C:$C,0)))</f>
        <v>0.25</v>
      </c>
      <c r="N1125" s="284">
        <f>IF(ISBLANK(INDEX('Policy Characteristics'!H:H,MATCH($C1125,'Policy Characteristics'!$C:$C,0))),"",INDEX('Policy Characteristics'!H:H,MATCH($C1125,'Policy Characteristics'!$C:$C,0)))</f>
        <v>0.01</v>
      </c>
      <c r="O1125" s="276" t="str">
        <f>IF(ISBLANK(INDEX('Policy Characteristics'!I:I,MATCH($C1125,'Policy Characteristics'!$C:$C,0))),"",INDEX('Policy Characteristics'!I:I,MATCH($C1125,'Policy Characteristics'!$C:$C,0)))</f>
        <v>% reduction in energy use</v>
      </c>
      <c r="P1125" s="276" t="str">
        <f>IF(ISBLANK(INDEX('Policy Characteristics'!J:J,MATCH($C1125,'Policy Characteristics'!$C:$C,0))),"",INDEX('Policy Characteristics'!J:J,MATCH($C1125,'Policy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5" s="276" t="str">
        <f>IF(ISBLANK(INDEX('Policy Characteristics'!K:K,MATCH($C1125,'Policy Characteristics'!$C:$C,0))),"",INDEX('Policy Characteristics'!K:K,MATCH($C1125,'Policy Characteristics'!$C:$C,0)))</f>
        <v>industry-ag-main.html#eff-stds</v>
      </c>
      <c r="R1125" s="276" t="str">
        <f>IF(ISBLANK(INDEX('Policy Characteristics'!L:L,MATCH($C1125,'Policy Characteristics'!$C:$C,0))),"",INDEX('Policy Characteristics'!L:L,MATCH($C1125,'Policy Characteristics'!$C:$C,0)))</f>
        <v>industry-energy-efficiency-standards.html</v>
      </c>
    </row>
    <row r="1126" spans="1:18" s="4" customFormat="1" ht="16">
      <c r="A1126" s="276" t="str">
        <f>IF(ISBLANK(INDEX('Policy Characteristics'!A:A,MATCH($C1126,'Policy Characteristics'!$C:$C,0))),"",INDEX('Policy Characteristics'!A:A,MATCH($C1126,'Policy Characteristics'!$C:$C,0)))</f>
        <v>Industry</v>
      </c>
      <c r="B1126" s="285" t="str">
        <f>IF(ISBLANK(INDEX('Policy Characteristics'!B:B,MATCH($C1126,'Policy Characteristics'!$C:$C,0))),"",INDEX('Policy Characteristics'!B:B,MATCH($C1126,'Policy Characteristics'!$C:$C,0)))</f>
        <v>Industry Energy Efficiency Standards</v>
      </c>
      <c r="C1126" s="276" t="str">
        <f t="shared" si="42"/>
        <v>Percentage Improvement in Eqpt Efficiency Standards above BAU</v>
      </c>
      <c r="D1126" s="6" t="s">
        <v>3120</v>
      </c>
      <c r="E1126" s="47" t="s">
        <v>2738</v>
      </c>
      <c r="F1126" t="s">
        <v>3082</v>
      </c>
      <c r="G1126" s="47" t="s">
        <v>2742</v>
      </c>
      <c r="H1126" s="44">
        <v>1145</v>
      </c>
      <c r="I1126" s="347" t="s">
        <v>45</v>
      </c>
      <c r="J1126" s="277" t="str">
        <f>IF(ISBLANK(INDEX('Policy Characteristics'!D:D,MATCH($C1126,'Policy Characteristics'!$C:$C,0))),"",INDEX('Policy Characteristics'!D:D,MATCH($C1126,'Policy Characteristics'!$C:$C,0)))</f>
        <v>Industry Energy Efficiency Standards</v>
      </c>
      <c r="K1126" s="276" t="str">
        <f>IF(ISBLANK(INDEX('Policy Characteristics'!E:E,MATCH($C1126,'Policy Characteristics'!$C:$C,0))),"",INDEX('Policy Characteristics'!E:E,MATCH($C1126,'Policy Characteristics'!$C:$C,0)))</f>
        <v>indst efficiency standards</v>
      </c>
      <c r="L1126" s="284">
        <f>IF(ISBLANK(INDEX('Policy Characteristics'!F:F,MATCH($C1126,'Policy Characteristics'!$C:$C,0))),"",INDEX('Policy Characteristics'!F:F,MATCH($C1126,'Policy Characteristics'!$C:$C,0)))</f>
        <v>0</v>
      </c>
      <c r="M1126" s="284">
        <f>IF(ISBLANK(INDEX('Policy Characteristics'!G:G,MATCH($C1126,'Policy Characteristics'!$C:$C,0))),"",INDEX('Policy Characteristics'!G:G,MATCH($C1126,'Policy Characteristics'!$C:$C,0)))</f>
        <v>0.25</v>
      </c>
      <c r="N1126" s="284">
        <f>IF(ISBLANK(INDEX('Policy Characteristics'!H:H,MATCH($C1126,'Policy Characteristics'!$C:$C,0))),"",INDEX('Policy Characteristics'!H:H,MATCH($C1126,'Policy Characteristics'!$C:$C,0)))</f>
        <v>0.01</v>
      </c>
      <c r="O1126" s="276" t="str">
        <f>IF(ISBLANK(INDEX('Policy Characteristics'!I:I,MATCH($C1126,'Policy Characteristics'!$C:$C,0))),"",INDEX('Policy Characteristics'!I:I,MATCH($C1126,'Policy Characteristics'!$C:$C,0)))</f>
        <v>% reduction in energy use</v>
      </c>
      <c r="P1126" s="276" t="str">
        <f>IF(ISBLANK(INDEX('Policy Characteristics'!J:J,MATCH($C1126,'Policy Characteristics'!$C:$C,0))),"",INDEX('Policy Characteristics'!J:J,MATCH($C1126,'Policy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6" s="276" t="str">
        <f>IF(ISBLANK(INDEX('Policy Characteristics'!K:K,MATCH($C1126,'Policy Characteristics'!$C:$C,0))),"",INDEX('Policy Characteristics'!K:K,MATCH($C1126,'Policy Characteristics'!$C:$C,0)))</f>
        <v>industry-ag-main.html#eff-stds</v>
      </c>
      <c r="R1126" s="276" t="str">
        <f>IF(ISBLANK(INDEX('Policy Characteristics'!L:L,MATCH($C1126,'Policy Characteristics'!$C:$C,0))),"",INDEX('Policy Characteristics'!L:L,MATCH($C1126,'Policy Characteristics'!$C:$C,0)))</f>
        <v>industry-energy-efficiency-standards.html</v>
      </c>
    </row>
    <row r="1127" spans="1:18" s="4" customFormat="1" ht="16">
      <c r="A1127" s="276" t="str">
        <f>IF(ISBLANK(INDEX('Policy Characteristics'!A:A,MATCH($C1127,'Policy Characteristics'!$C:$C,0))),"",INDEX('Policy Characteristics'!A:A,MATCH($C1127,'Policy Characteristics'!$C:$C,0)))</f>
        <v>Industry</v>
      </c>
      <c r="B1127" s="285" t="str">
        <f>IF(ISBLANK(INDEX('Policy Characteristics'!B:B,MATCH($C1127,'Policy Characteristics'!$C:$C,0))),"",INDEX('Policy Characteristics'!B:B,MATCH($C1127,'Policy Characteristics'!$C:$C,0)))</f>
        <v>Industry Energy Efficiency Standards</v>
      </c>
      <c r="C1127" s="276" t="str">
        <f t="shared" si="42"/>
        <v>Percentage Improvement in Eqpt Efficiency Standards above BAU</v>
      </c>
      <c r="D1127" s="6" t="s">
        <v>3120</v>
      </c>
      <c r="E1127" s="47" t="s">
        <v>2739</v>
      </c>
      <c r="F1127" t="s">
        <v>3082</v>
      </c>
      <c r="G1127" s="47" t="s">
        <v>2743</v>
      </c>
      <c r="H1127" s="44">
        <v>1146</v>
      </c>
      <c r="I1127" s="347" t="s">
        <v>44</v>
      </c>
      <c r="J1127" s="277" t="str">
        <f>IF(ISBLANK(INDEX('Policy Characteristics'!D:D,MATCH($C1127,'Policy Characteristics'!$C:$C,0))),"",INDEX('Policy Characteristics'!D:D,MATCH($C1127,'Policy Characteristics'!$C:$C,0)))</f>
        <v>Industry Energy Efficiency Standards</v>
      </c>
      <c r="K1127" s="276" t="str">
        <f>IF(ISBLANK(INDEX('Policy Characteristics'!E:E,MATCH($C1127,'Policy Characteristics'!$C:$C,0))),"",INDEX('Policy Characteristics'!E:E,MATCH($C1127,'Policy Characteristics'!$C:$C,0)))</f>
        <v>indst efficiency standards</v>
      </c>
      <c r="L1127" s="284">
        <f>IF(ISBLANK(INDEX('Policy Characteristics'!F:F,MATCH($C1127,'Policy Characteristics'!$C:$C,0))),"",INDEX('Policy Characteristics'!F:F,MATCH($C1127,'Policy Characteristics'!$C:$C,0)))</f>
        <v>0</v>
      </c>
      <c r="M1127" s="284">
        <f>IF(ISBLANK(INDEX('Policy Characteristics'!G:G,MATCH($C1127,'Policy Characteristics'!$C:$C,0))),"",INDEX('Policy Characteristics'!G:G,MATCH($C1127,'Policy Characteristics'!$C:$C,0)))</f>
        <v>0.25</v>
      </c>
      <c r="N1127" s="284">
        <f>IF(ISBLANK(INDEX('Policy Characteristics'!H:H,MATCH($C1127,'Policy Characteristics'!$C:$C,0))),"",INDEX('Policy Characteristics'!H:H,MATCH($C1127,'Policy Characteristics'!$C:$C,0)))</f>
        <v>0.01</v>
      </c>
      <c r="O1127" s="276" t="str">
        <f>IF(ISBLANK(INDEX('Policy Characteristics'!I:I,MATCH($C1127,'Policy Characteristics'!$C:$C,0))),"",INDEX('Policy Characteristics'!I:I,MATCH($C1127,'Policy Characteristics'!$C:$C,0)))</f>
        <v>% reduction in energy use</v>
      </c>
      <c r="P1127" s="276" t="str">
        <f>IF(ISBLANK(INDEX('Policy Characteristics'!J:J,MATCH($C1127,'Policy Characteristics'!$C:$C,0))),"",INDEX('Policy Characteristics'!J:J,MATCH($C1127,'Policy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7" s="276" t="str">
        <f>IF(ISBLANK(INDEX('Policy Characteristics'!K:K,MATCH($C1127,'Policy Characteristics'!$C:$C,0))),"",INDEX('Policy Characteristics'!K:K,MATCH($C1127,'Policy Characteristics'!$C:$C,0)))</f>
        <v>industry-ag-main.html#eff-stds</v>
      </c>
      <c r="R1127" s="276" t="str">
        <f>IF(ISBLANK(INDEX('Policy Characteristics'!L:L,MATCH($C1127,'Policy Characteristics'!$C:$C,0))),"",INDEX('Policy Characteristics'!L:L,MATCH($C1127,'Policy Characteristics'!$C:$C,0)))</f>
        <v>industry-energy-efficiency-standards.html</v>
      </c>
    </row>
    <row r="1128" spans="1:18" s="4" customFormat="1" ht="16">
      <c r="A1128" s="276" t="str">
        <f>IF(ISBLANK(INDEX('Policy Characteristics'!A:A,MATCH($C1128,'Policy Characteristics'!$C:$C,0))),"",INDEX('Policy Characteristics'!A:A,MATCH($C1128,'Policy Characteristics'!$C:$C,0)))</f>
        <v>Industry</v>
      </c>
      <c r="B1128" s="285" t="str">
        <f>IF(ISBLANK(INDEX('Policy Characteristics'!B:B,MATCH($C1128,'Policy Characteristics'!$C:$C,0))),"",INDEX('Policy Characteristics'!B:B,MATCH($C1128,'Policy Characteristics'!$C:$C,0)))</f>
        <v>Industry Energy Efficiency Standards</v>
      </c>
      <c r="C1128" s="276" t="str">
        <f t="shared" si="42"/>
        <v>Percentage Improvement in Eqpt Efficiency Standards above BAU</v>
      </c>
      <c r="D1128" s="6" t="s">
        <v>3120</v>
      </c>
      <c r="E1128" s="47" t="s">
        <v>2736</v>
      </c>
      <c r="F1128" t="s">
        <v>3082</v>
      </c>
      <c r="G1128" s="47" t="s">
        <v>2741</v>
      </c>
      <c r="H1128" s="44">
        <v>1147</v>
      </c>
      <c r="I1128" s="347" t="s">
        <v>45</v>
      </c>
      <c r="J1128" s="277" t="str">
        <f>IF(ISBLANK(INDEX('Policy Characteristics'!D:D,MATCH($C1128,'Policy Characteristics'!$C:$C,0))),"",INDEX('Policy Characteristics'!D:D,MATCH($C1128,'Policy Characteristics'!$C:$C,0)))</f>
        <v>Industry Energy Efficiency Standards</v>
      </c>
      <c r="K1128" s="276" t="str">
        <f>IF(ISBLANK(INDEX('Policy Characteristics'!E:E,MATCH($C1128,'Policy Characteristics'!$C:$C,0))),"",INDEX('Policy Characteristics'!E:E,MATCH($C1128,'Policy Characteristics'!$C:$C,0)))</f>
        <v>indst efficiency standards</v>
      </c>
      <c r="L1128" s="284">
        <f>IF(ISBLANK(INDEX('Policy Characteristics'!F:F,MATCH($C1128,'Policy Characteristics'!$C:$C,0))),"",INDEX('Policy Characteristics'!F:F,MATCH($C1128,'Policy Characteristics'!$C:$C,0)))</f>
        <v>0</v>
      </c>
      <c r="M1128" s="284">
        <f>IF(ISBLANK(INDEX('Policy Characteristics'!G:G,MATCH($C1128,'Policy Characteristics'!$C:$C,0))),"",INDEX('Policy Characteristics'!G:G,MATCH($C1128,'Policy Characteristics'!$C:$C,0)))</f>
        <v>0.25</v>
      </c>
      <c r="N1128" s="284">
        <f>IF(ISBLANK(INDEX('Policy Characteristics'!H:H,MATCH($C1128,'Policy Characteristics'!$C:$C,0))),"",INDEX('Policy Characteristics'!H:H,MATCH($C1128,'Policy Characteristics'!$C:$C,0)))</f>
        <v>0.01</v>
      </c>
      <c r="O1128" s="276" t="str">
        <f>IF(ISBLANK(INDEX('Policy Characteristics'!I:I,MATCH($C1128,'Policy Characteristics'!$C:$C,0))),"",INDEX('Policy Characteristics'!I:I,MATCH($C1128,'Policy Characteristics'!$C:$C,0)))</f>
        <v>% reduction in energy use</v>
      </c>
      <c r="P1128" s="276" t="str">
        <f>IF(ISBLANK(INDEX('Policy Characteristics'!J:J,MATCH($C1128,'Policy Characteristics'!$C:$C,0))),"",INDEX('Policy Characteristics'!J:J,MATCH($C1128,'Policy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8" s="276" t="str">
        <f>IF(ISBLANK(INDEX('Policy Characteristics'!K:K,MATCH($C1128,'Policy Characteristics'!$C:$C,0))),"",INDEX('Policy Characteristics'!K:K,MATCH($C1128,'Policy Characteristics'!$C:$C,0)))</f>
        <v>industry-ag-main.html#eff-stds</v>
      </c>
      <c r="R1128" s="276" t="str">
        <f>IF(ISBLANK(INDEX('Policy Characteristics'!L:L,MATCH($C1128,'Policy Characteristics'!$C:$C,0))),"",INDEX('Policy Characteristics'!L:L,MATCH($C1128,'Policy Characteristics'!$C:$C,0)))</f>
        <v>industry-energy-efficiency-standards.html</v>
      </c>
    </row>
    <row r="1129" spans="1:18" s="4" customFormat="1" ht="16">
      <c r="A1129" s="276" t="str">
        <f>IF(ISBLANK(INDEX('Policy Characteristics'!A:A,MATCH($C1129,'Policy Characteristics'!$C:$C,0))),"",INDEX('Policy Characteristics'!A:A,MATCH($C1129,'Policy Characteristics'!$C:$C,0)))</f>
        <v>Industry</v>
      </c>
      <c r="B1129" s="285" t="str">
        <f>IF(ISBLANK(INDEX('Policy Characteristics'!B:B,MATCH($C1129,'Policy Characteristics'!$C:$C,0))),"",INDEX('Policy Characteristics'!B:B,MATCH($C1129,'Policy Characteristics'!$C:$C,0)))</f>
        <v>Industry Energy Efficiency Standards</v>
      </c>
      <c r="C1129" s="276" t="str">
        <f t="shared" si="42"/>
        <v>Percentage Improvement in Eqpt Efficiency Standards above BAU</v>
      </c>
      <c r="D1129" s="6" t="s">
        <v>3121</v>
      </c>
      <c r="E1129" s="47" t="s">
        <v>2424</v>
      </c>
      <c r="F1129" t="s">
        <v>3083</v>
      </c>
      <c r="G1129" s="47" t="s">
        <v>2430</v>
      </c>
      <c r="H1129" s="44">
        <v>1148</v>
      </c>
      <c r="I1129" s="347" t="s">
        <v>44</v>
      </c>
      <c r="J1129" s="277" t="str">
        <f>IF(ISBLANK(INDEX('Policy Characteristics'!D:D,MATCH($C1129,'Policy Characteristics'!$C:$C,0))),"",INDEX('Policy Characteristics'!D:D,MATCH($C1129,'Policy Characteristics'!$C:$C,0)))</f>
        <v>Industry Energy Efficiency Standards</v>
      </c>
      <c r="K1129" s="276" t="str">
        <f>IF(ISBLANK(INDEX('Policy Characteristics'!E:E,MATCH($C1129,'Policy Characteristics'!$C:$C,0))),"",INDEX('Policy Characteristics'!E:E,MATCH($C1129,'Policy Characteristics'!$C:$C,0)))</f>
        <v>indst efficiency standards</v>
      </c>
      <c r="L1129" s="284">
        <f>IF(ISBLANK(INDEX('Policy Characteristics'!F:F,MATCH($C1129,'Policy Characteristics'!$C:$C,0))),"",INDEX('Policy Characteristics'!F:F,MATCH($C1129,'Policy Characteristics'!$C:$C,0)))</f>
        <v>0</v>
      </c>
      <c r="M1129" s="284">
        <f>IF(ISBLANK(INDEX('Policy Characteristics'!G:G,MATCH($C1129,'Policy Characteristics'!$C:$C,0))),"",INDEX('Policy Characteristics'!G:G,MATCH($C1129,'Policy Characteristics'!$C:$C,0)))</f>
        <v>0.25</v>
      </c>
      <c r="N1129" s="284">
        <f>IF(ISBLANK(INDEX('Policy Characteristics'!H:H,MATCH($C1129,'Policy Characteristics'!$C:$C,0))),"",INDEX('Policy Characteristics'!H:H,MATCH($C1129,'Policy Characteristics'!$C:$C,0)))</f>
        <v>0.01</v>
      </c>
      <c r="O1129" s="276" t="str">
        <f>IF(ISBLANK(INDEX('Policy Characteristics'!I:I,MATCH($C1129,'Policy Characteristics'!$C:$C,0))),"",INDEX('Policy Characteristics'!I:I,MATCH($C1129,'Policy Characteristics'!$C:$C,0)))</f>
        <v>% reduction in energy use</v>
      </c>
      <c r="P1129" s="276" t="str">
        <f>IF(ISBLANK(INDEX('Policy Characteristics'!J:J,MATCH($C1129,'Policy Characteristics'!$C:$C,0))),"",INDEX('Policy Characteristics'!J:J,MATCH($C1129,'Policy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9" s="276" t="str">
        <f>IF(ISBLANK(INDEX('Policy Characteristics'!K:K,MATCH($C1129,'Policy Characteristics'!$C:$C,0))),"",INDEX('Policy Characteristics'!K:K,MATCH($C1129,'Policy Characteristics'!$C:$C,0)))</f>
        <v>industry-ag-main.html#eff-stds</v>
      </c>
      <c r="R1129" s="276" t="str">
        <f>IF(ISBLANK(INDEX('Policy Characteristics'!L:L,MATCH($C1129,'Policy Characteristics'!$C:$C,0))),"",INDEX('Policy Characteristics'!L:L,MATCH($C1129,'Policy Characteristics'!$C:$C,0)))</f>
        <v>industry-energy-efficiency-standards.html</v>
      </c>
    </row>
    <row r="1130" spans="1:18" s="4" customFormat="1" ht="16">
      <c r="A1130" s="276" t="str">
        <f>IF(ISBLANK(INDEX('Policy Characteristics'!A:A,MATCH($C1130,'Policy Characteristics'!$C:$C,0))),"",INDEX('Policy Characteristics'!A:A,MATCH($C1130,'Policy Characteristics'!$C:$C,0)))</f>
        <v>Industry</v>
      </c>
      <c r="B1130" s="285" t="str">
        <f>IF(ISBLANK(INDEX('Policy Characteristics'!B:B,MATCH($C1130,'Policy Characteristics'!$C:$C,0))),"",INDEX('Policy Characteristics'!B:B,MATCH($C1130,'Policy Characteristics'!$C:$C,0)))</f>
        <v>Industry Energy Efficiency Standards</v>
      </c>
      <c r="C1130" s="276" t="str">
        <f t="shared" si="42"/>
        <v>Percentage Improvement in Eqpt Efficiency Standards above BAU</v>
      </c>
      <c r="D1130" s="6" t="s">
        <v>3121</v>
      </c>
      <c r="E1130" s="47" t="s">
        <v>2425</v>
      </c>
      <c r="F1130" t="s">
        <v>3083</v>
      </c>
      <c r="G1130" s="47" t="s">
        <v>2433</v>
      </c>
      <c r="H1130" s="44">
        <v>1149</v>
      </c>
      <c r="I1130" s="347" t="s">
        <v>44</v>
      </c>
      <c r="J1130" s="277" t="str">
        <f>IF(ISBLANK(INDEX('Policy Characteristics'!D:D,MATCH($C1130,'Policy Characteristics'!$C:$C,0))),"",INDEX('Policy Characteristics'!D:D,MATCH($C1130,'Policy Characteristics'!$C:$C,0)))</f>
        <v>Industry Energy Efficiency Standards</v>
      </c>
      <c r="K1130" s="276" t="str">
        <f>IF(ISBLANK(INDEX('Policy Characteristics'!E:E,MATCH($C1130,'Policy Characteristics'!$C:$C,0))),"",INDEX('Policy Characteristics'!E:E,MATCH($C1130,'Policy Characteristics'!$C:$C,0)))</f>
        <v>indst efficiency standards</v>
      </c>
      <c r="L1130" s="284">
        <f>IF(ISBLANK(INDEX('Policy Characteristics'!F:F,MATCH($C1130,'Policy Characteristics'!$C:$C,0))),"",INDEX('Policy Characteristics'!F:F,MATCH($C1130,'Policy Characteristics'!$C:$C,0)))</f>
        <v>0</v>
      </c>
      <c r="M1130" s="284">
        <f>IF(ISBLANK(INDEX('Policy Characteristics'!G:G,MATCH($C1130,'Policy Characteristics'!$C:$C,0))),"",INDEX('Policy Characteristics'!G:G,MATCH($C1130,'Policy Characteristics'!$C:$C,0)))</f>
        <v>0.25</v>
      </c>
      <c r="N1130" s="284">
        <f>IF(ISBLANK(INDEX('Policy Characteristics'!H:H,MATCH($C1130,'Policy Characteristics'!$C:$C,0))),"",INDEX('Policy Characteristics'!H:H,MATCH($C1130,'Policy Characteristics'!$C:$C,0)))</f>
        <v>0.01</v>
      </c>
      <c r="O1130" s="276" t="str">
        <f>IF(ISBLANK(INDEX('Policy Characteristics'!I:I,MATCH($C1130,'Policy Characteristics'!$C:$C,0))),"",INDEX('Policy Characteristics'!I:I,MATCH($C1130,'Policy Characteristics'!$C:$C,0)))</f>
        <v>% reduction in energy use</v>
      </c>
      <c r="P1130" s="276" t="str">
        <f>IF(ISBLANK(INDEX('Policy Characteristics'!J:J,MATCH($C1130,'Policy Characteristics'!$C:$C,0))),"",INDEX('Policy Characteristics'!J:J,MATCH($C1130,'Policy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0" s="276" t="str">
        <f>IF(ISBLANK(INDEX('Policy Characteristics'!K:K,MATCH($C1130,'Policy Characteristics'!$C:$C,0))),"",INDEX('Policy Characteristics'!K:K,MATCH($C1130,'Policy Characteristics'!$C:$C,0)))</f>
        <v>industry-ag-main.html#eff-stds</v>
      </c>
      <c r="R1130" s="276" t="str">
        <f>IF(ISBLANK(INDEX('Policy Characteristics'!L:L,MATCH($C1130,'Policy Characteristics'!$C:$C,0))),"",INDEX('Policy Characteristics'!L:L,MATCH($C1130,'Policy Characteristics'!$C:$C,0)))</f>
        <v>industry-energy-efficiency-standards.html</v>
      </c>
    </row>
    <row r="1131" spans="1:18" s="4" customFormat="1" ht="16">
      <c r="A1131" s="276" t="str">
        <f>IF(ISBLANK(INDEX('Policy Characteristics'!A:A,MATCH($C1131,'Policy Characteristics'!$C:$C,0))),"",INDEX('Policy Characteristics'!A:A,MATCH($C1131,'Policy Characteristics'!$C:$C,0)))</f>
        <v>Industry</v>
      </c>
      <c r="B1131" s="285" t="str">
        <f>IF(ISBLANK(INDEX('Policy Characteristics'!B:B,MATCH($C1131,'Policy Characteristics'!$C:$C,0))),"",INDEX('Policy Characteristics'!B:B,MATCH($C1131,'Policy Characteristics'!$C:$C,0)))</f>
        <v>Industry Energy Efficiency Standards</v>
      </c>
      <c r="C1131" s="276" t="str">
        <f t="shared" si="42"/>
        <v>Percentage Improvement in Eqpt Efficiency Standards above BAU</v>
      </c>
      <c r="D1131" s="6" t="s">
        <v>3121</v>
      </c>
      <c r="E1131" s="47" t="s">
        <v>2426</v>
      </c>
      <c r="F1131" t="s">
        <v>3083</v>
      </c>
      <c r="G1131" s="47" t="s">
        <v>2434</v>
      </c>
      <c r="H1131" s="44">
        <v>1150</v>
      </c>
      <c r="I1131" s="347" t="s">
        <v>44</v>
      </c>
      <c r="J1131" s="277" t="str">
        <f>IF(ISBLANK(INDEX('Policy Characteristics'!D:D,MATCH($C1131,'Policy Characteristics'!$C:$C,0))),"",INDEX('Policy Characteristics'!D:D,MATCH($C1131,'Policy Characteristics'!$C:$C,0)))</f>
        <v>Industry Energy Efficiency Standards</v>
      </c>
      <c r="K1131" s="276" t="str">
        <f>IF(ISBLANK(INDEX('Policy Characteristics'!E:E,MATCH($C1131,'Policy Characteristics'!$C:$C,0))),"",INDEX('Policy Characteristics'!E:E,MATCH($C1131,'Policy Characteristics'!$C:$C,0)))</f>
        <v>indst efficiency standards</v>
      </c>
      <c r="L1131" s="284">
        <f>IF(ISBLANK(INDEX('Policy Characteristics'!F:F,MATCH($C1131,'Policy Characteristics'!$C:$C,0))),"",INDEX('Policy Characteristics'!F:F,MATCH($C1131,'Policy Characteristics'!$C:$C,0)))</f>
        <v>0</v>
      </c>
      <c r="M1131" s="284">
        <f>IF(ISBLANK(INDEX('Policy Characteristics'!G:G,MATCH($C1131,'Policy Characteristics'!$C:$C,0))),"",INDEX('Policy Characteristics'!G:G,MATCH($C1131,'Policy Characteristics'!$C:$C,0)))</f>
        <v>0.25</v>
      </c>
      <c r="N1131" s="284">
        <f>IF(ISBLANK(INDEX('Policy Characteristics'!H:H,MATCH($C1131,'Policy Characteristics'!$C:$C,0))),"",INDEX('Policy Characteristics'!H:H,MATCH($C1131,'Policy Characteristics'!$C:$C,0)))</f>
        <v>0.01</v>
      </c>
      <c r="O1131" s="276" t="str">
        <f>IF(ISBLANK(INDEX('Policy Characteristics'!I:I,MATCH($C1131,'Policy Characteristics'!$C:$C,0))),"",INDEX('Policy Characteristics'!I:I,MATCH($C1131,'Policy Characteristics'!$C:$C,0)))</f>
        <v>% reduction in energy use</v>
      </c>
      <c r="P1131" s="276" t="str">
        <f>IF(ISBLANK(INDEX('Policy Characteristics'!J:J,MATCH($C1131,'Policy Characteristics'!$C:$C,0))),"",INDEX('Policy Characteristics'!J:J,MATCH($C1131,'Policy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1" s="276" t="str">
        <f>IF(ISBLANK(INDEX('Policy Characteristics'!K:K,MATCH($C1131,'Policy Characteristics'!$C:$C,0))),"",INDEX('Policy Characteristics'!K:K,MATCH($C1131,'Policy Characteristics'!$C:$C,0)))</f>
        <v>industry-ag-main.html#eff-stds</v>
      </c>
      <c r="R1131" s="276" t="str">
        <f>IF(ISBLANK(INDEX('Policy Characteristics'!L:L,MATCH($C1131,'Policy Characteristics'!$C:$C,0))),"",INDEX('Policy Characteristics'!L:L,MATCH($C1131,'Policy Characteristics'!$C:$C,0)))</f>
        <v>industry-energy-efficiency-standards.html</v>
      </c>
    </row>
    <row r="1132" spans="1:18" s="4" customFormat="1" ht="16">
      <c r="A1132" s="276" t="str">
        <f>IF(ISBLANK(INDEX('Policy Characteristics'!A:A,MATCH($C1132,'Policy Characteristics'!$C:$C,0))),"",INDEX('Policy Characteristics'!A:A,MATCH($C1132,'Policy Characteristics'!$C:$C,0)))</f>
        <v>Industry</v>
      </c>
      <c r="B1132" s="285" t="str">
        <f>IF(ISBLANK(INDEX('Policy Characteristics'!B:B,MATCH($C1132,'Policy Characteristics'!$C:$C,0))),"",INDEX('Policy Characteristics'!B:B,MATCH($C1132,'Policy Characteristics'!$C:$C,0)))</f>
        <v>Industry Energy Efficiency Standards</v>
      </c>
      <c r="C1132" s="276" t="str">
        <f t="shared" ref="C1132:C1188" si="43">C$939</f>
        <v>Percentage Improvement in Eqpt Efficiency Standards above BAU</v>
      </c>
      <c r="D1132" s="6" t="s">
        <v>3121</v>
      </c>
      <c r="E1132" s="47" t="s">
        <v>2427</v>
      </c>
      <c r="F1132" t="s">
        <v>3083</v>
      </c>
      <c r="G1132" s="47" t="s">
        <v>2431</v>
      </c>
      <c r="H1132" s="44">
        <v>1151</v>
      </c>
      <c r="I1132" s="347" t="s">
        <v>45</v>
      </c>
      <c r="J1132" s="277" t="str">
        <f>IF(ISBLANK(INDEX('Policy Characteristics'!D:D,MATCH($C1132,'Policy Characteristics'!$C:$C,0))),"",INDEX('Policy Characteristics'!D:D,MATCH($C1132,'Policy Characteristics'!$C:$C,0)))</f>
        <v>Industry Energy Efficiency Standards</v>
      </c>
      <c r="K1132" s="276" t="str">
        <f>IF(ISBLANK(INDEX('Policy Characteristics'!E:E,MATCH($C1132,'Policy Characteristics'!$C:$C,0))),"",INDEX('Policy Characteristics'!E:E,MATCH($C1132,'Policy Characteristics'!$C:$C,0)))</f>
        <v>indst efficiency standards</v>
      </c>
      <c r="L1132" s="284">
        <f>IF(ISBLANK(INDEX('Policy Characteristics'!F:F,MATCH($C1132,'Policy Characteristics'!$C:$C,0))),"",INDEX('Policy Characteristics'!F:F,MATCH($C1132,'Policy Characteristics'!$C:$C,0)))</f>
        <v>0</v>
      </c>
      <c r="M1132" s="284">
        <f>IF(ISBLANK(INDEX('Policy Characteristics'!G:G,MATCH($C1132,'Policy Characteristics'!$C:$C,0))),"",INDEX('Policy Characteristics'!G:G,MATCH($C1132,'Policy Characteristics'!$C:$C,0)))</f>
        <v>0.25</v>
      </c>
      <c r="N1132" s="284">
        <f>IF(ISBLANK(INDEX('Policy Characteristics'!H:H,MATCH($C1132,'Policy Characteristics'!$C:$C,0))),"",INDEX('Policy Characteristics'!H:H,MATCH($C1132,'Policy Characteristics'!$C:$C,0)))</f>
        <v>0.01</v>
      </c>
      <c r="O1132" s="276" t="str">
        <f>IF(ISBLANK(INDEX('Policy Characteristics'!I:I,MATCH($C1132,'Policy Characteristics'!$C:$C,0))),"",INDEX('Policy Characteristics'!I:I,MATCH($C1132,'Policy Characteristics'!$C:$C,0)))</f>
        <v>% reduction in energy use</v>
      </c>
      <c r="P1132" s="276" t="str">
        <f>IF(ISBLANK(INDEX('Policy Characteristics'!J:J,MATCH($C1132,'Policy Characteristics'!$C:$C,0))),"",INDEX('Policy Characteristics'!J:J,MATCH($C1132,'Policy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2" s="276" t="str">
        <f>IF(ISBLANK(INDEX('Policy Characteristics'!K:K,MATCH($C1132,'Policy Characteristics'!$C:$C,0))),"",INDEX('Policy Characteristics'!K:K,MATCH($C1132,'Policy Characteristics'!$C:$C,0)))</f>
        <v>industry-ag-main.html#eff-stds</v>
      </c>
      <c r="R1132" s="276" t="str">
        <f>IF(ISBLANK(INDEX('Policy Characteristics'!L:L,MATCH($C1132,'Policy Characteristics'!$C:$C,0))),"",INDEX('Policy Characteristics'!L:L,MATCH($C1132,'Policy Characteristics'!$C:$C,0)))</f>
        <v>industry-energy-efficiency-standards.html</v>
      </c>
    </row>
    <row r="1133" spans="1:18" s="4" customFormat="1" ht="16">
      <c r="A1133" s="276" t="str">
        <f>IF(ISBLANK(INDEX('Policy Characteristics'!A:A,MATCH($C1133,'Policy Characteristics'!$C:$C,0))),"",INDEX('Policy Characteristics'!A:A,MATCH($C1133,'Policy Characteristics'!$C:$C,0)))</f>
        <v>Industry</v>
      </c>
      <c r="B1133" s="285" t="str">
        <f>IF(ISBLANK(INDEX('Policy Characteristics'!B:B,MATCH($C1133,'Policy Characteristics'!$C:$C,0))),"",INDEX('Policy Characteristics'!B:B,MATCH($C1133,'Policy Characteristics'!$C:$C,0)))</f>
        <v>Industry Energy Efficiency Standards</v>
      </c>
      <c r="C1133" s="276" t="str">
        <f t="shared" si="43"/>
        <v>Percentage Improvement in Eqpt Efficiency Standards above BAU</v>
      </c>
      <c r="D1133" s="6" t="s">
        <v>3121</v>
      </c>
      <c r="E1133" s="47" t="s">
        <v>2428</v>
      </c>
      <c r="F1133" t="s">
        <v>3083</v>
      </c>
      <c r="G1133" s="47" t="s">
        <v>2432</v>
      </c>
      <c r="H1133" s="44">
        <v>1152</v>
      </c>
      <c r="I1133" s="347" t="s">
        <v>44</v>
      </c>
      <c r="J1133" s="277" t="str">
        <f>IF(ISBLANK(INDEX('Policy Characteristics'!D:D,MATCH($C1133,'Policy Characteristics'!$C:$C,0))),"",INDEX('Policy Characteristics'!D:D,MATCH($C1133,'Policy Characteristics'!$C:$C,0)))</f>
        <v>Industry Energy Efficiency Standards</v>
      </c>
      <c r="K1133" s="276" t="str">
        <f>IF(ISBLANK(INDEX('Policy Characteristics'!E:E,MATCH($C1133,'Policy Characteristics'!$C:$C,0))),"",INDEX('Policy Characteristics'!E:E,MATCH($C1133,'Policy Characteristics'!$C:$C,0)))</f>
        <v>indst efficiency standards</v>
      </c>
      <c r="L1133" s="284">
        <f>IF(ISBLANK(INDEX('Policy Characteristics'!F:F,MATCH($C1133,'Policy Characteristics'!$C:$C,0))),"",INDEX('Policy Characteristics'!F:F,MATCH($C1133,'Policy Characteristics'!$C:$C,0)))</f>
        <v>0</v>
      </c>
      <c r="M1133" s="284">
        <f>IF(ISBLANK(INDEX('Policy Characteristics'!G:G,MATCH($C1133,'Policy Characteristics'!$C:$C,0))),"",INDEX('Policy Characteristics'!G:G,MATCH($C1133,'Policy Characteristics'!$C:$C,0)))</f>
        <v>0.25</v>
      </c>
      <c r="N1133" s="284">
        <f>IF(ISBLANK(INDEX('Policy Characteristics'!H:H,MATCH($C1133,'Policy Characteristics'!$C:$C,0))),"",INDEX('Policy Characteristics'!H:H,MATCH($C1133,'Policy Characteristics'!$C:$C,0)))</f>
        <v>0.01</v>
      </c>
      <c r="O1133" s="276" t="str">
        <f>IF(ISBLANK(INDEX('Policy Characteristics'!I:I,MATCH($C1133,'Policy Characteristics'!$C:$C,0))),"",INDEX('Policy Characteristics'!I:I,MATCH($C1133,'Policy Characteristics'!$C:$C,0)))</f>
        <v>% reduction in energy use</v>
      </c>
      <c r="P1133" s="276" t="str">
        <f>IF(ISBLANK(INDEX('Policy Characteristics'!J:J,MATCH($C1133,'Policy Characteristics'!$C:$C,0))),"",INDEX('Policy Characteristics'!J:J,MATCH($C1133,'Policy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3" s="276" t="str">
        <f>IF(ISBLANK(INDEX('Policy Characteristics'!K:K,MATCH($C1133,'Policy Characteristics'!$C:$C,0))),"",INDEX('Policy Characteristics'!K:K,MATCH($C1133,'Policy Characteristics'!$C:$C,0)))</f>
        <v>industry-ag-main.html#eff-stds</v>
      </c>
      <c r="R1133" s="276" t="str">
        <f>IF(ISBLANK(INDEX('Policy Characteristics'!L:L,MATCH($C1133,'Policy Characteristics'!$C:$C,0))),"",INDEX('Policy Characteristics'!L:L,MATCH($C1133,'Policy Characteristics'!$C:$C,0)))</f>
        <v>industry-energy-efficiency-standards.html</v>
      </c>
    </row>
    <row r="1134" spans="1:18" s="4" customFormat="1" ht="16">
      <c r="A1134" s="276" t="str">
        <f>IF(ISBLANK(INDEX('Policy Characteristics'!A:A,MATCH($C1134,'Policy Characteristics'!$C:$C,0))),"",INDEX('Policy Characteristics'!A:A,MATCH($C1134,'Policy Characteristics'!$C:$C,0)))</f>
        <v>Industry</v>
      </c>
      <c r="B1134" s="285" t="str">
        <f>IF(ISBLANK(INDEX('Policy Characteristics'!B:B,MATCH($C1134,'Policy Characteristics'!$C:$C,0))),"",INDEX('Policy Characteristics'!B:B,MATCH($C1134,'Policy Characteristics'!$C:$C,0)))</f>
        <v>Industry Energy Efficiency Standards</v>
      </c>
      <c r="C1134" s="276" t="str">
        <f t="shared" si="43"/>
        <v>Percentage Improvement in Eqpt Efficiency Standards above BAU</v>
      </c>
      <c r="D1134" s="6" t="s">
        <v>3121</v>
      </c>
      <c r="E1134" s="47" t="s">
        <v>2429</v>
      </c>
      <c r="F1134" t="s">
        <v>3083</v>
      </c>
      <c r="G1134" s="47" t="s">
        <v>2435</v>
      </c>
      <c r="H1134" s="44">
        <v>1153</v>
      </c>
      <c r="I1134" s="347" t="s">
        <v>45</v>
      </c>
      <c r="J1134" s="277" t="str">
        <f>IF(ISBLANK(INDEX('Policy Characteristics'!D:D,MATCH($C1134,'Policy Characteristics'!$C:$C,0))),"",INDEX('Policy Characteristics'!D:D,MATCH($C1134,'Policy Characteristics'!$C:$C,0)))</f>
        <v>Industry Energy Efficiency Standards</v>
      </c>
      <c r="K1134" s="276" t="str">
        <f>IF(ISBLANK(INDEX('Policy Characteristics'!E:E,MATCH($C1134,'Policy Characteristics'!$C:$C,0))),"",INDEX('Policy Characteristics'!E:E,MATCH($C1134,'Policy Characteristics'!$C:$C,0)))</f>
        <v>indst efficiency standards</v>
      </c>
      <c r="L1134" s="284">
        <f>IF(ISBLANK(INDEX('Policy Characteristics'!F:F,MATCH($C1134,'Policy Characteristics'!$C:$C,0))),"",INDEX('Policy Characteristics'!F:F,MATCH($C1134,'Policy Characteristics'!$C:$C,0)))</f>
        <v>0</v>
      </c>
      <c r="M1134" s="284">
        <f>IF(ISBLANK(INDEX('Policy Characteristics'!G:G,MATCH($C1134,'Policy Characteristics'!$C:$C,0))),"",INDEX('Policy Characteristics'!G:G,MATCH($C1134,'Policy Characteristics'!$C:$C,0)))</f>
        <v>0.25</v>
      </c>
      <c r="N1134" s="284">
        <f>IF(ISBLANK(INDEX('Policy Characteristics'!H:H,MATCH($C1134,'Policy Characteristics'!$C:$C,0))),"",INDEX('Policy Characteristics'!H:H,MATCH($C1134,'Policy Characteristics'!$C:$C,0)))</f>
        <v>0.01</v>
      </c>
      <c r="O1134" s="276" t="str">
        <f>IF(ISBLANK(INDEX('Policy Characteristics'!I:I,MATCH($C1134,'Policy Characteristics'!$C:$C,0))),"",INDEX('Policy Characteristics'!I:I,MATCH($C1134,'Policy Characteristics'!$C:$C,0)))</f>
        <v>% reduction in energy use</v>
      </c>
      <c r="P1134" s="276" t="str">
        <f>IF(ISBLANK(INDEX('Policy Characteristics'!J:J,MATCH($C1134,'Policy Characteristics'!$C:$C,0))),"",INDEX('Policy Characteristics'!J:J,MATCH($C1134,'Policy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4" s="276" t="str">
        <f>IF(ISBLANK(INDEX('Policy Characteristics'!K:K,MATCH($C1134,'Policy Characteristics'!$C:$C,0))),"",INDEX('Policy Characteristics'!K:K,MATCH($C1134,'Policy Characteristics'!$C:$C,0)))</f>
        <v>industry-ag-main.html#eff-stds</v>
      </c>
      <c r="R1134" s="276" t="str">
        <f>IF(ISBLANK(INDEX('Policy Characteristics'!L:L,MATCH($C1134,'Policy Characteristics'!$C:$C,0))),"",INDEX('Policy Characteristics'!L:L,MATCH($C1134,'Policy Characteristics'!$C:$C,0)))</f>
        <v>industry-energy-efficiency-standards.html</v>
      </c>
    </row>
    <row r="1135" spans="1:18" s="4" customFormat="1" ht="16">
      <c r="A1135" s="276" t="str">
        <f>IF(ISBLANK(INDEX('Policy Characteristics'!A:A,MATCH($C1135,'Policy Characteristics'!$C:$C,0))),"",INDEX('Policy Characteristics'!A:A,MATCH($C1135,'Policy Characteristics'!$C:$C,0)))</f>
        <v>Industry</v>
      </c>
      <c r="B1135" s="285" t="str">
        <f>IF(ISBLANK(INDEX('Policy Characteristics'!B:B,MATCH($C1135,'Policy Characteristics'!$C:$C,0))),"",INDEX('Policy Characteristics'!B:B,MATCH($C1135,'Policy Characteristics'!$C:$C,0)))</f>
        <v>Industry Energy Efficiency Standards</v>
      </c>
      <c r="C1135" s="276" t="str">
        <f t="shared" si="43"/>
        <v>Percentage Improvement in Eqpt Efficiency Standards above BAU</v>
      </c>
      <c r="D1135" s="6" t="s">
        <v>3121</v>
      </c>
      <c r="E1135" s="47" t="s">
        <v>2737</v>
      </c>
      <c r="F1135" t="s">
        <v>3083</v>
      </c>
      <c r="G1135" s="47" t="s">
        <v>2740</v>
      </c>
      <c r="H1135" s="44">
        <v>1154</v>
      </c>
      <c r="I1135" s="347" t="s">
        <v>45</v>
      </c>
      <c r="J1135" s="277" t="str">
        <f>IF(ISBLANK(INDEX('Policy Characteristics'!D:D,MATCH($C1135,'Policy Characteristics'!$C:$C,0))),"",INDEX('Policy Characteristics'!D:D,MATCH($C1135,'Policy Characteristics'!$C:$C,0)))</f>
        <v>Industry Energy Efficiency Standards</v>
      </c>
      <c r="K1135" s="276" t="str">
        <f>IF(ISBLANK(INDEX('Policy Characteristics'!E:E,MATCH($C1135,'Policy Characteristics'!$C:$C,0))),"",INDEX('Policy Characteristics'!E:E,MATCH($C1135,'Policy Characteristics'!$C:$C,0)))</f>
        <v>indst efficiency standards</v>
      </c>
      <c r="L1135" s="284">
        <f>IF(ISBLANK(INDEX('Policy Characteristics'!F:F,MATCH($C1135,'Policy Characteristics'!$C:$C,0))),"",INDEX('Policy Characteristics'!F:F,MATCH($C1135,'Policy Characteristics'!$C:$C,0)))</f>
        <v>0</v>
      </c>
      <c r="M1135" s="284">
        <f>IF(ISBLANK(INDEX('Policy Characteristics'!G:G,MATCH($C1135,'Policy Characteristics'!$C:$C,0))),"",INDEX('Policy Characteristics'!G:G,MATCH($C1135,'Policy Characteristics'!$C:$C,0)))</f>
        <v>0.25</v>
      </c>
      <c r="N1135" s="284">
        <f>IF(ISBLANK(INDEX('Policy Characteristics'!H:H,MATCH($C1135,'Policy Characteristics'!$C:$C,0))),"",INDEX('Policy Characteristics'!H:H,MATCH($C1135,'Policy Characteristics'!$C:$C,0)))</f>
        <v>0.01</v>
      </c>
      <c r="O1135" s="276" t="str">
        <f>IF(ISBLANK(INDEX('Policy Characteristics'!I:I,MATCH($C1135,'Policy Characteristics'!$C:$C,0))),"",INDEX('Policy Characteristics'!I:I,MATCH($C1135,'Policy Characteristics'!$C:$C,0)))</f>
        <v>% reduction in energy use</v>
      </c>
      <c r="P1135" s="276" t="str">
        <f>IF(ISBLANK(INDEX('Policy Characteristics'!J:J,MATCH($C1135,'Policy Characteristics'!$C:$C,0))),"",INDEX('Policy Characteristics'!J:J,MATCH($C1135,'Policy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5" s="276" t="str">
        <f>IF(ISBLANK(INDEX('Policy Characteristics'!K:K,MATCH($C1135,'Policy Characteristics'!$C:$C,0))),"",INDEX('Policy Characteristics'!K:K,MATCH($C1135,'Policy Characteristics'!$C:$C,0)))</f>
        <v>industry-ag-main.html#eff-stds</v>
      </c>
      <c r="R1135" s="276" t="str">
        <f>IF(ISBLANK(INDEX('Policy Characteristics'!L:L,MATCH($C1135,'Policy Characteristics'!$C:$C,0))),"",INDEX('Policy Characteristics'!L:L,MATCH($C1135,'Policy Characteristics'!$C:$C,0)))</f>
        <v>industry-energy-efficiency-standards.html</v>
      </c>
    </row>
    <row r="1136" spans="1:18" s="4" customFormat="1" ht="16">
      <c r="A1136" s="276" t="str">
        <f>IF(ISBLANK(INDEX('Policy Characteristics'!A:A,MATCH($C1136,'Policy Characteristics'!$C:$C,0))),"",INDEX('Policy Characteristics'!A:A,MATCH($C1136,'Policy Characteristics'!$C:$C,0)))</f>
        <v>Industry</v>
      </c>
      <c r="B1136" s="285" t="str">
        <f>IF(ISBLANK(INDEX('Policy Characteristics'!B:B,MATCH($C1136,'Policy Characteristics'!$C:$C,0))),"",INDEX('Policy Characteristics'!B:B,MATCH($C1136,'Policy Characteristics'!$C:$C,0)))</f>
        <v>Industry Energy Efficiency Standards</v>
      </c>
      <c r="C1136" s="276" t="str">
        <f t="shared" si="43"/>
        <v>Percentage Improvement in Eqpt Efficiency Standards above BAU</v>
      </c>
      <c r="D1136" s="6" t="s">
        <v>3121</v>
      </c>
      <c r="E1136" s="47" t="s">
        <v>2738</v>
      </c>
      <c r="F1136" t="s">
        <v>3083</v>
      </c>
      <c r="G1136" s="47" t="s">
        <v>2742</v>
      </c>
      <c r="H1136" s="44">
        <v>1155</v>
      </c>
      <c r="I1136" s="347" t="s">
        <v>44</v>
      </c>
      <c r="J1136" s="277" t="str">
        <f>IF(ISBLANK(INDEX('Policy Characteristics'!D:D,MATCH($C1136,'Policy Characteristics'!$C:$C,0))),"",INDEX('Policy Characteristics'!D:D,MATCH($C1136,'Policy Characteristics'!$C:$C,0)))</f>
        <v>Industry Energy Efficiency Standards</v>
      </c>
      <c r="K1136" s="276" t="str">
        <f>IF(ISBLANK(INDEX('Policy Characteristics'!E:E,MATCH($C1136,'Policy Characteristics'!$C:$C,0))),"",INDEX('Policy Characteristics'!E:E,MATCH($C1136,'Policy Characteristics'!$C:$C,0)))</f>
        <v>indst efficiency standards</v>
      </c>
      <c r="L1136" s="284">
        <f>IF(ISBLANK(INDEX('Policy Characteristics'!F:F,MATCH($C1136,'Policy Characteristics'!$C:$C,0))),"",INDEX('Policy Characteristics'!F:F,MATCH($C1136,'Policy Characteristics'!$C:$C,0)))</f>
        <v>0</v>
      </c>
      <c r="M1136" s="284">
        <f>IF(ISBLANK(INDEX('Policy Characteristics'!G:G,MATCH($C1136,'Policy Characteristics'!$C:$C,0))),"",INDEX('Policy Characteristics'!G:G,MATCH($C1136,'Policy Characteristics'!$C:$C,0)))</f>
        <v>0.25</v>
      </c>
      <c r="N1136" s="284">
        <f>IF(ISBLANK(INDEX('Policy Characteristics'!H:H,MATCH($C1136,'Policy Characteristics'!$C:$C,0))),"",INDEX('Policy Characteristics'!H:H,MATCH($C1136,'Policy Characteristics'!$C:$C,0)))</f>
        <v>0.01</v>
      </c>
      <c r="O1136" s="276" t="str">
        <f>IF(ISBLANK(INDEX('Policy Characteristics'!I:I,MATCH($C1136,'Policy Characteristics'!$C:$C,0))),"",INDEX('Policy Characteristics'!I:I,MATCH($C1136,'Policy Characteristics'!$C:$C,0)))</f>
        <v>% reduction in energy use</v>
      </c>
      <c r="P1136" s="276" t="str">
        <f>IF(ISBLANK(INDEX('Policy Characteristics'!J:J,MATCH($C1136,'Policy Characteristics'!$C:$C,0))),"",INDEX('Policy Characteristics'!J:J,MATCH($C1136,'Policy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6" s="276" t="str">
        <f>IF(ISBLANK(INDEX('Policy Characteristics'!K:K,MATCH($C1136,'Policy Characteristics'!$C:$C,0))),"",INDEX('Policy Characteristics'!K:K,MATCH($C1136,'Policy Characteristics'!$C:$C,0)))</f>
        <v>industry-ag-main.html#eff-stds</v>
      </c>
      <c r="R1136" s="276" t="str">
        <f>IF(ISBLANK(INDEX('Policy Characteristics'!L:L,MATCH($C1136,'Policy Characteristics'!$C:$C,0))),"",INDEX('Policy Characteristics'!L:L,MATCH($C1136,'Policy Characteristics'!$C:$C,0)))</f>
        <v>industry-energy-efficiency-standards.html</v>
      </c>
    </row>
    <row r="1137" spans="1:18" s="4" customFormat="1" ht="16">
      <c r="A1137" s="276" t="str">
        <f>IF(ISBLANK(INDEX('Policy Characteristics'!A:A,MATCH($C1137,'Policy Characteristics'!$C:$C,0))),"",INDEX('Policy Characteristics'!A:A,MATCH($C1137,'Policy Characteristics'!$C:$C,0)))</f>
        <v>Industry</v>
      </c>
      <c r="B1137" s="285" t="str">
        <f>IF(ISBLANK(INDEX('Policy Characteristics'!B:B,MATCH($C1137,'Policy Characteristics'!$C:$C,0))),"",INDEX('Policy Characteristics'!B:B,MATCH($C1137,'Policy Characteristics'!$C:$C,0)))</f>
        <v>Industry Energy Efficiency Standards</v>
      </c>
      <c r="C1137" s="276" t="str">
        <f t="shared" si="43"/>
        <v>Percentage Improvement in Eqpt Efficiency Standards above BAU</v>
      </c>
      <c r="D1137" s="6" t="s">
        <v>3121</v>
      </c>
      <c r="E1137" s="47" t="s">
        <v>2739</v>
      </c>
      <c r="F1137" t="s">
        <v>3083</v>
      </c>
      <c r="G1137" s="47" t="s">
        <v>2743</v>
      </c>
      <c r="H1137" s="44">
        <v>1156</v>
      </c>
      <c r="I1137" s="347" t="s">
        <v>44</v>
      </c>
      <c r="J1137" s="277" t="str">
        <f>IF(ISBLANK(INDEX('Policy Characteristics'!D:D,MATCH($C1137,'Policy Characteristics'!$C:$C,0))),"",INDEX('Policy Characteristics'!D:D,MATCH($C1137,'Policy Characteristics'!$C:$C,0)))</f>
        <v>Industry Energy Efficiency Standards</v>
      </c>
      <c r="K1137" s="276" t="str">
        <f>IF(ISBLANK(INDEX('Policy Characteristics'!E:E,MATCH($C1137,'Policy Characteristics'!$C:$C,0))),"",INDEX('Policy Characteristics'!E:E,MATCH($C1137,'Policy Characteristics'!$C:$C,0)))</f>
        <v>indst efficiency standards</v>
      </c>
      <c r="L1137" s="284">
        <f>IF(ISBLANK(INDEX('Policy Characteristics'!F:F,MATCH($C1137,'Policy Characteristics'!$C:$C,0))),"",INDEX('Policy Characteristics'!F:F,MATCH($C1137,'Policy Characteristics'!$C:$C,0)))</f>
        <v>0</v>
      </c>
      <c r="M1137" s="284">
        <f>IF(ISBLANK(INDEX('Policy Characteristics'!G:G,MATCH($C1137,'Policy Characteristics'!$C:$C,0))),"",INDEX('Policy Characteristics'!G:G,MATCH($C1137,'Policy Characteristics'!$C:$C,0)))</f>
        <v>0.25</v>
      </c>
      <c r="N1137" s="284">
        <f>IF(ISBLANK(INDEX('Policy Characteristics'!H:H,MATCH($C1137,'Policy Characteristics'!$C:$C,0))),"",INDEX('Policy Characteristics'!H:H,MATCH($C1137,'Policy Characteristics'!$C:$C,0)))</f>
        <v>0.01</v>
      </c>
      <c r="O1137" s="276" t="str">
        <f>IF(ISBLANK(INDEX('Policy Characteristics'!I:I,MATCH($C1137,'Policy Characteristics'!$C:$C,0))),"",INDEX('Policy Characteristics'!I:I,MATCH($C1137,'Policy Characteristics'!$C:$C,0)))</f>
        <v>% reduction in energy use</v>
      </c>
      <c r="P1137" s="276" t="str">
        <f>IF(ISBLANK(INDEX('Policy Characteristics'!J:J,MATCH($C1137,'Policy Characteristics'!$C:$C,0))),"",INDEX('Policy Characteristics'!J:J,MATCH($C1137,'Policy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7" s="276" t="str">
        <f>IF(ISBLANK(INDEX('Policy Characteristics'!K:K,MATCH($C1137,'Policy Characteristics'!$C:$C,0))),"",INDEX('Policy Characteristics'!K:K,MATCH($C1137,'Policy Characteristics'!$C:$C,0)))</f>
        <v>industry-ag-main.html#eff-stds</v>
      </c>
      <c r="R1137" s="276" t="str">
        <f>IF(ISBLANK(INDEX('Policy Characteristics'!L:L,MATCH($C1137,'Policy Characteristics'!$C:$C,0))),"",INDEX('Policy Characteristics'!L:L,MATCH($C1137,'Policy Characteristics'!$C:$C,0)))</f>
        <v>industry-energy-efficiency-standards.html</v>
      </c>
    </row>
    <row r="1138" spans="1:18" s="4" customFormat="1" ht="16">
      <c r="A1138" s="276" t="str">
        <f>IF(ISBLANK(INDEX('Policy Characteristics'!A:A,MATCH($C1138,'Policy Characteristics'!$C:$C,0))),"",INDEX('Policy Characteristics'!A:A,MATCH($C1138,'Policy Characteristics'!$C:$C,0)))</f>
        <v>Industry</v>
      </c>
      <c r="B1138" s="285" t="str">
        <f>IF(ISBLANK(INDEX('Policy Characteristics'!B:B,MATCH($C1138,'Policy Characteristics'!$C:$C,0))),"",INDEX('Policy Characteristics'!B:B,MATCH($C1138,'Policy Characteristics'!$C:$C,0)))</f>
        <v>Industry Energy Efficiency Standards</v>
      </c>
      <c r="C1138" s="276" t="str">
        <f t="shared" si="43"/>
        <v>Percentage Improvement in Eqpt Efficiency Standards above BAU</v>
      </c>
      <c r="D1138" s="6" t="s">
        <v>3121</v>
      </c>
      <c r="E1138" s="47" t="s">
        <v>2736</v>
      </c>
      <c r="F1138" t="s">
        <v>3083</v>
      </c>
      <c r="G1138" s="47" t="s">
        <v>2741</v>
      </c>
      <c r="H1138" s="44">
        <v>1157</v>
      </c>
      <c r="I1138" s="347" t="s">
        <v>45</v>
      </c>
      <c r="J1138" s="277" t="str">
        <f>IF(ISBLANK(INDEX('Policy Characteristics'!D:D,MATCH($C1138,'Policy Characteristics'!$C:$C,0))),"",INDEX('Policy Characteristics'!D:D,MATCH($C1138,'Policy Characteristics'!$C:$C,0)))</f>
        <v>Industry Energy Efficiency Standards</v>
      </c>
      <c r="K1138" s="276" t="str">
        <f>IF(ISBLANK(INDEX('Policy Characteristics'!E:E,MATCH($C1138,'Policy Characteristics'!$C:$C,0))),"",INDEX('Policy Characteristics'!E:E,MATCH($C1138,'Policy Characteristics'!$C:$C,0)))</f>
        <v>indst efficiency standards</v>
      </c>
      <c r="L1138" s="284">
        <f>IF(ISBLANK(INDEX('Policy Characteristics'!F:F,MATCH($C1138,'Policy Characteristics'!$C:$C,0))),"",INDEX('Policy Characteristics'!F:F,MATCH($C1138,'Policy Characteristics'!$C:$C,0)))</f>
        <v>0</v>
      </c>
      <c r="M1138" s="284">
        <f>IF(ISBLANK(INDEX('Policy Characteristics'!G:G,MATCH($C1138,'Policy Characteristics'!$C:$C,0))),"",INDEX('Policy Characteristics'!G:G,MATCH($C1138,'Policy Characteristics'!$C:$C,0)))</f>
        <v>0.25</v>
      </c>
      <c r="N1138" s="284">
        <f>IF(ISBLANK(INDEX('Policy Characteristics'!H:H,MATCH($C1138,'Policy Characteristics'!$C:$C,0))),"",INDEX('Policy Characteristics'!H:H,MATCH($C1138,'Policy Characteristics'!$C:$C,0)))</f>
        <v>0.01</v>
      </c>
      <c r="O1138" s="276" t="str">
        <f>IF(ISBLANK(INDEX('Policy Characteristics'!I:I,MATCH($C1138,'Policy Characteristics'!$C:$C,0))),"",INDEX('Policy Characteristics'!I:I,MATCH($C1138,'Policy Characteristics'!$C:$C,0)))</f>
        <v>% reduction in energy use</v>
      </c>
      <c r="P1138" s="276" t="str">
        <f>IF(ISBLANK(INDEX('Policy Characteristics'!J:J,MATCH($C1138,'Policy Characteristics'!$C:$C,0))),"",INDEX('Policy Characteristics'!J:J,MATCH($C1138,'Policy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8" s="276" t="str">
        <f>IF(ISBLANK(INDEX('Policy Characteristics'!K:K,MATCH($C1138,'Policy Characteristics'!$C:$C,0))),"",INDEX('Policy Characteristics'!K:K,MATCH($C1138,'Policy Characteristics'!$C:$C,0)))</f>
        <v>industry-ag-main.html#eff-stds</v>
      </c>
      <c r="R1138" s="276" t="str">
        <f>IF(ISBLANK(INDEX('Policy Characteristics'!L:L,MATCH($C1138,'Policy Characteristics'!$C:$C,0))),"",INDEX('Policy Characteristics'!L:L,MATCH($C1138,'Policy Characteristics'!$C:$C,0)))</f>
        <v>industry-energy-efficiency-standards.html</v>
      </c>
    </row>
    <row r="1139" spans="1:18" s="4" customFormat="1" ht="16">
      <c r="A1139" s="276" t="str">
        <f>IF(ISBLANK(INDEX('Policy Characteristics'!A:A,MATCH($C1139,'Policy Characteristics'!$C:$C,0))),"",INDEX('Policy Characteristics'!A:A,MATCH($C1139,'Policy Characteristics'!$C:$C,0)))</f>
        <v>Industry</v>
      </c>
      <c r="B1139" s="285" t="str">
        <f>IF(ISBLANK(INDEX('Policy Characteristics'!B:B,MATCH($C1139,'Policy Characteristics'!$C:$C,0))),"",INDEX('Policy Characteristics'!B:B,MATCH($C1139,'Policy Characteristics'!$C:$C,0)))</f>
        <v>Industry Energy Efficiency Standards</v>
      </c>
      <c r="C1139" s="276" t="str">
        <f t="shared" si="43"/>
        <v>Percentage Improvement in Eqpt Efficiency Standards above BAU</v>
      </c>
      <c r="D1139" s="6" t="s">
        <v>3122</v>
      </c>
      <c r="E1139" s="47" t="s">
        <v>2424</v>
      </c>
      <c r="F1139" t="s">
        <v>3084</v>
      </c>
      <c r="G1139" s="47" t="s">
        <v>2430</v>
      </c>
      <c r="H1139" s="44">
        <v>1158</v>
      </c>
      <c r="I1139" s="347" t="s">
        <v>44</v>
      </c>
      <c r="J1139" s="277" t="str">
        <f>IF(ISBLANK(INDEX('Policy Characteristics'!D:D,MATCH($C1139,'Policy Characteristics'!$C:$C,0))),"",INDEX('Policy Characteristics'!D:D,MATCH($C1139,'Policy Characteristics'!$C:$C,0)))</f>
        <v>Industry Energy Efficiency Standards</v>
      </c>
      <c r="K1139" s="276" t="str">
        <f>IF(ISBLANK(INDEX('Policy Characteristics'!E:E,MATCH($C1139,'Policy Characteristics'!$C:$C,0))),"",INDEX('Policy Characteristics'!E:E,MATCH($C1139,'Policy Characteristics'!$C:$C,0)))</f>
        <v>indst efficiency standards</v>
      </c>
      <c r="L1139" s="284">
        <f>IF(ISBLANK(INDEX('Policy Characteristics'!F:F,MATCH($C1139,'Policy Characteristics'!$C:$C,0))),"",INDEX('Policy Characteristics'!F:F,MATCH($C1139,'Policy Characteristics'!$C:$C,0)))</f>
        <v>0</v>
      </c>
      <c r="M1139" s="284">
        <f>IF(ISBLANK(INDEX('Policy Characteristics'!G:G,MATCH($C1139,'Policy Characteristics'!$C:$C,0))),"",INDEX('Policy Characteristics'!G:G,MATCH($C1139,'Policy Characteristics'!$C:$C,0)))</f>
        <v>0.25</v>
      </c>
      <c r="N1139" s="284">
        <f>IF(ISBLANK(INDEX('Policy Characteristics'!H:H,MATCH($C1139,'Policy Characteristics'!$C:$C,0))),"",INDEX('Policy Characteristics'!H:H,MATCH($C1139,'Policy Characteristics'!$C:$C,0)))</f>
        <v>0.01</v>
      </c>
      <c r="O1139" s="276" t="str">
        <f>IF(ISBLANK(INDEX('Policy Characteristics'!I:I,MATCH($C1139,'Policy Characteristics'!$C:$C,0))),"",INDEX('Policy Characteristics'!I:I,MATCH($C1139,'Policy Characteristics'!$C:$C,0)))</f>
        <v>% reduction in energy use</v>
      </c>
      <c r="P1139" s="276" t="str">
        <f>IF(ISBLANK(INDEX('Policy Characteristics'!J:J,MATCH($C1139,'Policy Characteristics'!$C:$C,0))),"",INDEX('Policy Characteristics'!J:J,MATCH($C1139,'Policy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9" s="276" t="str">
        <f>IF(ISBLANK(INDEX('Policy Characteristics'!K:K,MATCH($C1139,'Policy Characteristics'!$C:$C,0))),"",INDEX('Policy Characteristics'!K:K,MATCH($C1139,'Policy Characteristics'!$C:$C,0)))</f>
        <v>industry-ag-main.html#eff-stds</v>
      </c>
      <c r="R1139" s="276" t="str">
        <f>IF(ISBLANK(INDEX('Policy Characteristics'!L:L,MATCH($C1139,'Policy Characteristics'!$C:$C,0))),"",INDEX('Policy Characteristics'!L:L,MATCH($C1139,'Policy Characteristics'!$C:$C,0)))</f>
        <v>industry-energy-efficiency-standards.html</v>
      </c>
    </row>
    <row r="1140" spans="1:18" s="4" customFormat="1" ht="16">
      <c r="A1140" s="276" t="str">
        <f>IF(ISBLANK(INDEX('Policy Characteristics'!A:A,MATCH($C1140,'Policy Characteristics'!$C:$C,0))),"",INDEX('Policy Characteristics'!A:A,MATCH($C1140,'Policy Characteristics'!$C:$C,0)))</f>
        <v>Industry</v>
      </c>
      <c r="B1140" s="285" t="str">
        <f>IF(ISBLANK(INDEX('Policy Characteristics'!B:B,MATCH($C1140,'Policy Characteristics'!$C:$C,0))),"",INDEX('Policy Characteristics'!B:B,MATCH($C1140,'Policy Characteristics'!$C:$C,0)))</f>
        <v>Industry Energy Efficiency Standards</v>
      </c>
      <c r="C1140" s="276" t="str">
        <f t="shared" si="43"/>
        <v>Percentage Improvement in Eqpt Efficiency Standards above BAU</v>
      </c>
      <c r="D1140" s="6" t="s">
        <v>3122</v>
      </c>
      <c r="E1140" s="47" t="s">
        <v>2425</v>
      </c>
      <c r="F1140" t="s">
        <v>3084</v>
      </c>
      <c r="G1140" s="47" t="s">
        <v>2433</v>
      </c>
      <c r="H1140" s="44">
        <v>1159</v>
      </c>
      <c r="I1140" s="347" t="s">
        <v>44</v>
      </c>
      <c r="J1140" s="277" t="str">
        <f>IF(ISBLANK(INDEX('Policy Characteristics'!D:D,MATCH($C1140,'Policy Characteristics'!$C:$C,0))),"",INDEX('Policy Characteristics'!D:D,MATCH($C1140,'Policy Characteristics'!$C:$C,0)))</f>
        <v>Industry Energy Efficiency Standards</v>
      </c>
      <c r="K1140" s="276" t="str">
        <f>IF(ISBLANK(INDEX('Policy Characteristics'!E:E,MATCH($C1140,'Policy Characteristics'!$C:$C,0))),"",INDEX('Policy Characteristics'!E:E,MATCH($C1140,'Policy Characteristics'!$C:$C,0)))</f>
        <v>indst efficiency standards</v>
      </c>
      <c r="L1140" s="284">
        <f>IF(ISBLANK(INDEX('Policy Characteristics'!F:F,MATCH($C1140,'Policy Characteristics'!$C:$C,0))),"",INDEX('Policy Characteristics'!F:F,MATCH($C1140,'Policy Characteristics'!$C:$C,0)))</f>
        <v>0</v>
      </c>
      <c r="M1140" s="284">
        <f>IF(ISBLANK(INDEX('Policy Characteristics'!G:G,MATCH($C1140,'Policy Characteristics'!$C:$C,0))),"",INDEX('Policy Characteristics'!G:G,MATCH($C1140,'Policy Characteristics'!$C:$C,0)))</f>
        <v>0.25</v>
      </c>
      <c r="N1140" s="284">
        <f>IF(ISBLANK(INDEX('Policy Characteristics'!H:H,MATCH($C1140,'Policy Characteristics'!$C:$C,0))),"",INDEX('Policy Characteristics'!H:H,MATCH($C1140,'Policy Characteristics'!$C:$C,0)))</f>
        <v>0.01</v>
      </c>
      <c r="O1140" s="276" t="str">
        <f>IF(ISBLANK(INDEX('Policy Characteristics'!I:I,MATCH($C1140,'Policy Characteristics'!$C:$C,0))),"",INDEX('Policy Characteristics'!I:I,MATCH($C1140,'Policy Characteristics'!$C:$C,0)))</f>
        <v>% reduction in energy use</v>
      </c>
      <c r="P1140" s="276" t="str">
        <f>IF(ISBLANK(INDEX('Policy Characteristics'!J:J,MATCH($C1140,'Policy Characteristics'!$C:$C,0))),"",INDEX('Policy Characteristics'!J:J,MATCH($C1140,'Policy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0" s="276" t="str">
        <f>IF(ISBLANK(INDEX('Policy Characteristics'!K:K,MATCH($C1140,'Policy Characteristics'!$C:$C,0))),"",INDEX('Policy Characteristics'!K:K,MATCH($C1140,'Policy Characteristics'!$C:$C,0)))</f>
        <v>industry-ag-main.html#eff-stds</v>
      </c>
      <c r="R1140" s="276" t="str">
        <f>IF(ISBLANK(INDEX('Policy Characteristics'!L:L,MATCH($C1140,'Policy Characteristics'!$C:$C,0))),"",INDEX('Policy Characteristics'!L:L,MATCH($C1140,'Policy Characteristics'!$C:$C,0)))</f>
        <v>industry-energy-efficiency-standards.html</v>
      </c>
    </row>
    <row r="1141" spans="1:18" s="4" customFormat="1" ht="16">
      <c r="A1141" s="276" t="str">
        <f>IF(ISBLANK(INDEX('Policy Characteristics'!A:A,MATCH($C1141,'Policy Characteristics'!$C:$C,0))),"",INDEX('Policy Characteristics'!A:A,MATCH($C1141,'Policy Characteristics'!$C:$C,0)))</f>
        <v>Industry</v>
      </c>
      <c r="B1141" s="285" t="str">
        <f>IF(ISBLANK(INDEX('Policy Characteristics'!B:B,MATCH($C1141,'Policy Characteristics'!$C:$C,0))),"",INDEX('Policy Characteristics'!B:B,MATCH($C1141,'Policy Characteristics'!$C:$C,0)))</f>
        <v>Industry Energy Efficiency Standards</v>
      </c>
      <c r="C1141" s="276" t="str">
        <f t="shared" si="43"/>
        <v>Percentage Improvement in Eqpt Efficiency Standards above BAU</v>
      </c>
      <c r="D1141" s="6" t="s">
        <v>3122</v>
      </c>
      <c r="E1141" s="47" t="s">
        <v>2426</v>
      </c>
      <c r="F1141" t="s">
        <v>3084</v>
      </c>
      <c r="G1141" s="47" t="s">
        <v>2434</v>
      </c>
      <c r="H1141" s="44">
        <v>1160</v>
      </c>
      <c r="I1141" s="347" t="s">
        <v>44</v>
      </c>
      <c r="J1141" s="277" t="str">
        <f>IF(ISBLANK(INDEX('Policy Characteristics'!D:D,MATCH($C1141,'Policy Characteristics'!$C:$C,0))),"",INDEX('Policy Characteristics'!D:D,MATCH($C1141,'Policy Characteristics'!$C:$C,0)))</f>
        <v>Industry Energy Efficiency Standards</v>
      </c>
      <c r="K1141" s="276" t="str">
        <f>IF(ISBLANK(INDEX('Policy Characteristics'!E:E,MATCH($C1141,'Policy Characteristics'!$C:$C,0))),"",INDEX('Policy Characteristics'!E:E,MATCH($C1141,'Policy Characteristics'!$C:$C,0)))</f>
        <v>indst efficiency standards</v>
      </c>
      <c r="L1141" s="284">
        <f>IF(ISBLANK(INDEX('Policy Characteristics'!F:F,MATCH($C1141,'Policy Characteristics'!$C:$C,0))),"",INDEX('Policy Characteristics'!F:F,MATCH($C1141,'Policy Characteristics'!$C:$C,0)))</f>
        <v>0</v>
      </c>
      <c r="M1141" s="284">
        <f>IF(ISBLANK(INDEX('Policy Characteristics'!G:G,MATCH($C1141,'Policy Characteristics'!$C:$C,0))),"",INDEX('Policy Characteristics'!G:G,MATCH($C1141,'Policy Characteristics'!$C:$C,0)))</f>
        <v>0.25</v>
      </c>
      <c r="N1141" s="284">
        <f>IF(ISBLANK(INDEX('Policy Characteristics'!H:H,MATCH($C1141,'Policy Characteristics'!$C:$C,0))),"",INDEX('Policy Characteristics'!H:H,MATCH($C1141,'Policy Characteristics'!$C:$C,0)))</f>
        <v>0.01</v>
      </c>
      <c r="O1141" s="276" t="str">
        <f>IF(ISBLANK(INDEX('Policy Characteristics'!I:I,MATCH($C1141,'Policy Characteristics'!$C:$C,0))),"",INDEX('Policy Characteristics'!I:I,MATCH($C1141,'Policy Characteristics'!$C:$C,0)))</f>
        <v>% reduction in energy use</v>
      </c>
      <c r="P1141" s="276" t="str">
        <f>IF(ISBLANK(INDEX('Policy Characteristics'!J:J,MATCH($C1141,'Policy Characteristics'!$C:$C,0))),"",INDEX('Policy Characteristics'!J:J,MATCH($C1141,'Policy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1" s="276" t="str">
        <f>IF(ISBLANK(INDEX('Policy Characteristics'!K:K,MATCH($C1141,'Policy Characteristics'!$C:$C,0))),"",INDEX('Policy Characteristics'!K:K,MATCH($C1141,'Policy Characteristics'!$C:$C,0)))</f>
        <v>industry-ag-main.html#eff-stds</v>
      </c>
      <c r="R1141" s="276" t="str">
        <f>IF(ISBLANK(INDEX('Policy Characteristics'!L:L,MATCH($C1141,'Policy Characteristics'!$C:$C,0))),"",INDEX('Policy Characteristics'!L:L,MATCH($C1141,'Policy Characteristics'!$C:$C,0)))</f>
        <v>industry-energy-efficiency-standards.html</v>
      </c>
    </row>
    <row r="1142" spans="1:18" s="4" customFormat="1" ht="16">
      <c r="A1142" s="276" t="str">
        <f>IF(ISBLANK(INDEX('Policy Characteristics'!A:A,MATCH($C1142,'Policy Characteristics'!$C:$C,0))),"",INDEX('Policy Characteristics'!A:A,MATCH($C1142,'Policy Characteristics'!$C:$C,0)))</f>
        <v>Industry</v>
      </c>
      <c r="B1142" s="285" t="str">
        <f>IF(ISBLANK(INDEX('Policy Characteristics'!B:B,MATCH($C1142,'Policy Characteristics'!$C:$C,0))),"",INDEX('Policy Characteristics'!B:B,MATCH($C1142,'Policy Characteristics'!$C:$C,0)))</f>
        <v>Industry Energy Efficiency Standards</v>
      </c>
      <c r="C1142" s="276" t="str">
        <f t="shared" si="43"/>
        <v>Percentage Improvement in Eqpt Efficiency Standards above BAU</v>
      </c>
      <c r="D1142" s="6" t="s">
        <v>3122</v>
      </c>
      <c r="E1142" s="47" t="s">
        <v>2427</v>
      </c>
      <c r="F1142" t="s">
        <v>3084</v>
      </c>
      <c r="G1142" s="47" t="s">
        <v>2431</v>
      </c>
      <c r="H1142" s="44">
        <v>1161</v>
      </c>
      <c r="I1142" s="347" t="s">
        <v>45</v>
      </c>
      <c r="J1142" s="277" t="str">
        <f>IF(ISBLANK(INDEX('Policy Characteristics'!D:D,MATCH($C1142,'Policy Characteristics'!$C:$C,0))),"",INDEX('Policy Characteristics'!D:D,MATCH($C1142,'Policy Characteristics'!$C:$C,0)))</f>
        <v>Industry Energy Efficiency Standards</v>
      </c>
      <c r="K1142" s="276" t="str">
        <f>IF(ISBLANK(INDEX('Policy Characteristics'!E:E,MATCH($C1142,'Policy Characteristics'!$C:$C,0))),"",INDEX('Policy Characteristics'!E:E,MATCH($C1142,'Policy Characteristics'!$C:$C,0)))</f>
        <v>indst efficiency standards</v>
      </c>
      <c r="L1142" s="284">
        <f>IF(ISBLANK(INDEX('Policy Characteristics'!F:F,MATCH($C1142,'Policy Characteristics'!$C:$C,0))),"",INDEX('Policy Characteristics'!F:F,MATCH($C1142,'Policy Characteristics'!$C:$C,0)))</f>
        <v>0</v>
      </c>
      <c r="M1142" s="284">
        <f>IF(ISBLANK(INDEX('Policy Characteristics'!G:G,MATCH($C1142,'Policy Characteristics'!$C:$C,0))),"",INDEX('Policy Characteristics'!G:G,MATCH($C1142,'Policy Characteristics'!$C:$C,0)))</f>
        <v>0.25</v>
      </c>
      <c r="N1142" s="284">
        <f>IF(ISBLANK(INDEX('Policy Characteristics'!H:H,MATCH($C1142,'Policy Characteristics'!$C:$C,0))),"",INDEX('Policy Characteristics'!H:H,MATCH($C1142,'Policy Characteristics'!$C:$C,0)))</f>
        <v>0.01</v>
      </c>
      <c r="O1142" s="276" t="str">
        <f>IF(ISBLANK(INDEX('Policy Characteristics'!I:I,MATCH($C1142,'Policy Characteristics'!$C:$C,0))),"",INDEX('Policy Characteristics'!I:I,MATCH($C1142,'Policy Characteristics'!$C:$C,0)))</f>
        <v>% reduction in energy use</v>
      </c>
      <c r="P1142" s="276" t="str">
        <f>IF(ISBLANK(INDEX('Policy Characteristics'!J:J,MATCH($C1142,'Policy Characteristics'!$C:$C,0))),"",INDEX('Policy Characteristics'!J:J,MATCH($C1142,'Policy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2" s="276" t="str">
        <f>IF(ISBLANK(INDEX('Policy Characteristics'!K:K,MATCH($C1142,'Policy Characteristics'!$C:$C,0))),"",INDEX('Policy Characteristics'!K:K,MATCH($C1142,'Policy Characteristics'!$C:$C,0)))</f>
        <v>industry-ag-main.html#eff-stds</v>
      </c>
      <c r="R1142" s="276" t="str">
        <f>IF(ISBLANK(INDEX('Policy Characteristics'!L:L,MATCH($C1142,'Policy Characteristics'!$C:$C,0))),"",INDEX('Policy Characteristics'!L:L,MATCH($C1142,'Policy Characteristics'!$C:$C,0)))</f>
        <v>industry-energy-efficiency-standards.html</v>
      </c>
    </row>
    <row r="1143" spans="1:18" s="4" customFormat="1" ht="16">
      <c r="A1143" s="276" t="str">
        <f>IF(ISBLANK(INDEX('Policy Characteristics'!A:A,MATCH($C1143,'Policy Characteristics'!$C:$C,0))),"",INDEX('Policy Characteristics'!A:A,MATCH($C1143,'Policy Characteristics'!$C:$C,0)))</f>
        <v>Industry</v>
      </c>
      <c r="B1143" s="285" t="str">
        <f>IF(ISBLANK(INDEX('Policy Characteristics'!B:B,MATCH($C1143,'Policy Characteristics'!$C:$C,0))),"",INDEX('Policy Characteristics'!B:B,MATCH($C1143,'Policy Characteristics'!$C:$C,0)))</f>
        <v>Industry Energy Efficiency Standards</v>
      </c>
      <c r="C1143" s="276" t="str">
        <f t="shared" si="43"/>
        <v>Percentage Improvement in Eqpt Efficiency Standards above BAU</v>
      </c>
      <c r="D1143" s="6" t="s">
        <v>3122</v>
      </c>
      <c r="E1143" s="47" t="s">
        <v>2428</v>
      </c>
      <c r="F1143" t="s">
        <v>3084</v>
      </c>
      <c r="G1143" s="47" t="s">
        <v>2432</v>
      </c>
      <c r="H1143" s="44">
        <v>1162</v>
      </c>
      <c r="I1143" s="347" t="s">
        <v>44</v>
      </c>
      <c r="J1143" s="277" t="str">
        <f>IF(ISBLANK(INDEX('Policy Characteristics'!D:D,MATCH($C1143,'Policy Characteristics'!$C:$C,0))),"",INDEX('Policy Characteristics'!D:D,MATCH($C1143,'Policy Characteristics'!$C:$C,0)))</f>
        <v>Industry Energy Efficiency Standards</v>
      </c>
      <c r="K1143" s="276" t="str">
        <f>IF(ISBLANK(INDEX('Policy Characteristics'!E:E,MATCH($C1143,'Policy Characteristics'!$C:$C,0))),"",INDEX('Policy Characteristics'!E:E,MATCH($C1143,'Policy Characteristics'!$C:$C,0)))</f>
        <v>indst efficiency standards</v>
      </c>
      <c r="L1143" s="284">
        <f>IF(ISBLANK(INDEX('Policy Characteristics'!F:F,MATCH($C1143,'Policy Characteristics'!$C:$C,0))),"",INDEX('Policy Characteristics'!F:F,MATCH($C1143,'Policy Characteristics'!$C:$C,0)))</f>
        <v>0</v>
      </c>
      <c r="M1143" s="284">
        <f>IF(ISBLANK(INDEX('Policy Characteristics'!G:G,MATCH($C1143,'Policy Characteristics'!$C:$C,0))),"",INDEX('Policy Characteristics'!G:G,MATCH($C1143,'Policy Characteristics'!$C:$C,0)))</f>
        <v>0.25</v>
      </c>
      <c r="N1143" s="284">
        <f>IF(ISBLANK(INDEX('Policy Characteristics'!H:H,MATCH($C1143,'Policy Characteristics'!$C:$C,0))),"",INDEX('Policy Characteristics'!H:H,MATCH($C1143,'Policy Characteristics'!$C:$C,0)))</f>
        <v>0.01</v>
      </c>
      <c r="O1143" s="276" t="str">
        <f>IF(ISBLANK(INDEX('Policy Characteristics'!I:I,MATCH($C1143,'Policy Characteristics'!$C:$C,0))),"",INDEX('Policy Characteristics'!I:I,MATCH($C1143,'Policy Characteristics'!$C:$C,0)))</f>
        <v>% reduction in energy use</v>
      </c>
      <c r="P1143" s="276" t="str">
        <f>IF(ISBLANK(INDEX('Policy Characteristics'!J:J,MATCH($C1143,'Policy Characteristics'!$C:$C,0))),"",INDEX('Policy Characteristics'!J:J,MATCH($C1143,'Policy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3" s="276" t="str">
        <f>IF(ISBLANK(INDEX('Policy Characteristics'!K:K,MATCH($C1143,'Policy Characteristics'!$C:$C,0))),"",INDEX('Policy Characteristics'!K:K,MATCH($C1143,'Policy Characteristics'!$C:$C,0)))</f>
        <v>industry-ag-main.html#eff-stds</v>
      </c>
      <c r="R1143" s="276" t="str">
        <f>IF(ISBLANK(INDEX('Policy Characteristics'!L:L,MATCH($C1143,'Policy Characteristics'!$C:$C,0))),"",INDEX('Policy Characteristics'!L:L,MATCH($C1143,'Policy Characteristics'!$C:$C,0)))</f>
        <v>industry-energy-efficiency-standards.html</v>
      </c>
    </row>
    <row r="1144" spans="1:18" s="4" customFormat="1" ht="16">
      <c r="A1144" s="276" t="str">
        <f>IF(ISBLANK(INDEX('Policy Characteristics'!A:A,MATCH($C1144,'Policy Characteristics'!$C:$C,0))),"",INDEX('Policy Characteristics'!A:A,MATCH($C1144,'Policy Characteristics'!$C:$C,0)))</f>
        <v>Industry</v>
      </c>
      <c r="B1144" s="285" t="str">
        <f>IF(ISBLANK(INDEX('Policy Characteristics'!B:B,MATCH($C1144,'Policy Characteristics'!$C:$C,0))),"",INDEX('Policy Characteristics'!B:B,MATCH($C1144,'Policy Characteristics'!$C:$C,0)))</f>
        <v>Industry Energy Efficiency Standards</v>
      </c>
      <c r="C1144" s="276" t="str">
        <f t="shared" si="43"/>
        <v>Percentage Improvement in Eqpt Efficiency Standards above BAU</v>
      </c>
      <c r="D1144" s="6" t="s">
        <v>3122</v>
      </c>
      <c r="E1144" s="47" t="s">
        <v>2429</v>
      </c>
      <c r="F1144" t="s">
        <v>3084</v>
      </c>
      <c r="G1144" s="47" t="s">
        <v>2435</v>
      </c>
      <c r="H1144" s="44">
        <v>1163</v>
      </c>
      <c r="I1144" s="347" t="s">
        <v>45</v>
      </c>
      <c r="J1144" s="277" t="str">
        <f>IF(ISBLANK(INDEX('Policy Characteristics'!D:D,MATCH($C1144,'Policy Characteristics'!$C:$C,0))),"",INDEX('Policy Characteristics'!D:D,MATCH($C1144,'Policy Characteristics'!$C:$C,0)))</f>
        <v>Industry Energy Efficiency Standards</v>
      </c>
      <c r="K1144" s="276" t="str">
        <f>IF(ISBLANK(INDEX('Policy Characteristics'!E:E,MATCH($C1144,'Policy Characteristics'!$C:$C,0))),"",INDEX('Policy Characteristics'!E:E,MATCH($C1144,'Policy Characteristics'!$C:$C,0)))</f>
        <v>indst efficiency standards</v>
      </c>
      <c r="L1144" s="284">
        <f>IF(ISBLANK(INDEX('Policy Characteristics'!F:F,MATCH($C1144,'Policy Characteristics'!$C:$C,0))),"",INDEX('Policy Characteristics'!F:F,MATCH($C1144,'Policy Characteristics'!$C:$C,0)))</f>
        <v>0</v>
      </c>
      <c r="M1144" s="284">
        <f>IF(ISBLANK(INDEX('Policy Characteristics'!G:G,MATCH($C1144,'Policy Characteristics'!$C:$C,0))),"",INDEX('Policy Characteristics'!G:G,MATCH($C1144,'Policy Characteristics'!$C:$C,0)))</f>
        <v>0.25</v>
      </c>
      <c r="N1144" s="284">
        <f>IF(ISBLANK(INDEX('Policy Characteristics'!H:H,MATCH($C1144,'Policy Characteristics'!$C:$C,0))),"",INDEX('Policy Characteristics'!H:H,MATCH($C1144,'Policy Characteristics'!$C:$C,0)))</f>
        <v>0.01</v>
      </c>
      <c r="O1144" s="276" t="str">
        <f>IF(ISBLANK(INDEX('Policy Characteristics'!I:I,MATCH($C1144,'Policy Characteristics'!$C:$C,0))),"",INDEX('Policy Characteristics'!I:I,MATCH($C1144,'Policy Characteristics'!$C:$C,0)))</f>
        <v>% reduction in energy use</v>
      </c>
      <c r="P1144" s="276" t="str">
        <f>IF(ISBLANK(INDEX('Policy Characteristics'!J:J,MATCH($C1144,'Policy Characteristics'!$C:$C,0))),"",INDEX('Policy Characteristics'!J:J,MATCH($C1144,'Policy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4" s="276" t="str">
        <f>IF(ISBLANK(INDEX('Policy Characteristics'!K:K,MATCH($C1144,'Policy Characteristics'!$C:$C,0))),"",INDEX('Policy Characteristics'!K:K,MATCH($C1144,'Policy Characteristics'!$C:$C,0)))</f>
        <v>industry-ag-main.html#eff-stds</v>
      </c>
      <c r="R1144" s="276" t="str">
        <f>IF(ISBLANK(INDEX('Policy Characteristics'!L:L,MATCH($C1144,'Policy Characteristics'!$C:$C,0))),"",INDEX('Policy Characteristics'!L:L,MATCH($C1144,'Policy Characteristics'!$C:$C,0)))</f>
        <v>industry-energy-efficiency-standards.html</v>
      </c>
    </row>
    <row r="1145" spans="1:18" s="4" customFormat="1" ht="16">
      <c r="A1145" s="276" t="str">
        <f>IF(ISBLANK(INDEX('Policy Characteristics'!A:A,MATCH($C1145,'Policy Characteristics'!$C:$C,0))),"",INDEX('Policy Characteristics'!A:A,MATCH($C1145,'Policy Characteristics'!$C:$C,0)))</f>
        <v>Industry</v>
      </c>
      <c r="B1145" s="285" t="str">
        <f>IF(ISBLANK(INDEX('Policy Characteristics'!B:B,MATCH($C1145,'Policy Characteristics'!$C:$C,0))),"",INDEX('Policy Characteristics'!B:B,MATCH($C1145,'Policy Characteristics'!$C:$C,0)))</f>
        <v>Industry Energy Efficiency Standards</v>
      </c>
      <c r="C1145" s="276" t="str">
        <f t="shared" si="43"/>
        <v>Percentage Improvement in Eqpt Efficiency Standards above BAU</v>
      </c>
      <c r="D1145" s="6" t="s">
        <v>3122</v>
      </c>
      <c r="E1145" s="47" t="s">
        <v>2737</v>
      </c>
      <c r="F1145" t="s">
        <v>3084</v>
      </c>
      <c r="G1145" s="47" t="s">
        <v>2740</v>
      </c>
      <c r="H1145" s="44">
        <v>1164</v>
      </c>
      <c r="I1145" s="347" t="s">
        <v>45</v>
      </c>
      <c r="J1145" s="277" t="str">
        <f>IF(ISBLANK(INDEX('Policy Characteristics'!D:D,MATCH($C1145,'Policy Characteristics'!$C:$C,0))),"",INDEX('Policy Characteristics'!D:D,MATCH($C1145,'Policy Characteristics'!$C:$C,0)))</f>
        <v>Industry Energy Efficiency Standards</v>
      </c>
      <c r="K1145" s="276" t="str">
        <f>IF(ISBLANK(INDEX('Policy Characteristics'!E:E,MATCH($C1145,'Policy Characteristics'!$C:$C,0))),"",INDEX('Policy Characteristics'!E:E,MATCH($C1145,'Policy Characteristics'!$C:$C,0)))</f>
        <v>indst efficiency standards</v>
      </c>
      <c r="L1145" s="284">
        <f>IF(ISBLANK(INDEX('Policy Characteristics'!F:F,MATCH($C1145,'Policy Characteristics'!$C:$C,0))),"",INDEX('Policy Characteristics'!F:F,MATCH($C1145,'Policy Characteristics'!$C:$C,0)))</f>
        <v>0</v>
      </c>
      <c r="M1145" s="284">
        <f>IF(ISBLANK(INDEX('Policy Characteristics'!G:G,MATCH($C1145,'Policy Characteristics'!$C:$C,0))),"",INDEX('Policy Characteristics'!G:G,MATCH($C1145,'Policy Characteristics'!$C:$C,0)))</f>
        <v>0.25</v>
      </c>
      <c r="N1145" s="284">
        <f>IF(ISBLANK(INDEX('Policy Characteristics'!H:H,MATCH($C1145,'Policy Characteristics'!$C:$C,0))),"",INDEX('Policy Characteristics'!H:H,MATCH($C1145,'Policy Characteristics'!$C:$C,0)))</f>
        <v>0.01</v>
      </c>
      <c r="O1145" s="276" t="str">
        <f>IF(ISBLANK(INDEX('Policy Characteristics'!I:I,MATCH($C1145,'Policy Characteristics'!$C:$C,0))),"",INDEX('Policy Characteristics'!I:I,MATCH($C1145,'Policy Characteristics'!$C:$C,0)))</f>
        <v>% reduction in energy use</v>
      </c>
      <c r="P1145" s="276" t="str">
        <f>IF(ISBLANK(INDEX('Policy Characteristics'!J:J,MATCH($C1145,'Policy Characteristics'!$C:$C,0))),"",INDEX('Policy Characteristics'!J:J,MATCH($C1145,'Policy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5" s="276" t="str">
        <f>IF(ISBLANK(INDEX('Policy Characteristics'!K:K,MATCH($C1145,'Policy Characteristics'!$C:$C,0))),"",INDEX('Policy Characteristics'!K:K,MATCH($C1145,'Policy Characteristics'!$C:$C,0)))</f>
        <v>industry-ag-main.html#eff-stds</v>
      </c>
      <c r="R1145" s="276" t="str">
        <f>IF(ISBLANK(INDEX('Policy Characteristics'!L:L,MATCH($C1145,'Policy Characteristics'!$C:$C,0))),"",INDEX('Policy Characteristics'!L:L,MATCH($C1145,'Policy Characteristics'!$C:$C,0)))</f>
        <v>industry-energy-efficiency-standards.html</v>
      </c>
    </row>
    <row r="1146" spans="1:18" s="4" customFormat="1" ht="16">
      <c r="A1146" s="276" t="str">
        <f>IF(ISBLANK(INDEX('Policy Characteristics'!A:A,MATCH($C1146,'Policy Characteristics'!$C:$C,0))),"",INDEX('Policy Characteristics'!A:A,MATCH($C1146,'Policy Characteristics'!$C:$C,0)))</f>
        <v>Industry</v>
      </c>
      <c r="B1146" s="285" t="str">
        <f>IF(ISBLANK(INDEX('Policy Characteristics'!B:B,MATCH($C1146,'Policy Characteristics'!$C:$C,0))),"",INDEX('Policy Characteristics'!B:B,MATCH($C1146,'Policy Characteristics'!$C:$C,0)))</f>
        <v>Industry Energy Efficiency Standards</v>
      </c>
      <c r="C1146" s="276" t="str">
        <f t="shared" si="43"/>
        <v>Percentage Improvement in Eqpt Efficiency Standards above BAU</v>
      </c>
      <c r="D1146" s="6" t="s">
        <v>3122</v>
      </c>
      <c r="E1146" s="47" t="s">
        <v>2738</v>
      </c>
      <c r="F1146" t="s">
        <v>3084</v>
      </c>
      <c r="G1146" s="47" t="s">
        <v>2742</v>
      </c>
      <c r="H1146" s="44">
        <v>1165</v>
      </c>
      <c r="I1146" s="347" t="s">
        <v>44</v>
      </c>
      <c r="J1146" s="277" t="str">
        <f>IF(ISBLANK(INDEX('Policy Characteristics'!D:D,MATCH($C1146,'Policy Characteristics'!$C:$C,0))),"",INDEX('Policy Characteristics'!D:D,MATCH($C1146,'Policy Characteristics'!$C:$C,0)))</f>
        <v>Industry Energy Efficiency Standards</v>
      </c>
      <c r="K1146" s="276" t="str">
        <f>IF(ISBLANK(INDEX('Policy Characteristics'!E:E,MATCH($C1146,'Policy Characteristics'!$C:$C,0))),"",INDEX('Policy Characteristics'!E:E,MATCH($C1146,'Policy Characteristics'!$C:$C,0)))</f>
        <v>indst efficiency standards</v>
      </c>
      <c r="L1146" s="284">
        <f>IF(ISBLANK(INDEX('Policy Characteristics'!F:F,MATCH($C1146,'Policy Characteristics'!$C:$C,0))),"",INDEX('Policy Characteristics'!F:F,MATCH($C1146,'Policy Characteristics'!$C:$C,0)))</f>
        <v>0</v>
      </c>
      <c r="M1146" s="284">
        <f>IF(ISBLANK(INDEX('Policy Characteristics'!G:G,MATCH($C1146,'Policy Characteristics'!$C:$C,0))),"",INDEX('Policy Characteristics'!G:G,MATCH($C1146,'Policy Characteristics'!$C:$C,0)))</f>
        <v>0.25</v>
      </c>
      <c r="N1146" s="284">
        <f>IF(ISBLANK(INDEX('Policy Characteristics'!H:H,MATCH($C1146,'Policy Characteristics'!$C:$C,0))),"",INDEX('Policy Characteristics'!H:H,MATCH($C1146,'Policy Characteristics'!$C:$C,0)))</f>
        <v>0.01</v>
      </c>
      <c r="O1146" s="276" t="str">
        <f>IF(ISBLANK(INDEX('Policy Characteristics'!I:I,MATCH($C1146,'Policy Characteristics'!$C:$C,0))),"",INDEX('Policy Characteristics'!I:I,MATCH($C1146,'Policy Characteristics'!$C:$C,0)))</f>
        <v>% reduction in energy use</v>
      </c>
      <c r="P1146" s="276" t="str">
        <f>IF(ISBLANK(INDEX('Policy Characteristics'!J:J,MATCH($C1146,'Policy Characteristics'!$C:$C,0))),"",INDEX('Policy Characteristics'!J:J,MATCH($C1146,'Policy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6" s="276" t="str">
        <f>IF(ISBLANK(INDEX('Policy Characteristics'!K:K,MATCH($C1146,'Policy Characteristics'!$C:$C,0))),"",INDEX('Policy Characteristics'!K:K,MATCH($C1146,'Policy Characteristics'!$C:$C,0)))</f>
        <v>industry-ag-main.html#eff-stds</v>
      </c>
      <c r="R1146" s="276" t="str">
        <f>IF(ISBLANK(INDEX('Policy Characteristics'!L:L,MATCH($C1146,'Policy Characteristics'!$C:$C,0))),"",INDEX('Policy Characteristics'!L:L,MATCH($C1146,'Policy Characteristics'!$C:$C,0)))</f>
        <v>industry-energy-efficiency-standards.html</v>
      </c>
    </row>
    <row r="1147" spans="1:18" s="4" customFormat="1" ht="16">
      <c r="A1147" s="276" t="str">
        <f>IF(ISBLANK(INDEX('Policy Characteristics'!A:A,MATCH($C1147,'Policy Characteristics'!$C:$C,0))),"",INDEX('Policy Characteristics'!A:A,MATCH($C1147,'Policy Characteristics'!$C:$C,0)))</f>
        <v>Industry</v>
      </c>
      <c r="B1147" s="285" t="str">
        <f>IF(ISBLANK(INDEX('Policy Characteristics'!B:B,MATCH($C1147,'Policy Characteristics'!$C:$C,0))),"",INDEX('Policy Characteristics'!B:B,MATCH($C1147,'Policy Characteristics'!$C:$C,0)))</f>
        <v>Industry Energy Efficiency Standards</v>
      </c>
      <c r="C1147" s="276" t="str">
        <f t="shared" si="43"/>
        <v>Percentage Improvement in Eqpt Efficiency Standards above BAU</v>
      </c>
      <c r="D1147" s="6" t="s">
        <v>3122</v>
      </c>
      <c r="E1147" s="47" t="s">
        <v>2739</v>
      </c>
      <c r="F1147" t="s">
        <v>3084</v>
      </c>
      <c r="G1147" s="47" t="s">
        <v>2743</v>
      </c>
      <c r="H1147" s="44">
        <v>1166</v>
      </c>
      <c r="I1147" s="347" t="s">
        <v>44</v>
      </c>
      <c r="J1147" s="277" t="str">
        <f>IF(ISBLANK(INDEX('Policy Characteristics'!D:D,MATCH($C1147,'Policy Characteristics'!$C:$C,0))),"",INDEX('Policy Characteristics'!D:D,MATCH($C1147,'Policy Characteristics'!$C:$C,0)))</f>
        <v>Industry Energy Efficiency Standards</v>
      </c>
      <c r="K1147" s="276" t="str">
        <f>IF(ISBLANK(INDEX('Policy Characteristics'!E:E,MATCH($C1147,'Policy Characteristics'!$C:$C,0))),"",INDEX('Policy Characteristics'!E:E,MATCH($C1147,'Policy Characteristics'!$C:$C,0)))</f>
        <v>indst efficiency standards</v>
      </c>
      <c r="L1147" s="284">
        <f>IF(ISBLANK(INDEX('Policy Characteristics'!F:F,MATCH($C1147,'Policy Characteristics'!$C:$C,0))),"",INDEX('Policy Characteristics'!F:F,MATCH($C1147,'Policy Characteristics'!$C:$C,0)))</f>
        <v>0</v>
      </c>
      <c r="M1147" s="284">
        <f>IF(ISBLANK(INDEX('Policy Characteristics'!G:G,MATCH($C1147,'Policy Characteristics'!$C:$C,0))),"",INDEX('Policy Characteristics'!G:G,MATCH($C1147,'Policy Characteristics'!$C:$C,0)))</f>
        <v>0.25</v>
      </c>
      <c r="N1147" s="284">
        <f>IF(ISBLANK(INDEX('Policy Characteristics'!H:H,MATCH($C1147,'Policy Characteristics'!$C:$C,0))),"",INDEX('Policy Characteristics'!H:H,MATCH($C1147,'Policy Characteristics'!$C:$C,0)))</f>
        <v>0.01</v>
      </c>
      <c r="O1147" s="276" t="str">
        <f>IF(ISBLANK(INDEX('Policy Characteristics'!I:I,MATCH($C1147,'Policy Characteristics'!$C:$C,0))),"",INDEX('Policy Characteristics'!I:I,MATCH($C1147,'Policy Characteristics'!$C:$C,0)))</f>
        <v>% reduction in energy use</v>
      </c>
      <c r="P1147" s="276" t="str">
        <f>IF(ISBLANK(INDEX('Policy Characteristics'!J:J,MATCH($C1147,'Policy Characteristics'!$C:$C,0))),"",INDEX('Policy Characteristics'!J:J,MATCH($C1147,'Policy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7" s="276" t="str">
        <f>IF(ISBLANK(INDEX('Policy Characteristics'!K:K,MATCH($C1147,'Policy Characteristics'!$C:$C,0))),"",INDEX('Policy Characteristics'!K:K,MATCH($C1147,'Policy Characteristics'!$C:$C,0)))</f>
        <v>industry-ag-main.html#eff-stds</v>
      </c>
      <c r="R1147" s="276" t="str">
        <f>IF(ISBLANK(INDEX('Policy Characteristics'!L:L,MATCH($C1147,'Policy Characteristics'!$C:$C,0))),"",INDEX('Policy Characteristics'!L:L,MATCH($C1147,'Policy Characteristics'!$C:$C,0)))</f>
        <v>industry-energy-efficiency-standards.html</v>
      </c>
    </row>
    <row r="1148" spans="1:18" s="4" customFormat="1" ht="16">
      <c r="A1148" s="276" t="str">
        <f>IF(ISBLANK(INDEX('Policy Characteristics'!A:A,MATCH($C1148,'Policy Characteristics'!$C:$C,0))),"",INDEX('Policy Characteristics'!A:A,MATCH($C1148,'Policy Characteristics'!$C:$C,0)))</f>
        <v>Industry</v>
      </c>
      <c r="B1148" s="285" t="str">
        <f>IF(ISBLANK(INDEX('Policy Characteristics'!B:B,MATCH($C1148,'Policy Characteristics'!$C:$C,0))),"",INDEX('Policy Characteristics'!B:B,MATCH($C1148,'Policy Characteristics'!$C:$C,0)))</f>
        <v>Industry Energy Efficiency Standards</v>
      </c>
      <c r="C1148" s="276" t="str">
        <f t="shared" si="43"/>
        <v>Percentage Improvement in Eqpt Efficiency Standards above BAU</v>
      </c>
      <c r="D1148" s="6" t="s">
        <v>3122</v>
      </c>
      <c r="E1148" s="47" t="s">
        <v>2736</v>
      </c>
      <c r="F1148" t="s">
        <v>3084</v>
      </c>
      <c r="G1148" s="47" t="s">
        <v>2741</v>
      </c>
      <c r="H1148" s="44">
        <v>1167</v>
      </c>
      <c r="I1148" s="347" t="s">
        <v>45</v>
      </c>
      <c r="J1148" s="277" t="str">
        <f>IF(ISBLANK(INDEX('Policy Characteristics'!D:D,MATCH($C1148,'Policy Characteristics'!$C:$C,0))),"",INDEX('Policy Characteristics'!D:D,MATCH($C1148,'Policy Characteristics'!$C:$C,0)))</f>
        <v>Industry Energy Efficiency Standards</v>
      </c>
      <c r="K1148" s="276" t="str">
        <f>IF(ISBLANK(INDEX('Policy Characteristics'!E:E,MATCH($C1148,'Policy Characteristics'!$C:$C,0))),"",INDEX('Policy Characteristics'!E:E,MATCH($C1148,'Policy Characteristics'!$C:$C,0)))</f>
        <v>indst efficiency standards</v>
      </c>
      <c r="L1148" s="284">
        <f>IF(ISBLANK(INDEX('Policy Characteristics'!F:F,MATCH($C1148,'Policy Characteristics'!$C:$C,0))),"",INDEX('Policy Characteristics'!F:F,MATCH($C1148,'Policy Characteristics'!$C:$C,0)))</f>
        <v>0</v>
      </c>
      <c r="M1148" s="284">
        <f>IF(ISBLANK(INDEX('Policy Characteristics'!G:G,MATCH($C1148,'Policy Characteristics'!$C:$C,0))),"",INDEX('Policy Characteristics'!G:G,MATCH($C1148,'Policy Characteristics'!$C:$C,0)))</f>
        <v>0.25</v>
      </c>
      <c r="N1148" s="284">
        <f>IF(ISBLANK(INDEX('Policy Characteristics'!H:H,MATCH($C1148,'Policy Characteristics'!$C:$C,0))),"",INDEX('Policy Characteristics'!H:H,MATCH($C1148,'Policy Characteristics'!$C:$C,0)))</f>
        <v>0.01</v>
      </c>
      <c r="O1148" s="276" t="str">
        <f>IF(ISBLANK(INDEX('Policy Characteristics'!I:I,MATCH($C1148,'Policy Characteristics'!$C:$C,0))),"",INDEX('Policy Characteristics'!I:I,MATCH($C1148,'Policy Characteristics'!$C:$C,0)))</f>
        <v>% reduction in energy use</v>
      </c>
      <c r="P1148" s="276" t="str">
        <f>IF(ISBLANK(INDEX('Policy Characteristics'!J:J,MATCH($C1148,'Policy Characteristics'!$C:$C,0))),"",INDEX('Policy Characteristics'!J:J,MATCH($C1148,'Policy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8" s="276" t="str">
        <f>IF(ISBLANK(INDEX('Policy Characteristics'!K:K,MATCH($C1148,'Policy Characteristics'!$C:$C,0))),"",INDEX('Policy Characteristics'!K:K,MATCH($C1148,'Policy Characteristics'!$C:$C,0)))</f>
        <v>industry-ag-main.html#eff-stds</v>
      </c>
      <c r="R1148" s="276" t="str">
        <f>IF(ISBLANK(INDEX('Policy Characteristics'!L:L,MATCH($C1148,'Policy Characteristics'!$C:$C,0))),"",INDEX('Policy Characteristics'!L:L,MATCH($C1148,'Policy Characteristics'!$C:$C,0)))</f>
        <v>industry-energy-efficiency-standards.html</v>
      </c>
    </row>
    <row r="1149" spans="1:18" s="4" customFormat="1" ht="16">
      <c r="A1149" s="276" t="str">
        <f>IF(ISBLANK(INDEX('Policy Characteristics'!A:A,MATCH($C1149,'Policy Characteristics'!$C:$C,0))),"",INDEX('Policy Characteristics'!A:A,MATCH($C1149,'Policy Characteristics'!$C:$C,0)))</f>
        <v>Industry</v>
      </c>
      <c r="B1149" s="285" t="str">
        <f>IF(ISBLANK(INDEX('Policy Characteristics'!B:B,MATCH($C1149,'Policy Characteristics'!$C:$C,0))),"",INDEX('Policy Characteristics'!B:B,MATCH($C1149,'Policy Characteristics'!$C:$C,0)))</f>
        <v>Industry Energy Efficiency Standards</v>
      </c>
      <c r="C1149" s="276" t="str">
        <f t="shared" si="43"/>
        <v>Percentage Improvement in Eqpt Efficiency Standards above BAU</v>
      </c>
      <c r="D1149" s="6" t="s">
        <v>3123</v>
      </c>
      <c r="E1149" s="47" t="s">
        <v>2424</v>
      </c>
      <c r="F1149" t="s">
        <v>3085</v>
      </c>
      <c r="G1149" s="47" t="s">
        <v>2430</v>
      </c>
      <c r="H1149" s="44">
        <v>1168</v>
      </c>
      <c r="I1149" s="347" t="s">
        <v>44</v>
      </c>
      <c r="J1149" s="277" t="str">
        <f>IF(ISBLANK(INDEX('Policy Characteristics'!D:D,MATCH($C1149,'Policy Characteristics'!$C:$C,0))),"",INDEX('Policy Characteristics'!D:D,MATCH($C1149,'Policy Characteristics'!$C:$C,0)))</f>
        <v>Industry Energy Efficiency Standards</v>
      </c>
      <c r="K1149" s="276" t="str">
        <f>IF(ISBLANK(INDEX('Policy Characteristics'!E:E,MATCH($C1149,'Policy Characteristics'!$C:$C,0))),"",INDEX('Policy Characteristics'!E:E,MATCH($C1149,'Policy Characteristics'!$C:$C,0)))</f>
        <v>indst efficiency standards</v>
      </c>
      <c r="L1149" s="284">
        <f>IF(ISBLANK(INDEX('Policy Characteristics'!F:F,MATCH($C1149,'Policy Characteristics'!$C:$C,0))),"",INDEX('Policy Characteristics'!F:F,MATCH($C1149,'Policy Characteristics'!$C:$C,0)))</f>
        <v>0</v>
      </c>
      <c r="M1149" s="284">
        <f>IF(ISBLANK(INDEX('Policy Characteristics'!G:G,MATCH($C1149,'Policy Characteristics'!$C:$C,0))),"",INDEX('Policy Characteristics'!G:G,MATCH($C1149,'Policy Characteristics'!$C:$C,0)))</f>
        <v>0.25</v>
      </c>
      <c r="N1149" s="284">
        <f>IF(ISBLANK(INDEX('Policy Characteristics'!H:H,MATCH($C1149,'Policy Characteristics'!$C:$C,0))),"",INDEX('Policy Characteristics'!H:H,MATCH($C1149,'Policy Characteristics'!$C:$C,0)))</f>
        <v>0.01</v>
      </c>
      <c r="O1149" s="276" t="str">
        <f>IF(ISBLANK(INDEX('Policy Characteristics'!I:I,MATCH($C1149,'Policy Characteristics'!$C:$C,0))),"",INDEX('Policy Characteristics'!I:I,MATCH($C1149,'Policy Characteristics'!$C:$C,0)))</f>
        <v>% reduction in energy use</v>
      </c>
      <c r="P1149" s="276" t="str">
        <f>IF(ISBLANK(INDEX('Policy Characteristics'!J:J,MATCH($C1149,'Policy Characteristics'!$C:$C,0))),"",INDEX('Policy Characteristics'!J:J,MATCH($C1149,'Policy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9" s="276" t="str">
        <f>IF(ISBLANK(INDEX('Policy Characteristics'!K:K,MATCH($C1149,'Policy Characteristics'!$C:$C,0))),"",INDEX('Policy Characteristics'!K:K,MATCH($C1149,'Policy Characteristics'!$C:$C,0)))</f>
        <v>industry-ag-main.html#eff-stds</v>
      </c>
      <c r="R1149" s="276" t="str">
        <f>IF(ISBLANK(INDEX('Policy Characteristics'!L:L,MATCH($C1149,'Policy Characteristics'!$C:$C,0))),"",INDEX('Policy Characteristics'!L:L,MATCH($C1149,'Policy Characteristics'!$C:$C,0)))</f>
        <v>industry-energy-efficiency-standards.html</v>
      </c>
    </row>
    <row r="1150" spans="1:18" s="4" customFormat="1" ht="16">
      <c r="A1150" s="276" t="str">
        <f>IF(ISBLANK(INDEX('Policy Characteristics'!A:A,MATCH($C1150,'Policy Characteristics'!$C:$C,0))),"",INDEX('Policy Characteristics'!A:A,MATCH($C1150,'Policy Characteristics'!$C:$C,0)))</f>
        <v>Industry</v>
      </c>
      <c r="B1150" s="285" t="str">
        <f>IF(ISBLANK(INDEX('Policy Characteristics'!B:B,MATCH($C1150,'Policy Characteristics'!$C:$C,0))),"",INDEX('Policy Characteristics'!B:B,MATCH($C1150,'Policy Characteristics'!$C:$C,0)))</f>
        <v>Industry Energy Efficiency Standards</v>
      </c>
      <c r="C1150" s="276" t="str">
        <f t="shared" si="43"/>
        <v>Percentage Improvement in Eqpt Efficiency Standards above BAU</v>
      </c>
      <c r="D1150" s="6" t="s">
        <v>3123</v>
      </c>
      <c r="E1150" s="47" t="s">
        <v>2425</v>
      </c>
      <c r="F1150" t="s">
        <v>3085</v>
      </c>
      <c r="G1150" s="47" t="s">
        <v>2433</v>
      </c>
      <c r="H1150" s="44">
        <v>1169</v>
      </c>
      <c r="I1150" s="347" t="s">
        <v>44</v>
      </c>
      <c r="J1150" s="277" t="str">
        <f>IF(ISBLANK(INDEX('Policy Characteristics'!D:D,MATCH($C1150,'Policy Characteristics'!$C:$C,0))),"",INDEX('Policy Characteristics'!D:D,MATCH($C1150,'Policy Characteristics'!$C:$C,0)))</f>
        <v>Industry Energy Efficiency Standards</v>
      </c>
      <c r="K1150" s="276" t="str">
        <f>IF(ISBLANK(INDEX('Policy Characteristics'!E:E,MATCH($C1150,'Policy Characteristics'!$C:$C,0))),"",INDEX('Policy Characteristics'!E:E,MATCH($C1150,'Policy Characteristics'!$C:$C,0)))</f>
        <v>indst efficiency standards</v>
      </c>
      <c r="L1150" s="284">
        <f>IF(ISBLANK(INDEX('Policy Characteristics'!F:F,MATCH($C1150,'Policy Characteristics'!$C:$C,0))),"",INDEX('Policy Characteristics'!F:F,MATCH($C1150,'Policy Characteristics'!$C:$C,0)))</f>
        <v>0</v>
      </c>
      <c r="M1150" s="284">
        <f>IF(ISBLANK(INDEX('Policy Characteristics'!G:G,MATCH($C1150,'Policy Characteristics'!$C:$C,0))),"",INDEX('Policy Characteristics'!G:G,MATCH($C1150,'Policy Characteristics'!$C:$C,0)))</f>
        <v>0.25</v>
      </c>
      <c r="N1150" s="284">
        <f>IF(ISBLANK(INDEX('Policy Characteristics'!H:H,MATCH($C1150,'Policy Characteristics'!$C:$C,0))),"",INDEX('Policy Characteristics'!H:H,MATCH($C1150,'Policy Characteristics'!$C:$C,0)))</f>
        <v>0.01</v>
      </c>
      <c r="O1150" s="276" t="str">
        <f>IF(ISBLANK(INDEX('Policy Characteristics'!I:I,MATCH($C1150,'Policy Characteristics'!$C:$C,0))),"",INDEX('Policy Characteristics'!I:I,MATCH($C1150,'Policy Characteristics'!$C:$C,0)))</f>
        <v>% reduction in energy use</v>
      </c>
      <c r="P1150" s="276" t="str">
        <f>IF(ISBLANK(INDEX('Policy Characteristics'!J:J,MATCH($C1150,'Policy Characteristics'!$C:$C,0))),"",INDEX('Policy Characteristics'!J:J,MATCH($C1150,'Policy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0" s="276" t="str">
        <f>IF(ISBLANK(INDEX('Policy Characteristics'!K:K,MATCH($C1150,'Policy Characteristics'!$C:$C,0))),"",INDEX('Policy Characteristics'!K:K,MATCH($C1150,'Policy Characteristics'!$C:$C,0)))</f>
        <v>industry-ag-main.html#eff-stds</v>
      </c>
      <c r="R1150" s="276" t="str">
        <f>IF(ISBLANK(INDEX('Policy Characteristics'!L:L,MATCH($C1150,'Policy Characteristics'!$C:$C,0))),"",INDEX('Policy Characteristics'!L:L,MATCH($C1150,'Policy Characteristics'!$C:$C,0)))</f>
        <v>industry-energy-efficiency-standards.html</v>
      </c>
    </row>
    <row r="1151" spans="1:18" s="4" customFormat="1" ht="16">
      <c r="A1151" s="276" t="str">
        <f>IF(ISBLANK(INDEX('Policy Characteristics'!A:A,MATCH($C1151,'Policy Characteristics'!$C:$C,0))),"",INDEX('Policy Characteristics'!A:A,MATCH($C1151,'Policy Characteristics'!$C:$C,0)))</f>
        <v>Industry</v>
      </c>
      <c r="B1151" s="285" t="str">
        <f>IF(ISBLANK(INDEX('Policy Characteristics'!B:B,MATCH($C1151,'Policy Characteristics'!$C:$C,0))),"",INDEX('Policy Characteristics'!B:B,MATCH($C1151,'Policy Characteristics'!$C:$C,0)))</f>
        <v>Industry Energy Efficiency Standards</v>
      </c>
      <c r="C1151" s="276" t="str">
        <f t="shared" si="43"/>
        <v>Percentage Improvement in Eqpt Efficiency Standards above BAU</v>
      </c>
      <c r="D1151" s="6" t="s">
        <v>3123</v>
      </c>
      <c r="E1151" s="47" t="s">
        <v>2426</v>
      </c>
      <c r="F1151" t="s">
        <v>3085</v>
      </c>
      <c r="G1151" s="47" t="s">
        <v>2434</v>
      </c>
      <c r="H1151" s="44">
        <v>1170</v>
      </c>
      <c r="I1151" s="347" t="s">
        <v>44</v>
      </c>
      <c r="J1151" s="277" t="str">
        <f>IF(ISBLANK(INDEX('Policy Characteristics'!D:D,MATCH($C1151,'Policy Characteristics'!$C:$C,0))),"",INDEX('Policy Characteristics'!D:D,MATCH($C1151,'Policy Characteristics'!$C:$C,0)))</f>
        <v>Industry Energy Efficiency Standards</v>
      </c>
      <c r="K1151" s="276" t="str">
        <f>IF(ISBLANK(INDEX('Policy Characteristics'!E:E,MATCH($C1151,'Policy Characteristics'!$C:$C,0))),"",INDEX('Policy Characteristics'!E:E,MATCH($C1151,'Policy Characteristics'!$C:$C,0)))</f>
        <v>indst efficiency standards</v>
      </c>
      <c r="L1151" s="284">
        <f>IF(ISBLANK(INDEX('Policy Characteristics'!F:F,MATCH($C1151,'Policy Characteristics'!$C:$C,0))),"",INDEX('Policy Characteristics'!F:F,MATCH($C1151,'Policy Characteristics'!$C:$C,0)))</f>
        <v>0</v>
      </c>
      <c r="M1151" s="284">
        <f>IF(ISBLANK(INDEX('Policy Characteristics'!G:G,MATCH($C1151,'Policy Characteristics'!$C:$C,0))),"",INDEX('Policy Characteristics'!G:G,MATCH($C1151,'Policy Characteristics'!$C:$C,0)))</f>
        <v>0.25</v>
      </c>
      <c r="N1151" s="284">
        <f>IF(ISBLANK(INDEX('Policy Characteristics'!H:H,MATCH($C1151,'Policy Characteristics'!$C:$C,0))),"",INDEX('Policy Characteristics'!H:H,MATCH($C1151,'Policy Characteristics'!$C:$C,0)))</f>
        <v>0.01</v>
      </c>
      <c r="O1151" s="276" t="str">
        <f>IF(ISBLANK(INDEX('Policy Characteristics'!I:I,MATCH($C1151,'Policy Characteristics'!$C:$C,0))),"",INDEX('Policy Characteristics'!I:I,MATCH($C1151,'Policy Characteristics'!$C:$C,0)))</f>
        <v>% reduction in energy use</v>
      </c>
      <c r="P1151" s="276" t="str">
        <f>IF(ISBLANK(INDEX('Policy Characteristics'!J:J,MATCH($C1151,'Policy Characteristics'!$C:$C,0))),"",INDEX('Policy Characteristics'!J:J,MATCH($C1151,'Policy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1" s="276" t="str">
        <f>IF(ISBLANK(INDEX('Policy Characteristics'!K:K,MATCH($C1151,'Policy Characteristics'!$C:$C,0))),"",INDEX('Policy Characteristics'!K:K,MATCH($C1151,'Policy Characteristics'!$C:$C,0)))</f>
        <v>industry-ag-main.html#eff-stds</v>
      </c>
      <c r="R1151" s="276" t="str">
        <f>IF(ISBLANK(INDEX('Policy Characteristics'!L:L,MATCH($C1151,'Policy Characteristics'!$C:$C,0))),"",INDEX('Policy Characteristics'!L:L,MATCH($C1151,'Policy Characteristics'!$C:$C,0)))</f>
        <v>industry-energy-efficiency-standards.html</v>
      </c>
    </row>
    <row r="1152" spans="1:18" s="4" customFormat="1" ht="16">
      <c r="A1152" s="276" t="str">
        <f>IF(ISBLANK(INDEX('Policy Characteristics'!A:A,MATCH($C1152,'Policy Characteristics'!$C:$C,0))),"",INDEX('Policy Characteristics'!A:A,MATCH($C1152,'Policy Characteristics'!$C:$C,0)))</f>
        <v>Industry</v>
      </c>
      <c r="B1152" s="285" t="str">
        <f>IF(ISBLANK(INDEX('Policy Characteristics'!B:B,MATCH($C1152,'Policy Characteristics'!$C:$C,0))),"",INDEX('Policy Characteristics'!B:B,MATCH($C1152,'Policy Characteristics'!$C:$C,0)))</f>
        <v>Industry Energy Efficiency Standards</v>
      </c>
      <c r="C1152" s="276" t="str">
        <f t="shared" si="43"/>
        <v>Percentage Improvement in Eqpt Efficiency Standards above BAU</v>
      </c>
      <c r="D1152" s="6" t="s">
        <v>3123</v>
      </c>
      <c r="E1152" s="47" t="s">
        <v>2427</v>
      </c>
      <c r="F1152" t="s">
        <v>3085</v>
      </c>
      <c r="G1152" s="47" t="s">
        <v>2431</v>
      </c>
      <c r="H1152" s="44">
        <v>1171</v>
      </c>
      <c r="I1152" s="347" t="s">
        <v>45</v>
      </c>
      <c r="J1152" s="277" t="str">
        <f>IF(ISBLANK(INDEX('Policy Characteristics'!D:D,MATCH($C1152,'Policy Characteristics'!$C:$C,0))),"",INDEX('Policy Characteristics'!D:D,MATCH($C1152,'Policy Characteristics'!$C:$C,0)))</f>
        <v>Industry Energy Efficiency Standards</v>
      </c>
      <c r="K1152" s="276" t="str">
        <f>IF(ISBLANK(INDEX('Policy Characteristics'!E:E,MATCH($C1152,'Policy Characteristics'!$C:$C,0))),"",INDEX('Policy Characteristics'!E:E,MATCH($C1152,'Policy Characteristics'!$C:$C,0)))</f>
        <v>indst efficiency standards</v>
      </c>
      <c r="L1152" s="284">
        <f>IF(ISBLANK(INDEX('Policy Characteristics'!F:F,MATCH($C1152,'Policy Characteristics'!$C:$C,0))),"",INDEX('Policy Characteristics'!F:F,MATCH($C1152,'Policy Characteristics'!$C:$C,0)))</f>
        <v>0</v>
      </c>
      <c r="M1152" s="284">
        <f>IF(ISBLANK(INDEX('Policy Characteristics'!G:G,MATCH($C1152,'Policy Characteristics'!$C:$C,0))),"",INDEX('Policy Characteristics'!G:G,MATCH($C1152,'Policy Characteristics'!$C:$C,0)))</f>
        <v>0.25</v>
      </c>
      <c r="N1152" s="284">
        <f>IF(ISBLANK(INDEX('Policy Characteristics'!H:H,MATCH($C1152,'Policy Characteristics'!$C:$C,0))),"",INDEX('Policy Characteristics'!H:H,MATCH($C1152,'Policy Characteristics'!$C:$C,0)))</f>
        <v>0.01</v>
      </c>
      <c r="O1152" s="276" t="str">
        <f>IF(ISBLANK(INDEX('Policy Characteristics'!I:I,MATCH($C1152,'Policy Characteristics'!$C:$C,0))),"",INDEX('Policy Characteristics'!I:I,MATCH($C1152,'Policy Characteristics'!$C:$C,0)))</f>
        <v>% reduction in energy use</v>
      </c>
      <c r="P1152" s="276" t="str">
        <f>IF(ISBLANK(INDEX('Policy Characteristics'!J:J,MATCH($C1152,'Policy Characteristics'!$C:$C,0))),"",INDEX('Policy Characteristics'!J:J,MATCH($C1152,'Policy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2" s="276" t="str">
        <f>IF(ISBLANK(INDEX('Policy Characteristics'!K:K,MATCH($C1152,'Policy Characteristics'!$C:$C,0))),"",INDEX('Policy Characteristics'!K:K,MATCH($C1152,'Policy Characteristics'!$C:$C,0)))</f>
        <v>industry-ag-main.html#eff-stds</v>
      </c>
      <c r="R1152" s="276" t="str">
        <f>IF(ISBLANK(INDEX('Policy Characteristics'!L:L,MATCH($C1152,'Policy Characteristics'!$C:$C,0))),"",INDEX('Policy Characteristics'!L:L,MATCH($C1152,'Policy Characteristics'!$C:$C,0)))</f>
        <v>industry-energy-efficiency-standards.html</v>
      </c>
    </row>
    <row r="1153" spans="1:18" s="4" customFormat="1" ht="16">
      <c r="A1153" s="276" t="str">
        <f>IF(ISBLANK(INDEX('Policy Characteristics'!A:A,MATCH($C1153,'Policy Characteristics'!$C:$C,0))),"",INDEX('Policy Characteristics'!A:A,MATCH($C1153,'Policy Characteristics'!$C:$C,0)))</f>
        <v>Industry</v>
      </c>
      <c r="B1153" s="285" t="str">
        <f>IF(ISBLANK(INDEX('Policy Characteristics'!B:B,MATCH($C1153,'Policy Characteristics'!$C:$C,0))),"",INDEX('Policy Characteristics'!B:B,MATCH($C1153,'Policy Characteristics'!$C:$C,0)))</f>
        <v>Industry Energy Efficiency Standards</v>
      </c>
      <c r="C1153" s="276" t="str">
        <f t="shared" si="43"/>
        <v>Percentage Improvement in Eqpt Efficiency Standards above BAU</v>
      </c>
      <c r="D1153" s="6" t="s">
        <v>3123</v>
      </c>
      <c r="E1153" s="47" t="s">
        <v>2428</v>
      </c>
      <c r="F1153" t="s">
        <v>3085</v>
      </c>
      <c r="G1153" s="47" t="s">
        <v>2432</v>
      </c>
      <c r="H1153" s="44">
        <v>1172</v>
      </c>
      <c r="I1153" s="347" t="s">
        <v>44</v>
      </c>
      <c r="J1153" s="277" t="str">
        <f>IF(ISBLANK(INDEX('Policy Characteristics'!D:D,MATCH($C1153,'Policy Characteristics'!$C:$C,0))),"",INDEX('Policy Characteristics'!D:D,MATCH($C1153,'Policy Characteristics'!$C:$C,0)))</f>
        <v>Industry Energy Efficiency Standards</v>
      </c>
      <c r="K1153" s="276" t="str">
        <f>IF(ISBLANK(INDEX('Policy Characteristics'!E:E,MATCH($C1153,'Policy Characteristics'!$C:$C,0))),"",INDEX('Policy Characteristics'!E:E,MATCH($C1153,'Policy Characteristics'!$C:$C,0)))</f>
        <v>indst efficiency standards</v>
      </c>
      <c r="L1153" s="284">
        <f>IF(ISBLANK(INDEX('Policy Characteristics'!F:F,MATCH($C1153,'Policy Characteristics'!$C:$C,0))),"",INDEX('Policy Characteristics'!F:F,MATCH($C1153,'Policy Characteristics'!$C:$C,0)))</f>
        <v>0</v>
      </c>
      <c r="M1153" s="284">
        <f>IF(ISBLANK(INDEX('Policy Characteristics'!G:G,MATCH($C1153,'Policy Characteristics'!$C:$C,0))),"",INDEX('Policy Characteristics'!G:G,MATCH($C1153,'Policy Characteristics'!$C:$C,0)))</f>
        <v>0.25</v>
      </c>
      <c r="N1153" s="284">
        <f>IF(ISBLANK(INDEX('Policy Characteristics'!H:H,MATCH($C1153,'Policy Characteristics'!$C:$C,0))),"",INDEX('Policy Characteristics'!H:H,MATCH($C1153,'Policy Characteristics'!$C:$C,0)))</f>
        <v>0.01</v>
      </c>
      <c r="O1153" s="276" t="str">
        <f>IF(ISBLANK(INDEX('Policy Characteristics'!I:I,MATCH($C1153,'Policy Characteristics'!$C:$C,0))),"",INDEX('Policy Characteristics'!I:I,MATCH($C1153,'Policy Characteristics'!$C:$C,0)))</f>
        <v>% reduction in energy use</v>
      </c>
      <c r="P1153" s="276" t="str">
        <f>IF(ISBLANK(INDEX('Policy Characteristics'!J:J,MATCH($C1153,'Policy Characteristics'!$C:$C,0))),"",INDEX('Policy Characteristics'!J:J,MATCH($C1153,'Policy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3" s="276" t="str">
        <f>IF(ISBLANK(INDEX('Policy Characteristics'!K:K,MATCH($C1153,'Policy Characteristics'!$C:$C,0))),"",INDEX('Policy Characteristics'!K:K,MATCH($C1153,'Policy Characteristics'!$C:$C,0)))</f>
        <v>industry-ag-main.html#eff-stds</v>
      </c>
      <c r="R1153" s="276" t="str">
        <f>IF(ISBLANK(INDEX('Policy Characteristics'!L:L,MATCH($C1153,'Policy Characteristics'!$C:$C,0))),"",INDEX('Policy Characteristics'!L:L,MATCH($C1153,'Policy Characteristics'!$C:$C,0)))</f>
        <v>industry-energy-efficiency-standards.html</v>
      </c>
    </row>
    <row r="1154" spans="1:18" s="4" customFormat="1" ht="16">
      <c r="A1154" s="276" t="str">
        <f>IF(ISBLANK(INDEX('Policy Characteristics'!A:A,MATCH($C1154,'Policy Characteristics'!$C:$C,0))),"",INDEX('Policy Characteristics'!A:A,MATCH($C1154,'Policy Characteristics'!$C:$C,0)))</f>
        <v>Industry</v>
      </c>
      <c r="B1154" s="285" t="str">
        <f>IF(ISBLANK(INDEX('Policy Characteristics'!B:B,MATCH($C1154,'Policy Characteristics'!$C:$C,0))),"",INDEX('Policy Characteristics'!B:B,MATCH($C1154,'Policy Characteristics'!$C:$C,0)))</f>
        <v>Industry Energy Efficiency Standards</v>
      </c>
      <c r="C1154" s="276" t="str">
        <f t="shared" si="43"/>
        <v>Percentage Improvement in Eqpt Efficiency Standards above BAU</v>
      </c>
      <c r="D1154" s="6" t="s">
        <v>3123</v>
      </c>
      <c r="E1154" s="47" t="s">
        <v>2429</v>
      </c>
      <c r="F1154" t="s">
        <v>3085</v>
      </c>
      <c r="G1154" s="47" t="s">
        <v>2435</v>
      </c>
      <c r="H1154" s="44">
        <v>1173</v>
      </c>
      <c r="I1154" s="347" t="s">
        <v>45</v>
      </c>
      <c r="J1154" s="277" t="str">
        <f>IF(ISBLANK(INDEX('Policy Characteristics'!D:D,MATCH($C1154,'Policy Characteristics'!$C:$C,0))),"",INDEX('Policy Characteristics'!D:D,MATCH($C1154,'Policy Characteristics'!$C:$C,0)))</f>
        <v>Industry Energy Efficiency Standards</v>
      </c>
      <c r="K1154" s="276" t="str">
        <f>IF(ISBLANK(INDEX('Policy Characteristics'!E:E,MATCH($C1154,'Policy Characteristics'!$C:$C,0))),"",INDEX('Policy Characteristics'!E:E,MATCH($C1154,'Policy Characteristics'!$C:$C,0)))</f>
        <v>indst efficiency standards</v>
      </c>
      <c r="L1154" s="284">
        <f>IF(ISBLANK(INDEX('Policy Characteristics'!F:F,MATCH($C1154,'Policy Characteristics'!$C:$C,0))),"",INDEX('Policy Characteristics'!F:F,MATCH($C1154,'Policy Characteristics'!$C:$C,0)))</f>
        <v>0</v>
      </c>
      <c r="M1154" s="284">
        <f>IF(ISBLANK(INDEX('Policy Characteristics'!G:G,MATCH($C1154,'Policy Characteristics'!$C:$C,0))),"",INDEX('Policy Characteristics'!G:G,MATCH($C1154,'Policy Characteristics'!$C:$C,0)))</f>
        <v>0.25</v>
      </c>
      <c r="N1154" s="284">
        <f>IF(ISBLANK(INDEX('Policy Characteristics'!H:H,MATCH($C1154,'Policy Characteristics'!$C:$C,0))),"",INDEX('Policy Characteristics'!H:H,MATCH($C1154,'Policy Characteristics'!$C:$C,0)))</f>
        <v>0.01</v>
      </c>
      <c r="O1154" s="276" t="str">
        <f>IF(ISBLANK(INDEX('Policy Characteristics'!I:I,MATCH($C1154,'Policy Characteristics'!$C:$C,0))),"",INDEX('Policy Characteristics'!I:I,MATCH($C1154,'Policy Characteristics'!$C:$C,0)))</f>
        <v>% reduction in energy use</v>
      </c>
      <c r="P1154" s="276" t="str">
        <f>IF(ISBLANK(INDEX('Policy Characteristics'!J:J,MATCH($C1154,'Policy Characteristics'!$C:$C,0))),"",INDEX('Policy Characteristics'!J:J,MATCH($C1154,'Policy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4" s="276" t="str">
        <f>IF(ISBLANK(INDEX('Policy Characteristics'!K:K,MATCH($C1154,'Policy Characteristics'!$C:$C,0))),"",INDEX('Policy Characteristics'!K:K,MATCH($C1154,'Policy Characteristics'!$C:$C,0)))</f>
        <v>industry-ag-main.html#eff-stds</v>
      </c>
      <c r="R1154" s="276" t="str">
        <f>IF(ISBLANK(INDEX('Policy Characteristics'!L:L,MATCH($C1154,'Policy Characteristics'!$C:$C,0))),"",INDEX('Policy Characteristics'!L:L,MATCH($C1154,'Policy Characteristics'!$C:$C,0)))</f>
        <v>industry-energy-efficiency-standards.html</v>
      </c>
    </row>
    <row r="1155" spans="1:18" s="4" customFormat="1" ht="16">
      <c r="A1155" s="276" t="str">
        <f>IF(ISBLANK(INDEX('Policy Characteristics'!A:A,MATCH($C1155,'Policy Characteristics'!$C:$C,0))),"",INDEX('Policy Characteristics'!A:A,MATCH($C1155,'Policy Characteristics'!$C:$C,0)))</f>
        <v>Industry</v>
      </c>
      <c r="B1155" s="285" t="str">
        <f>IF(ISBLANK(INDEX('Policy Characteristics'!B:B,MATCH($C1155,'Policy Characteristics'!$C:$C,0))),"",INDEX('Policy Characteristics'!B:B,MATCH($C1155,'Policy Characteristics'!$C:$C,0)))</f>
        <v>Industry Energy Efficiency Standards</v>
      </c>
      <c r="C1155" s="276" t="str">
        <f t="shared" si="43"/>
        <v>Percentage Improvement in Eqpt Efficiency Standards above BAU</v>
      </c>
      <c r="D1155" s="6" t="s">
        <v>3123</v>
      </c>
      <c r="E1155" s="47" t="s">
        <v>2737</v>
      </c>
      <c r="F1155" t="s">
        <v>3085</v>
      </c>
      <c r="G1155" s="47" t="s">
        <v>2740</v>
      </c>
      <c r="H1155" s="44">
        <v>1174</v>
      </c>
      <c r="I1155" s="347" t="s">
        <v>45</v>
      </c>
      <c r="J1155" s="277" t="str">
        <f>IF(ISBLANK(INDEX('Policy Characteristics'!D:D,MATCH($C1155,'Policy Characteristics'!$C:$C,0))),"",INDEX('Policy Characteristics'!D:D,MATCH($C1155,'Policy Characteristics'!$C:$C,0)))</f>
        <v>Industry Energy Efficiency Standards</v>
      </c>
      <c r="K1155" s="276" t="str">
        <f>IF(ISBLANK(INDEX('Policy Characteristics'!E:E,MATCH($C1155,'Policy Characteristics'!$C:$C,0))),"",INDEX('Policy Characteristics'!E:E,MATCH($C1155,'Policy Characteristics'!$C:$C,0)))</f>
        <v>indst efficiency standards</v>
      </c>
      <c r="L1155" s="284">
        <f>IF(ISBLANK(INDEX('Policy Characteristics'!F:F,MATCH($C1155,'Policy Characteristics'!$C:$C,0))),"",INDEX('Policy Characteristics'!F:F,MATCH($C1155,'Policy Characteristics'!$C:$C,0)))</f>
        <v>0</v>
      </c>
      <c r="M1155" s="284">
        <f>IF(ISBLANK(INDEX('Policy Characteristics'!G:G,MATCH($C1155,'Policy Characteristics'!$C:$C,0))),"",INDEX('Policy Characteristics'!G:G,MATCH($C1155,'Policy Characteristics'!$C:$C,0)))</f>
        <v>0.25</v>
      </c>
      <c r="N1155" s="284">
        <f>IF(ISBLANK(INDEX('Policy Characteristics'!H:H,MATCH($C1155,'Policy Characteristics'!$C:$C,0))),"",INDEX('Policy Characteristics'!H:H,MATCH($C1155,'Policy Characteristics'!$C:$C,0)))</f>
        <v>0.01</v>
      </c>
      <c r="O1155" s="276" t="str">
        <f>IF(ISBLANK(INDEX('Policy Characteristics'!I:I,MATCH($C1155,'Policy Characteristics'!$C:$C,0))),"",INDEX('Policy Characteristics'!I:I,MATCH($C1155,'Policy Characteristics'!$C:$C,0)))</f>
        <v>% reduction in energy use</v>
      </c>
      <c r="P1155" s="276" t="str">
        <f>IF(ISBLANK(INDEX('Policy Characteristics'!J:J,MATCH($C1155,'Policy Characteristics'!$C:$C,0))),"",INDEX('Policy Characteristics'!J:J,MATCH($C1155,'Policy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5" s="276" t="str">
        <f>IF(ISBLANK(INDEX('Policy Characteristics'!K:K,MATCH($C1155,'Policy Characteristics'!$C:$C,0))),"",INDEX('Policy Characteristics'!K:K,MATCH($C1155,'Policy Characteristics'!$C:$C,0)))</f>
        <v>industry-ag-main.html#eff-stds</v>
      </c>
      <c r="R1155" s="276" t="str">
        <f>IF(ISBLANK(INDEX('Policy Characteristics'!L:L,MATCH($C1155,'Policy Characteristics'!$C:$C,0))),"",INDEX('Policy Characteristics'!L:L,MATCH($C1155,'Policy Characteristics'!$C:$C,0)))</f>
        <v>industry-energy-efficiency-standards.html</v>
      </c>
    </row>
    <row r="1156" spans="1:18" s="4" customFormat="1" ht="16">
      <c r="A1156" s="276" t="str">
        <f>IF(ISBLANK(INDEX('Policy Characteristics'!A:A,MATCH($C1156,'Policy Characteristics'!$C:$C,0))),"",INDEX('Policy Characteristics'!A:A,MATCH($C1156,'Policy Characteristics'!$C:$C,0)))</f>
        <v>Industry</v>
      </c>
      <c r="B1156" s="285" t="str">
        <f>IF(ISBLANK(INDEX('Policy Characteristics'!B:B,MATCH($C1156,'Policy Characteristics'!$C:$C,0))),"",INDEX('Policy Characteristics'!B:B,MATCH($C1156,'Policy Characteristics'!$C:$C,0)))</f>
        <v>Industry Energy Efficiency Standards</v>
      </c>
      <c r="C1156" s="276" t="str">
        <f t="shared" si="43"/>
        <v>Percentage Improvement in Eqpt Efficiency Standards above BAU</v>
      </c>
      <c r="D1156" s="6" t="s">
        <v>3123</v>
      </c>
      <c r="E1156" s="47" t="s">
        <v>2738</v>
      </c>
      <c r="F1156" t="s">
        <v>3085</v>
      </c>
      <c r="G1156" s="47" t="s">
        <v>2742</v>
      </c>
      <c r="H1156" s="44">
        <v>1175</v>
      </c>
      <c r="I1156" s="347" t="s">
        <v>44</v>
      </c>
      <c r="J1156" s="277" t="str">
        <f>IF(ISBLANK(INDEX('Policy Characteristics'!D:D,MATCH($C1156,'Policy Characteristics'!$C:$C,0))),"",INDEX('Policy Characteristics'!D:D,MATCH($C1156,'Policy Characteristics'!$C:$C,0)))</f>
        <v>Industry Energy Efficiency Standards</v>
      </c>
      <c r="K1156" s="276" t="str">
        <f>IF(ISBLANK(INDEX('Policy Characteristics'!E:E,MATCH($C1156,'Policy Characteristics'!$C:$C,0))),"",INDEX('Policy Characteristics'!E:E,MATCH($C1156,'Policy Characteristics'!$C:$C,0)))</f>
        <v>indst efficiency standards</v>
      </c>
      <c r="L1156" s="284">
        <f>IF(ISBLANK(INDEX('Policy Characteristics'!F:F,MATCH($C1156,'Policy Characteristics'!$C:$C,0))),"",INDEX('Policy Characteristics'!F:F,MATCH($C1156,'Policy Characteristics'!$C:$C,0)))</f>
        <v>0</v>
      </c>
      <c r="M1156" s="284">
        <f>IF(ISBLANK(INDEX('Policy Characteristics'!G:G,MATCH($C1156,'Policy Characteristics'!$C:$C,0))),"",INDEX('Policy Characteristics'!G:G,MATCH($C1156,'Policy Characteristics'!$C:$C,0)))</f>
        <v>0.25</v>
      </c>
      <c r="N1156" s="284">
        <f>IF(ISBLANK(INDEX('Policy Characteristics'!H:H,MATCH($C1156,'Policy Characteristics'!$C:$C,0))),"",INDEX('Policy Characteristics'!H:H,MATCH($C1156,'Policy Characteristics'!$C:$C,0)))</f>
        <v>0.01</v>
      </c>
      <c r="O1156" s="276" t="str">
        <f>IF(ISBLANK(INDEX('Policy Characteristics'!I:I,MATCH($C1156,'Policy Characteristics'!$C:$C,0))),"",INDEX('Policy Characteristics'!I:I,MATCH($C1156,'Policy Characteristics'!$C:$C,0)))</f>
        <v>% reduction in energy use</v>
      </c>
      <c r="P1156" s="276" t="str">
        <f>IF(ISBLANK(INDEX('Policy Characteristics'!J:J,MATCH($C1156,'Policy Characteristics'!$C:$C,0))),"",INDEX('Policy Characteristics'!J:J,MATCH($C1156,'Policy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6" s="276" t="str">
        <f>IF(ISBLANK(INDEX('Policy Characteristics'!K:K,MATCH($C1156,'Policy Characteristics'!$C:$C,0))),"",INDEX('Policy Characteristics'!K:K,MATCH($C1156,'Policy Characteristics'!$C:$C,0)))</f>
        <v>industry-ag-main.html#eff-stds</v>
      </c>
      <c r="R1156" s="276" t="str">
        <f>IF(ISBLANK(INDEX('Policy Characteristics'!L:L,MATCH($C1156,'Policy Characteristics'!$C:$C,0))),"",INDEX('Policy Characteristics'!L:L,MATCH($C1156,'Policy Characteristics'!$C:$C,0)))</f>
        <v>industry-energy-efficiency-standards.html</v>
      </c>
    </row>
    <row r="1157" spans="1:18" s="4" customFormat="1" ht="16">
      <c r="A1157" s="276" t="str">
        <f>IF(ISBLANK(INDEX('Policy Characteristics'!A:A,MATCH($C1157,'Policy Characteristics'!$C:$C,0))),"",INDEX('Policy Characteristics'!A:A,MATCH($C1157,'Policy Characteristics'!$C:$C,0)))</f>
        <v>Industry</v>
      </c>
      <c r="B1157" s="285" t="str">
        <f>IF(ISBLANK(INDEX('Policy Characteristics'!B:B,MATCH($C1157,'Policy Characteristics'!$C:$C,0))),"",INDEX('Policy Characteristics'!B:B,MATCH($C1157,'Policy Characteristics'!$C:$C,0)))</f>
        <v>Industry Energy Efficiency Standards</v>
      </c>
      <c r="C1157" s="276" t="str">
        <f t="shared" si="43"/>
        <v>Percentage Improvement in Eqpt Efficiency Standards above BAU</v>
      </c>
      <c r="D1157" s="6" t="s">
        <v>3123</v>
      </c>
      <c r="E1157" s="47" t="s">
        <v>2739</v>
      </c>
      <c r="F1157" t="s">
        <v>3085</v>
      </c>
      <c r="G1157" s="47" t="s">
        <v>2743</v>
      </c>
      <c r="H1157" s="44">
        <v>1176</v>
      </c>
      <c r="I1157" s="347" t="s">
        <v>44</v>
      </c>
      <c r="J1157" s="277" t="str">
        <f>IF(ISBLANK(INDEX('Policy Characteristics'!D:D,MATCH($C1157,'Policy Characteristics'!$C:$C,0))),"",INDEX('Policy Characteristics'!D:D,MATCH($C1157,'Policy Characteristics'!$C:$C,0)))</f>
        <v>Industry Energy Efficiency Standards</v>
      </c>
      <c r="K1157" s="276" t="str">
        <f>IF(ISBLANK(INDEX('Policy Characteristics'!E:E,MATCH($C1157,'Policy Characteristics'!$C:$C,0))),"",INDEX('Policy Characteristics'!E:E,MATCH($C1157,'Policy Characteristics'!$C:$C,0)))</f>
        <v>indst efficiency standards</v>
      </c>
      <c r="L1157" s="284">
        <f>IF(ISBLANK(INDEX('Policy Characteristics'!F:F,MATCH($C1157,'Policy Characteristics'!$C:$C,0))),"",INDEX('Policy Characteristics'!F:F,MATCH($C1157,'Policy Characteristics'!$C:$C,0)))</f>
        <v>0</v>
      </c>
      <c r="M1157" s="284">
        <f>IF(ISBLANK(INDEX('Policy Characteristics'!G:G,MATCH($C1157,'Policy Characteristics'!$C:$C,0))),"",INDEX('Policy Characteristics'!G:G,MATCH($C1157,'Policy Characteristics'!$C:$C,0)))</f>
        <v>0.25</v>
      </c>
      <c r="N1157" s="284">
        <f>IF(ISBLANK(INDEX('Policy Characteristics'!H:H,MATCH($C1157,'Policy Characteristics'!$C:$C,0))),"",INDEX('Policy Characteristics'!H:H,MATCH($C1157,'Policy Characteristics'!$C:$C,0)))</f>
        <v>0.01</v>
      </c>
      <c r="O1157" s="276" t="str">
        <f>IF(ISBLANK(INDEX('Policy Characteristics'!I:I,MATCH($C1157,'Policy Characteristics'!$C:$C,0))),"",INDEX('Policy Characteristics'!I:I,MATCH($C1157,'Policy Characteristics'!$C:$C,0)))</f>
        <v>% reduction in energy use</v>
      </c>
      <c r="P1157" s="276" t="str">
        <f>IF(ISBLANK(INDEX('Policy Characteristics'!J:J,MATCH($C1157,'Policy Characteristics'!$C:$C,0))),"",INDEX('Policy Characteristics'!J:J,MATCH($C1157,'Policy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7" s="276" t="str">
        <f>IF(ISBLANK(INDEX('Policy Characteristics'!K:K,MATCH($C1157,'Policy Characteristics'!$C:$C,0))),"",INDEX('Policy Characteristics'!K:K,MATCH($C1157,'Policy Characteristics'!$C:$C,0)))</f>
        <v>industry-ag-main.html#eff-stds</v>
      </c>
      <c r="R1157" s="276" t="str">
        <f>IF(ISBLANK(INDEX('Policy Characteristics'!L:L,MATCH($C1157,'Policy Characteristics'!$C:$C,0))),"",INDEX('Policy Characteristics'!L:L,MATCH($C1157,'Policy Characteristics'!$C:$C,0)))</f>
        <v>industry-energy-efficiency-standards.html</v>
      </c>
    </row>
    <row r="1158" spans="1:18" s="4" customFormat="1" ht="16">
      <c r="A1158" s="276" t="str">
        <f>IF(ISBLANK(INDEX('Policy Characteristics'!A:A,MATCH($C1158,'Policy Characteristics'!$C:$C,0))),"",INDEX('Policy Characteristics'!A:A,MATCH($C1158,'Policy Characteristics'!$C:$C,0)))</f>
        <v>Industry</v>
      </c>
      <c r="B1158" s="285" t="str">
        <f>IF(ISBLANK(INDEX('Policy Characteristics'!B:B,MATCH($C1158,'Policy Characteristics'!$C:$C,0))),"",INDEX('Policy Characteristics'!B:B,MATCH($C1158,'Policy Characteristics'!$C:$C,0)))</f>
        <v>Industry Energy Efficiency Standards</v>
      </c>
      <c r="C1158" s="276" t="str">
        <f t="shared" si="43"/>
        <v>Percentage Improvement in Eqpt Efficiency Standards above BAU</v>
      </c>
      <c r="D1158" s="6" t="s">
        <v>3123</v>
      </c>
      <c r="E1158" s="47" t="s">
        <v>2736</v>
      </c>
      <c r="F1158" t="s">
        <v>3085</v>
      </c>
      <c r="G1158" s="47" t="s">
        <v>2741</v>
      </c>
      <c r="H1158" s="44">
        <v>1177</v>
      </c>
      <c r="I1158" s="347" t="s">
        <v>45</v>
      </c>
      <c r="J1158" s="277" t="str">
        <f>IF(ISBLANK(INDEX('Policy Characteristics'!D:D,MATCH($C1158,'Policy Characteristics'!$C:$C,0))),"",INDEX('Policy Characteristics'!D:D,MATCH($C1158,'Policy Characteristics'!$C:$C,0)))</f>
        <v>Industry Energy Efficiency Standards</v>
      </c>
      <c r="K1158" s="276" t="str">
        <f>IF(ISBLANK(INDEX('Policy Characteristics'!E:E,MATCH($C1158,'Policy Characteristics'!$C:$C,0))),"",INDEX('Policy Characteristics'!E:E,MATCH($C1158,'Policy Characteristics'!$C:$C,0)))</f>
        <v>indst efficiency standards</v>
      </c>
      <c r="L1158" s="284">
        <f>IF(ISBLANK(INDEX('Policy Characteristics'!F:F,MATCH($C1158,'Policy Characteristics'!$C:$C,0))),"",INDEX('Policy Characteristics'!F:F,MATCH($C1158,'Policy Characteristics'!$C:$C,0)))</f>
        <v>0</v>
      </c>
      <c r="M1158" s="284">
        <f>IF(ISBLANK(INDEX('Policy Characteristics'!G:G,MATCH($C1158,'Policy Characteristics'!$C:$C,0))),"",INDEX('Policy Characteristics'!G:G,MATCH($C1158,'Policy Characteristics'!$C:$C,0)))</f>
        <v>0.25</v>
      </c>
      <c r="N1158" s="284">
        <f>IF(ISBLANK(INDEX('Policy Characteristics'!H:H,MATCH($C1158,'Policy Characteristics'!$C:$C,0))),"",INDEX('Policy Characteristics'!H:H,MATCH($C1158,'Policy Characteristics'!$C:$C,0)))</f>
        <v>0.01</v>
      </c>
      <c r="O1158" s="276" t="str">
        <f>IF(ISBLANK(INDEX('Policy Characteristics'!I:I,MATCH($C1158,'Policy Characteristics'!$C:$C,0))),"",INDEX('Policy Characteristics'!I:I,MATCH($C1158,'Policy Characteristics'!$C:$C,0)))</f>
        <v>% reduction in energy use</v>
      </c>
      <c r="P1158" s="276" t="str">
        <f>IF(ISBLANK(INDEX('Policy Characteristics'!J:J,MATCH($C1158,'Policy Characteristics'!$C:$C,0))),"",INDEX('Policy Characteristics'!J:J,MATCH($C1158,'Policy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8" s="276" t="str">
        <f>IF(ISBLANK(INDEX('Policy Characteristics'!K:K,MATCH($C1158,'Policy Characteristics'!$C:$C,0))),"",INDEX('Policy Characteristics'!K:K,MATCH($C1158,'Policy Characteristics'!$C:$C,0)))</f>
        <v>industry-ag-main.html#eff-stds</v>
      </c>
      <c r="R1158" s="276" t="str">
        <f>IF(ISBLANK(INDEX('Policy Characteristics'!L:L,MATCH($C1158,'Policy Characteristics'!$C:$C,0))),"",INDEX('Policy Characteristics'!L:L,MATCH($C1158,'Policy Characteristics'!$C:$C,0)))</f>
        <v>industry-energy-efficiency-standards.html</v>
      </c>
    </row>
    <row r="1159" spans="1:18" s="4" customFormat="1" ht="16">
      <c r="A1159" s="276" t="str">
        <f>IF(ISBLANK(INDEX('Policy Characteristics'!A:A,MATCH($C1159,'Policy Characteristics'!$C:$C,0))),"",INDEX('Policy Characteristics'!A:A,MATCH($C1159,'Policy Characteristics'!$C:$C,0)))</f>
        <v>Industry</v>
      </c>
      <c r="B1159" s="285" t="str">
        <f>IF(ISBLANK(INDEX('Policy Characteristics'!B:B,MATCH($C1159,'Policy Characteristics'!$C:$C,0))),"",INDEX('Policy Characteristics'!B:B,MATCH($C1159,'Policy Characteristics'!$C:$C,0)))</f>
        <v>Industry Energy Efficiency Standards</v>
      </c>
      <c r="C1159" s="276" t="str">
        <f t="shared" si="43"/>
        <v>Percentage Improvement in Eqpt Efficiency Standards above BAU</v>
      </c>
      <c r="D1159" s="6" t="s">
        <v>3124</v>
      </c>
      <c r="E1159" s="47" t="s">
        <v>2424</v>
      </c>
      <c r="F1159" t="s">
        <v>3086</v>
      </c>
      <c r="G1159" s="47" t="s">
        <v>2430</v>
      </c>
      <c r="H1159" s="44">
        <v>1178</v>
      </c>
      <c r="I1159" s="348" t="s">
        <v>45</v>
      </c>
      <c r="J1159" s="277" t="str">
        <f>IF(ISBLANK(INDEX('Policy Characteristics'!D:D,MATCH($C1159,'Policy Characteristics'!$C:$C,0))),"",INDEX('Policy Characteristics'!D:D,MATCH($C1159,'Policy Characteristics'!$C:$C,0)))</f>
        <v>Industry Energy Efficiency Standards</v>
      </c>
      <c r="K1159" s="276" t="str">
        <f>IF(ISBLANK(INDEX('Policy Characteristics'!E:E,MATCH($C1159,'Policy Characteristics'!$C:$C,0))),"",INDEX('Policy Characteristics'!E:E,MATCH($C1159,'Policy Characteristics'!$C:$C,0)))</f>
        <v>indst efficiency standards</v>
      </c>
      <c r="L1159" s="284">
        <f>IF(ISBLANK(INDEX('Policy Characteristics'!F:F,MATCH($C1159,'Policy Characteristics'!$C:$C,0))),"",INDEX('Policy Characteristics'!F:F,MATCH($C1159,'Policy Characteristics'!$C:$C,0)))</f>
        <v>0</v>
      </c>
      <c r="M1159" s="284">
        <f>IF(ISBLANK(INDEX('Policy Characteristics'!G:G,MATCH($C1159,'Policy Characteristics'!$C:$C,0))),"",INDEX('Policy Characteristics'!G:G,MATCH($C1159,'Policy Characteristics'!$C:$C,0)))</f>
        <v>0.25</v>
      </c>
      <c r="N1159" s="284">
        <f>IF(ISBLANK(INDEX('Policy Characteristics'!H:H,MATCH($C1159,'Policy Characteristics'!$C:$C,0))),"",INDEX('Policy Characteristics'!H:H,MATCH($C1159,'Policy Characteristics'!$C:$C,0)))</f>
        <v>0.01</v>
      </c>
      <c r="O1159" s="276" t="str">
        <f>IF(ISBLANK(INDEX('Policy Characteristics'!I:I,MATCH($C1159,'Policy Characteristics'!$C:$C,0))),"",INDEX('Policy Characteristics'!I:I,MATCH($C1159,'Policy Characteristics'!$C:$C,0)))</f>
        <v>% reduction in energy use</v>
      </c>
      <c r="P1159" s="276" t="str">
        <f>IF(ISBLANK(INDEX('Policy Characteristics'!J:J,MATCH($C1159,'Policy Characteristics'!$C:$C,0))),"",INDEX('Policy Characteristics'!J:J,MATCH($C1159,'Policy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9" s="276" t="str">
        <f>IF(ISBLANK(INDEX('Policy Characteristics'!K:K,MATCH($C1159,'Policy Characteristics'!$C:$C,0))),"",INDEX('Policy Characteristics'!K:K,MATCH($C1159,'Policy Characteristics'!$C:$C,0)))</f>
        <v>industry-ag-main.html#eff-stds</v>
      </c>
      <c r="R1159" s="276" t="str">
        <f>IF(ISBLANK(INDEX('Policy Characteristics'!L:L,MATCH($C1159,'Policy Characteristics'!$C:$C,0))),"",INDEX('Policy Characteristics'!L:L,MATCH($C1159,'Policy Characteristics'!$C:$C,0)))</f>
        <v>industry-energy-efficiency-standards.html</v>
      </c>
    </row>
    <row r="1160" spans="1:18" s="4" customFormat="1" ht="16">
      <c r="A1160" s="276" t="str">
        <f>IF(ISBLANK(INDEX('Policy Characteristics'!A:A,MATCH($C1160,'Policy Characteristics'!$C:$C,0))),"",INDEX('Policy Characteristics'!A:A,MATCH($C1160,'Policy Characteristics'!$C:$C,0)))</f>
        <v>Industry</v>
      </c>
      <c r="B1160" s="285" t="str">
        <f>IF(ISBLANK(INDEX('Policy Characteristics'!B:B,MATCH($C1160,'Policy Characteristics'!$C:$C,0))),"",INDEX('Policy Characteristics'!B:B,MATCH($C1160,'Policy Characteristics'!$C:$C,0)))</f>
        <v>Industry Energy Efficiency Standards</v>
      </c>
      <c r="C1160" s="276" t="str">
        <f t="shared" si="43"/>
        <v>Percentage Improvement in Eqpt Efficiency Standards above BAU</v>
      </c>
      <c r="D1160" s="6" t="s">
        <v>3124</v>
      </c>
      <c r="E1160" s="47" t="s">
        <v>2425</v>
      </c>
      <c r="F1160" t="s">
        <v>3086</v>
      </c>
      <c r="G1160" s="47" t="s">
        <v>2433</v>
      </c>
      <c r="H1160" s="44">
        <v>1179</v>
      </c>
      <c r="I1160" s="347" t="s">
        <v>45</v>
      </c>
      <c r="J1160" s="277" t="str">
        <f>IF(ISBLANK(INDEX('Policy Characteristics'!D:D,MATCH($C1160,'Policy Characteristics'!$C:$C,0))),"",INDEX('Policy Characteristics'!D:D,MATCH($C1160,'Policy Characteristics'!$C:$C,0)))</f>
        <v>Industry Energy Efficiency Standards</v>
      </c>
      <c r="K1160" s="276" t="str">
        <f>IF(ISBLANK(INDEX('Policy Characteristics'!E:E,MATCH($C1160,'Policy Characteristics'!$C:$C,0))),"",INDEX('Policy Characteristics'!E:E,MATCH($C1160,'Policy Characteristics'!$C:$C,0)))</f>
        <v>indst efficiency standards</v>
      </c>
      <c r="L1160" s="284">
        <f>IF(ISBLANK(INDEX('Policy Characteristics'!F:F,MATCH($C1160,'Policy Characteristics'!$C:$C,0))),"",INDEX('Policy Characteristics'!F:F,MATCH($C1160,'Policy Characteristics'!$C:$C,0)))</f>
        <v>0</v>
      </c>
      <c r="M1160" s="284">
        <f>IF(ISBLANK(INDEX('Policy Characteristics'!G:G,MATCH($C1160,'Policy Characteristics'!$C:$C,0))),"",INDEX('Policy Characteristics'!G:G,MATCH($C1160,'Policy Characteristics'!$C:$C,0)))</f>
        <v>0.25</v>
      </c>
      <c r="N1160" s="284">
        <f>IF(ISBLANK(INDEX('Policy Characteristics'!H:H,MATCH($C1160,'Policy Characteristics'!$C:$C,0))),"",INDEX('Policy Characteristics'!H:H,MATCH($C1160,'Policy Characteristics'!$C:$C,0)))</f>
        <v>0.01</v>
      </c>
      <c r="O1160" s="276" t="str">
        <f>IF(ISBLANK(INDEX('Policy Characteristics'!I:I,MATCH($C1160,'Policy Characteristics'!$C:$C,0))),"",INDEX('Policy Characteristics'!I:I,MATCH($C1160,'Policy Characteristics'!$C:$C,0)))</f>
        <v>% reduction in energy use</v>
      </c>
      <c r="P1160" s="276" t="str">
        <f>IF(ISBLANK(INDEX('Policy Characteristics'!J:J,MATCH($C1160,'Policy Characteristics'!$C:$C,0))),"",INDEX('Policy Characteristics'!J:J,MATCH($C1160,'Policy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0" s="276" t="str">
        <f>IF(ISBLANK(INDEX('Policy Characteristics'!K:K,MATCH($C1160,'Policy Characteristics'!$C:$C,0))),"",INDEX('Policy Characteristics'!K:K,MATCH($C1160,'Policy Characteristics'!$C:$C,0)))</f>
        <v>industry-ag-main.html#eff-stds</v>
      </c>
      <c r="R1160" s="276" t="str">
        <f>IF(ISBLANK(INDEX('Policy Characteristics'!L:L,MATCH($C1160,'Policy Characteristics'!$C:$C,0))),"",INDEX('Policy Characteristics'!L:L,MATCH($C1160,'Policy Characteristics'!$C:$C,0)))</f>
        <v>industry-energy-efficiency-standards.html</v>
      </c>
    </row>
    <row r="1161" spans="1:18" s="4" customFormat="1" ht="16">
      <c r="A1161" s="276" t="str">
        <f>IF(ISBLANK(INDEX('Policy Characteristics'!A:A,MATCH($C1161,'Policy Characteristics'!$C:$C,0))),"",INDEX('Policy Characteristics'!A:A,MATCH($C1161,'Policy Characteristics'!$C:$C,0)))</f>
        <v>Industry</v>
      </c>
      <c r="B1161" s="285" t="str">
        <f>IF(ISBLANK(INDEX('Policy Characteristics'!B:B,MATCH($C1161,'Policy Characteristics'!$C:$C,0))),"",INDEX('Policy Characteristics'!B:B,MATCH($C1161,'Policy Characteristics'!$C:$C,0)))</f>
        <v>Industry Energy Efficiency Standards</v>
      </c>
      <c r="C1161" s="276" t="str">
        <f t="shared" si="43"/>
        <v>Percentage Improvement in Eqpt Efficiency Standards above BAU</v>
      </c>
      <c r="D1161" s="6" t="s">
        <v>3124</v>
      </c>
      <c r="E1161" s="47" t="s">
        <v>2426</v>
      </c>
      <c r="F1161" t="s">
        <v>3086</v>
      </c>
      <c r="G1161" s="47" t="s">
        <v>2434</v>
      </c>
      <c r="H1161" s="44">
        <v>1180</v>
      </c>
      <c r="I1161" s="347" t="s">
        <v>44</v>
      </c>
      <c r="J1161" s="277" t="str">
        <f>IF(ISBLANK(INDEX('Policy Characteristics'!D:D,MATCH($C1161,'Policy Characteristics'!$C:$C,0))),"",INDEX('Policy Characteristics'!D:D,MATCH($C1161,'Policy Characteristics'!$C:$C,0)))</f>
        <v>Industry Energy Efficiency Standards</v>
      </c>
      <c r="K1161" s="276" t="str">
        <f>IF(ISBLANK(INDEX('Policy Characteristics'!E:E,MATCH($C1161,'Policy Characteristics'!$C:$C,0))),"",INDEX('Policy Characteristics'!E:E,MATCH($C1161,'Policy Characteristics'!$C:$C,0)))</f>
        <v>indst efficiency standards</v>
      </c>
      <c r="L1161" s="284">
        <f>IF(ISBLANK(INDEX('Policy Characteristics'!F:F,MATCH($C1161,'Policy Characteristics'!$C:$C,0))),"",INDEX('Policy Characteristics'!F:F,MATCH($C1161,'Policy Characteristics'!$C:$C,0)))</f>
        <v>0</v>
      </c>
      <c r="M1161" s="284">
        <f>IF(ISBLANK(INDEX('Policy Characteristics'!G:G,MATCH($C1161,'Policy Characteristics'!$C:$C,0))),"",INDEX('Policy Characteristics'!G:G,MATCH($C1161,'Policy Characteristics'!$C:$C,0)))</f>
        <v>0.25</v>
      </c>
      <c r="N1161" s="284">
        <f>IF(ISBLANK(INDEX('Policy Characteristics'!H:H,MATCH($C1161,'Policy Characteristics'!$C:$C,0))),"",INDEX('Policy Characteristics'!H:H,MATCH($C1161,'Policy Characteristics'!$C:$C,0)))</f>
        <v>0.01</v>
      </c>
      <c r="O1161" s="276" t="str">
        <f>IF(ISBLANK(INDEX('Policy Characteristics'!I:I,MATCH($C1161,'Policy Characteristics'!$C:$C,0))),"",INDEX('Policy Characteristics'!I:I,MATCH($C1161,'Policy Characteristics'!$C:$C,0)))</f>
        <v>% reduction in energy use</v>
      </c>
      <c r="P1161" s="276" t="str">
        <f>IF(ISBLANK(INDEX('Policy Characteristics'!J:J,MATCH($C1161,'Policy Characteristics'!$C:$C,0))),"",INDEX('Policy Characteristics'!J:J,MATCH($C1161,'Policy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1" s="276" t="str">
        <f>IF(ISBLANK(INDEX('Policy Characteristics'!K:K,MATCH($C1161,'Policy Characteristics'!$C:$C,0))),"",INDEX('Policy Characteristics'!K:K,MATCH($C1161,'Policy Characteristics'!$C:$C,0)))</f>
        <v>industry-ag-main.html#eff-stds</v>
      </c>
      <c r="R1161" s="276" t="str">
        <f>IF(ISBLANK(INDEX('Policy Characteristics'!L:L,MATCH($C1161,'Policy Characteristics'!$C:$C,0))),"",INDEX('Policy Characteristics'!L:L,MATCH($C1161,'Policy Characteristics'!$C:$C,0)))</f>
        <v>industry-energy-efficiency-standards.html</v>
      </c>
    </row>
    <row r="1162" spans="1:18" s="4" customFormat="1" ht="16">
      <c r="A1162" s="276" t="str">
        <f>IF(ISBLANK(INDEX('Policy Characteristics'!A:A,MATCH($C1162,'Policy Characteristics'!$C:$C,0))),"",INDEX('Policy Characteristics'!A:A,MATCH($C1162,'Policy Characteristics'!$C:$C,0)))</f>
        <v>Industry</v>
      </c>
      <c r="B1162" s="285" t="str">
        <f>IF(ISBLANK(INDEX('Policy Characteristics'!B:B,MATCH($C1162,'Policy Characteristics'!$C:$C,0))),"",INDEX('Policy Characteristics'!B:B,MATCH($C1162,'Policy Characteristics'!$C:$C,0)))</f>
        <v>Industry Energy Efficiency Standards</v>
      </c>
      <c r="C1162" s="276" t="str">
        <f t="shared" si="43"/>
        <v>Percentage Improvement in Eqpt Efficiency Standards above BAU</v>
      </c>
      <c r="D1162" s="6" t="s">
        <v>3124</v>
      </c>
      <c r="E1162" s="47" t="s">
        <v>2427</v>
      </c>
      <c r="F1162" t="s">
        <v>3086</v>
      </c>
      <c r="G1162" s="47" t="s">
        <v>2431</v>
      </c>
      <c r="H1162" s="44">
        <v>1181</v>
      </c>
      <c r="I1162" s="347" t="s">
        <v>45</v>
      </c>
      <c r="J1162" s="277" t="str">
        <f>IF(ISBLANK(INDEX('Policy Characteristics'!D:D,MATCH($C1162,'Policy Characteristics'!$C:$C,0))),"",INDEX('Policy Characteristics'!D:D,MATCH($C1162,'Policy Characteristics'!$C:$C,0)))</f>
        <v>Industry Energy Efficiency Standards</v>
      </c>
      <c r="K1162" s="276" t="str">
        <f>IF(ISBLANK(INDEX('Policy Characteristics'!E:E,MATCH($C1162,'Policy Characteristics'!$C:$C,0))),"",INDEX('Policy Characteristics'!E:E,MATCH($C1162,'Policy Characteristics'!$C:$C,0)))</f>
        <v>indst efficiency standards</v>
      </c>
      <c r="L1162" s="284">
        <f>IF(ISBLANK(INDEX('Policy Characteristics'!F:F,MATCH($C1162,'Policy Characteristics'!$C:$C,0))),"",INDEX('Policy Characteristics'!F:F,MATCH($C1162,'Policy Characteristics'!$C:$C,0)))</f>
        <v>0</v>
      </c>
      <c r="M1162" s="284">
        <f>IF(ISBLANK(INDEX('Policy Characteristics'!G:G,MATCH($C1162,'Policy Characteristics'!$C:$C,0))),"",INDEX('Policy Characteristics'!G:G,MATCH($C1162,'Policy Characteristics'!$C:$C,0)))</f>
        <v>0.25</v>
      </c>
      <c r="N1162" s="284">
        <f>IF(ISBLANK(INDEX('Policy Characteristics'!H:H,MATCH($C1162,'Policy Characteristics'!$C:$C,0))),"",INDEX('Policy Characteristics'!H:H,MATCH($C1162,'Policy Characteristics'!$C:$C,0)))</f>
        <v>0.01</v>
      </c>
      <c r="O1162" s="276" t="str">
        <f>IF(ISBLANK(INDEX('Policy Characteristics'!I:I,MATCH($C1162,'Policy Characteristics'!$C:$C,0))),"",INDEX('Policy Characteristics'!I:I,MATCH($C1162,'Policy Characteristics'!$C:$C,0)))</f>
        <v>% reduction in energy use</v>
      </c>
      <c r="P1162" s="276" t="str">
        <f>IF(ISBLANK(INDEX('Policy Characteristics'!J:J,MATCH($C1162,'Policy Characteristics'!$C:$C,0))),"",INDEX('Policy Characteristics'!J:J,MATCH($C1162,'Policy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2" s="276" t="str">
        <f>IF(ISBLANK(INDEX('Policy Characteristics'!K:K,MATCH($C1162,'Policy Characteristics'!$C:$C,0))),"",INDEX('Policy Characteristics'!K:K,MATCH($C1162,'Policy Characteristics'!$C:$C,0)))</f>
        <v>industry-ag-main.html#eff-stds</v>
      </c>
      <c r="R1162" s="276" t="str">
        <f>IF(ISBLANK(INDEX('Policy Characteristics'!L:L,MATCH($C1162,'Policy Characteristics'!$C:$C,0))),"",INDEX('Policy Characteristics'!L:L,MATCH($C1162,'Policy Characteristics'!$C:$C,0)))</f>
        <v>industry-energy-efficiency-standards.html</v>
      </c>
    </row>
    <row r="1163" spans="1:18" s="4" customFormat="1" ht="16">
      <c r="A1163" s="276" t="str">
        <f>IF(ISBLANK(INDEX('Policy Characteristics'!A:A,MATCH($C1163,'Policy Characteristics'!$C:$C,0))),"",INDEX('Policy Characteristics'!A:A,MATCH($C1163,'Policy Characteristics'!$C:$C,0)))</f>
        <v>Industry</v>
      </c>
      <c r="B1163" s="285" t="str">
        <f>IF(ISBLANK(INDEX('Policy Characteristics'!B:B,MATCH($C1163,'Policy Characteristics'!$C:$C,0))),"",INDEX('Policy Characteristics'!B:B,MATCH($C1163,'Policy Characteristics'!$C:$C,0)))</f>
        <v>Industry Energy Efficiency Standards</v>
      </c>
      <c r="C1163" s="276" t="str">
        <f t="shared" si="43"/>
        <v>Percentage Improvement in Eqpt Efficiency Standards above BAU</v>
      </c>
      <c r="D1163" s="6" t="s">
        <v>3124</v>
      </c>
      <c r="E1163" s="47" t="s">
        <v>2428</v>
      </c>
      <c r="F1163" t="s">
        <v>3086</v>
      </c>
      <c r="G1163" s="47" t="s">
        <v>2432</v>
      </c>
      <c r="H1163" s="44">
        <v>1182</v>
      </c>
      <c r="I1163" s="347" t="s">
        <v>45</v>
      </c>
      <c r="J1163" s="277" t="str">
        <f>IF(ISBLANK(INDEX('Policy Characteristics'!D:D,MATCH($C1163,'Policy Characteristics'!$C:$C,0))),"",INDEX('Policy Characteristics'!D:D,MATCH($C1163,'Policy Characteristics'!$C:$C,0)))</f>
        <v>Industry Energy Efficiency Standards</v>
      </c>
      <c r="K1163" s="276" t="str">
        <f>IF(ISBLANK(INDEX('Policy Characteristics'!E:E,MATCH($C1163,'Policy Characteristics'!$C:$C,0))),"",INDEX('Policy Characteristics'!E:E,MATCH($C1163,'Policy Characteristics'!$C:$C,0)))</f>
        <v>indst efficiency standards</v>
      </c>
      <c r="L1163" s="284">
        <f>IF(ISBLANK(INDEX('Policy Characteristics'!F:F,MATCH($C1163,'Policy Characteristics'!$C:$C,0))),"",INDEX('Policy Characteristics'!F:F,MATCH($C1163,'Policy Characteristics'!$C:$C,0)))</f>
        <v>0</v>
      </c>
      <c r="M1163" s="284">
        <f>IF(ISBLANK(INDEX('Policy Characteristics'!G:G,MATCH($C1163,'Policy Characteristics'!$C:$C,0))),"",INDEX('Policy Characteristics'!G:G,MATCH($C1163,'Policy Characteristics'!$C:$C,0)))</f>
        <v>0.25</v>
      </c>
      <c r="N1163" s="284">
        <f>IF(ISBLANK(INDEX('Policy Characteristics'!H:H,MATCH($C1163,'Policy Characteristics'!$C:$C,0))),"",INDEX('Policy Characteristics'!H:H,MATCH($C1163,'Policy Characteristics'!$C:$C,0)))</f>
        <v>0.01</v>
      </c>
      <c r="O1163" s="276" t="str">
        <f>IF(ISBLANK(INDEX('Policy Characteristics'!I:I,MATCH($C1163,'Policy Characteristics'!$C:$C,0))),"",INDEX('Policy Characteristics'!I:I,MATCH($C1163,'Policy Characteristics'!$C:$C,0)))</f>
        <v>% reduction in energy use</v>
      </c>
      <c r="P1163" s="276" t="str">
        <f>IF(ISBLANK(INDEX('Policy Characteristics'!J:J,MATCH($C1163,'Policy Characteristics'!$C:$C,0))),"",INDEX('Policy Characteristics'!J:J,MATCH($C1163,'Policy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3" s="276" t="str">
        <f>IF(ISBLANK(INDEX('Policy Characteristics'!K:K,MATCH($C1163,'Policy Characteristics'!$C:$C,0))),"",INDEX('Policy Characteristics'!K:K,MATCH($C1163,'Policy Characteristics'!$C:$C,0)))</f>
        <v>industry-ag-main.html#eff-stds</v>
      </c>
      <c r="R1163" s="276" t="str">
        <f>IF(ISBLANK(INDEX('Policy Characteristics'!L:L,MATCH($C1163,'Policy Characteristics'!$C:$C,0))),"",INDEX('Policy Characteristics'!L:L,MATCH($C1163,'Policy Characteristics'!$C:$C,0)))</f>
        <v>industry-energy-efficiency-standards.html</v>
      </c>
    </row>
    <row r="1164" spans="1:18" s="4" customFormat="1" ht="16">
      <c r="A1164" s="276" t="str">
        <f>IF(ISBLANK(INDEX('Policy Characteristics'!A:A,MATCH($C1164,'Policy Characteristics'!$C:$C,0))),"",INDEX('Policy Characteristics'!A:A,MATCH($C1164,'Policy Characteristics'!$C:$C,0)))</f>
        <v>Industry</v>
      </c>
      <c r="B1164" s="285" t="str">
        <f>IF(ISBLANK(INDEX('Policy Characteristics'!B:B,MATCH($C1164,'Policy Characteristics'!$C:$C,0))),"",INDEX('Policy Characteristics'!B:B,MATCH($C1164,'Policy Characteristics'!$C:$C,0)))</f>
        <v>Industry Energy Efficiency Standards</v>
      </c>
      <c r="C1164" s="276" t="str">
        <f t="shared" si="43"/>
        <v>Percentage Improvement in Eqpt Efficiency Standards above BAU</v>
      </c>
      <c r="D1164" s="6" t="s">
        <v>3124</v>
      </c>
      <c r="E1164" s="47" t="s">
        <v>2429</v>
      </c>
      <c r="F1164" t="s">
        <v>3086</v>
      </c>
      <c r="G1164" s="47" t="s">
        <v>2435</v>
      </c>
      <c r="H1164" s="44">
        <v>1183</v>
      </c>
      <c r="I1164" s="347" t="s">
        <v>45</v>
      </c>
      <c r="J1164" s="277" t="str">
        <f>IF(ISBLANK(INDEX('Policy Characteristics'!D:D,MATCH($C1164,'Policy Characteristics'!$C:$C,0))),"",INDEX('Policy Characteristics'!D:D,MATCH($C1164,'Policy Characteristics'!$C:$C,0)))</f>
        <v>Industry Energy Efficiency Standards</v>
      </c>
      <c r="K1164" s="276" t="str">
        <f>IF(ISBLANK(INDEX('Policy Characteristics'!E:E,MATCH($C1164,'Policy Characteristics'!$C:$C,0))),"",INDEX('Policy Characteristics'!E:E,MATCH($C1164,'Policy Characteristics'!$C:$C,0)))</f>
        <v>indst efficiency standards</v>
      </c>
      <c r="L1164" s="284">
        <f>IF(ISBLANK(INDEX('Policy Characteristics'!F:F,MATCH($C1164,'Policy Characteristics'!$C:$C,0))),"",INDEX('Policy Characteristics'!F:F,MATCH($C1164,'Policy Characteristics'!$C:$C,0)))</f>
        <v>0</v>
      </c>
      <c r="M1164" s="284">
        <f>IF(ISBLANK(INDEX('Policy Characteristics'!G:G,MATCH($C1164,'Policy Characteristics'!$C:$C,0))),"",INDEX('Policy Characteristics'!G:G,MATCH($C1164,'Policy Characteristics'!$C:$C,0)))</f>
        <v>0.25</v>
      </c>
      <c r="N1164" s="284">
        <f>IF(ISBLANK(INDEX('Policy Characteristics'!H:H,MATCH($C1164,'Policy Characteristics'!$C:$C,0))),"",INDEX('Policy Characteristics'!H:H,MATCH($C1164,'Policy Characteristics'!$C:$C,0)))</f>
        <v>0.01</v>
      </c>
      <c r="O1164" s="276" t="str">
        <f>IF(ISBLANK(INDEX('Policy Characteristics'!I:I,MATCH($C1164,'Policy Characteristics'!$C:$C,0))),"",INDEX('Policy Characteristics'!I:I,MATCH($C1164,'Policy Characteristics'!$C:$C,0)))</f>
        <v>% reduction in energy use</v>
      </c>
      <c r="P1164" s="276" t="str">
        <f>IF(ISBLANK(INDEX('Policy Characteristics'!J:J,MATCH($C1164,'Policy Characteristics'!$C:$C,0))),"",INDEX('Policy Characteristics'!J:J,MATCH($C1164,'Policy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4" s="276" t="str">
        <f>IF(ISBLANK(INDEX('Policy Characteristics'!K:K,MATCH($C1164,'Policy Characteristics'!$C:$C,0))),"",INDEX('Policy Characteristics'!K:K,MATCH($C1164,'Policy Characteristics'!$C:$C,0)))</f>
        <v>industry-ag-main.html#eff-stds</v>
      </c>
      <c r="R1164" s="276" t="str">
        <f>IF(ISBLANK(INDEX('Policy Characteristics'!L:L,MATCH($C1164,'Policy Characteristics'!$C:$C,0))),"",INDEX('Policy Characteristics'!L:L,MATCH($C1164,'Policy Characteristics'!$C:$C,0)))</f>
        <v>industry-energy-efficiency-standards.html</v>
      </c>
    </row>
    <row r="1165" spans="1:18" s="4" customFormat="1" ht="16">
      <c r="A1165" s="276" t="str">
        <f>IF(ISBLANK(INDEX('Policy Characteristics'!A:A,MATCH($C1165,'Policy Characteristics'!$C:$C,0))),"",INDEX('Policy Characteristics'!A:A,MATCH($C1165,'Policy Characteristics'!$C:$C,0)))</f>
        <v>Industry</v>
      </c>
      <c r="B1165" s="285" t="str">
        <f>IF(ISBLANK(INDEX('Policy Characteristics'!B:B,MATCH($C1165,'Policy Characteristics'!$C:$C,0))),"",INDEX('Policy Characteristics'!B:B,MATCH($C1165,'Policy Characteristics'!$C:$C,0)))</f>
        <v>Industry Energy Efficiency Standards</v>
      </c>
      <c r="C1165" s="276" t="str">
        <f t="shared" si="43"/>
        <v>Percentage Improvement in Eqpt Efficiency Standards above BAU</v>
      </c>
      <c r="D1165" s="6" t="s">
        <v>3124</v>
      </c>
      <c r="E1165" s="47" t="s">
        <v>2737</v>
      </c>
      <c r="F1165" t="s">
        <v>3086</v>
      </c>
      <c r="G1165" s="47" t="s">
        <v>2740</v>
      </c>
      <c r="H1165" s="44">
        <v>1184</v>
      </c>
      <c r="I1165" s="347" t="s">
        <v>45</v>
      </c>
      <c r="J1165" s="277" t="str">
        <f>IF(ISBLANK(INDEX('Policy Characteristics'!D:D,MATCH($C1165,'Policy Characteristics'!$C:$C,0))),"",INDEX('Policy Characteristics'!D:D,MATCH($C1165,'Policy Characteristics'!$C:$C,0)))</f>
        <v>Industry Energy Efficiency Standards</v>
      </c>
      <c r="K1165" s="276" t="str">
        <f>IF(ISBLANK(INDEX('Policy Characteristics'!E:E,MATCH($C1165,'Policy Characteristics'!$C:$C,0))),"",INDEX('Policy Characteristics'!E:E,MATCH($C1165,'Policy Characteristics'!$C:$C,0)))</f>
        <v>indst efficiency standards</v>
      </c>
      <c r="L1165" s="284">
        <f>IF(ISBLANK(INDEX('Policy Characteristics'!F:F,MATCH($C1165,'Policy Characteristics'!$C:$C,0))),"",INDEX('Policy Characteristics'!F:F,MATCH($C1165,'Policy Characteristics'!$C:$C,0)))</f>
        <v>0</v>
      </c>
      <c r="M1165" s="284">
        <f>IF(ISBLANK(INDEX('Policy Characteristics'!G:G,MATCH($C1165,'Policy Characteristics'!$C:$C,0))),"",INDEX('Policy Characteristics'!G:G,MATCH($C1165,'Policy Characteristics'!$C:$C,0)))</f>
        <v>0.25</v>
      </c>
      <c r="N1165" s="284">
        <f>IF(ISBLANK(INDEX('Policy Characteristics'!H:H,MATCH($C1165,'Policy Characteristics'!$C:$C,0))),"",INDEX('Policy Characteristics'!H:H,MATCH($C1165,'Policy Characteristics'!$C:$C,0)))</f>
        <v>0.01</v>
      </c>
      <c r="O1165" s="276" t="str">
        <f>IF(ISBLANK(INDEX('Policy Characteristics'!I:I,MATCH($C1165,'Policy Characteristics'!$C:$C,0))),"",INDEX('Policy Characteristics'!I:I,MATCH($C1165,'Policy Characteristics'!$C:$C,0)))</f>
        <v>% reduction in energy use</v>
      </c>
      <c r="P1165" s="276" t="str">
        <f>IF(ISBLANK(INDEX('Policy Characteristics'!J:J,MATCH($C1165,'Policy Characteristics'!$C:$C,0))),"",INDEX('Policy Characteristics'!J:J,MATCH($C1165,'Policy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5" s="276" t="str">
        <f>IF(ISBLANK(INDEX('Policy Characteristics'!K:K,MATCH($C1165,'Policy Characteristics'!$C:$C,0))),"",INDEX('Policy Characteristics'!K:K,MATCH($C1165,'Policy Characteristics'!$C:$C,0)))</f>
        <v>industry-ag-main.html#eff-stds</v>
      </c>
      <c r="R1165" s="276" t="str">
        <f>IF(ISBLANK(INDEX('Policy Characteristics'!L:L,MATCH($C1165,'Policy Characteristics'!$C:$C,0))),"",INDEX('Policy Characteristics'!L:L,MATCH($C1165,'Policy Characteristics'!$C:$C,0)))</f>
        <v>industry-energy-efficiency-standards.html</v>
      </c>
    </row>
    <row r="1166" spans="1:18" s="4" customFormat="1" ht="16">
      <c r="A1166" s="276" t="str">
        <f>IF(ISBLANK(INDEX('Policy Characteristics'!A:A,MATCH($C1166,'Policy Characteristics'!$C:$C,0))),"",INDEX('Policy Characteristics'!A:A,MATCH($C1166,'Policy Characteristics'!$C:$C,0)))</f>
        <v>Industry</v>
      </c>
      <c r="B1166" s="285" t="str">
        <f>IF(ISBLANK(INDEX('Policy Characteristics'!B:B,MATCH($C1166,'Policy Characteristics'!$C:$C,0))),"",INDEX('Policy Characteristics'!B:B,MATCH($C1166,'Policy Characteristics'!$C:$C,0)))</f>
        <v>Industry Energy Efficiency Standards</v>
      </c>
      <c r="C1166" s="276" t="str">
        <f t="shared" si="43"/>
        <v>Percentage Improvement in Eqpt Efficiency Standards above BAU</v>
      </c>
      <c r="D1166" s="6" t="s">
        <v>3124</v>
      </c>
      <c r="E1166" s="47" t="s">
        <v>2738</v>
      </c>
      <c r="F1166" t="s">
        <v>3086</v>
      </c>
      <c r="G1166" s="47" t="s">
        <v>2742</v>
      </c>
      <c r="H1166" s="44">
        <v>1185</v>
      </c>
      <c r="I1166" s="347" t="s">
        <v>45</v>
      </c>
      <c r="J1166" s="277" t="str">
        <f>IF(ISBLANK(INDEX('Policy Characteristics'!D:D,MATCH($C1166,'Policy Characteristics'!$C:$C,0))),"",INDEX('Policy Characteristics'!D:D,MATCH($C1166,'Policy Characteristics'!$C:$C,0)))</f>
        <v>Industry Energy Efficiency Standards</v>
      </c>
      <c r="K1166" s="276" t="str">
        <f>IF(ISBLANK(INDEX('Policy Characteristics'!E:E,MATCH($C1166,'Policy Characteristics'!$C:$C,0))),"",INDEX('Policy Characteristics'!E:E,MATCH($C1166,'Policy Characteristics'!$C:$C,0)))</f>
        <v>indst efficiency standards</v>
      </c>
      <c r="L1166" s="284">
        <f>IF(ISBLANK(INDEX('Policy Characteristics'!F:F,MATCH($C1166,'Policy Characteristics'!$C:$C,0))),"",INDEX('Policy Characteristics'!F:F,MATCH($C1166,'Policy Characteristics'!$C:$C,0)))</f>
        <v>0</v>
      </c>
      <c r="M1166" s="284">
        <f>IF(ISBLANK(INDEX('Policy Characteristics'!G:G,MATCH($C1166,'Policy Characteristics'!$C:$C,0))),"",INDEX('Policy Characteristics'!G:G,MATCH($C1166,'Policy Characteristics'!$C:$C,0)))</f>
        <v>0.25</v>
      </c>
      <c r="N1166" s="284">
        <f>IF(ISBLANK(INDEX('Policy Characteristics'!H:H,MATCH($C1166,'Policy Characteristics'!$C:$C,0))),"",INDEX('Policy Characteristics'!H:H,MATCH($C1166,'Policy Characteristics'!$C:$C,0)))</f>
        <v>0.01</v>
      </c>
      <c r="O1166" s="276" t="str">
        <f>IF(ISBLANK(INDEX('Policy Characteristics'!I:I,MATCH($C1166,'Policy Characteristics'!$C:$C,0))),"",INDEX('Policy Characteristics'!I:I,MATCH($C1166,'Policy Characteristics'!$C:$C,0)))</f>
        <v>% reduction in energy use</v>
      </c>
      <c r="P1166" s="276" t="str">
        <f>IF(ISBLANK(INDEX('Policy Characteristics'!J:J,MATCH($C1166,'Policy Characteristics'!$C:$C,0))),"",INDEX('Policy Characteristics'!J:J,MATCH($C1166,'Policy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6" s="276" t="str">
        <f>IF(ISBLANK(INDEX('Policy Characteristics'!K:K,MATCH($C1166,'Policy Characteristics'!$C:$C,0))),"",INDEX('Policy Characteristics'!K:K,MATCH($C1166,'Policy Characteristics'!$C:$C,0)))</f>
        <v>industry-ag-main.html#eff-stds</v>
      </c>
      <c r="R1166" s="276" t="str">
        <f>IF(ISBLANK(INDEX('Policy Characteristics'!L:L,MATCH($C1166,'Policy Characteristics'!$C:$C,0))),"",INDEX('Policy Characteristics'!L:L,MATCH($C1166,'Policy Characteristics'!$C:$C,0)))</f>
        <v>industry-energy-efficiency-standards.html</v>
      </c>
    </row>
    <row r="1167" spans="1:18" s="4" customFormat="1" ht="16">
      <c r="A1167" s="276" t="str">
        <f>IF(ISBLANK(INDEX('Policy Characteristics'!A:A,MATCH($C1167,'Policy Characteristics'!$C:$C,0))),"",INDEX('Policy Characteristics'!A:A,MATCH($C1167,'Policy Characteristics'!$C:$C,0)))</f>
        <v>Industry</v>
      </c>
      <c r="B1167" s="285" t="str">
        <f>IF(ISBLANK(INDEX('Policy Characteristics'!B:B,MATCH($C1167,'Policy Characteristics'!$C:$C,0))),"",INDEX('Policy Characteristics'!B:B,MATCH($C1167,'Policy Characteristics'!$C:$C,0)))</f>
        <v>Industry Energy Efficiency Standards</v>
      </c>
      <c r="C1167" s="276" t="str">
        <f t="shared" si="43"/>
        <v>Percentage Improvement in Eqpt Efficiency Standards above BAU</v>
      </c>
      <c r="D1167" s="6" t="s">
        <v>3124</v>
      </c>
      <c r="E1167" s="47" t="s">
        <v>2739</v>
      </c>
      <c r="F1167" t="s">
        <v>3086</v>
      </c>
      <c r="G1167" s="47" t="s">
        <v>2743</v>
      </c>
      <c r="H1167" s="44">
        <v>1186</v>
      </c>
      <c r="I1167" s="347" t="s">
        <v>45</v>
      </c>
      <c r="J1167" s="277" t="str">
        <f>IF(ISBLANK(INDEX('Policy Characteristics'!D:D,MATCH($C1167,'Policy Characteristics'!$C:$C,0))),"",INDEX('Policy Characteristics'!D:D,MATCH($C1167,'Policy Characteristics'!$C:$C,0)))</f>
        <v>Industry Energy Efficiency Standards</v>
      </c>
      <c r="K1167" s="276" t="str">
        <f>IF(ISBLANK(INDEX('Policy Characteristics'!E:E,MATCH($C1167,'Policy Characteristics'!$C:$C,0))),"",INDEX('Policy Characteristics'!E:E,MATCH($C1167,'Policy Characteristics'!$C:$C,0)))</f>
        <v>indst efficiency standards</v>
      </c>
      <c r="L1167" s="284">
        <f>IF(ISBLANK(INDEX('Policy Characteristics'!F:F,MATCH($C1167,'Policy Characteristics'!$C:$C,0))),"",INDEX('Policy Characteristics'!F:F,MATCH($C1167,'Policy Characteristics'!$C:$C,0)))</f>
        <v>0</v>
      </c>
      <c r="M1167" s="284">
        <f>IF(ISBLANK(INDEX('Policy Characteristics'!G:G,MATCH($C1167,'Policy Characteristics'!$C:$C,0))),"",INDEX('Policy Characteristics'!G:G,MATCH($C1167,'Policy Characteristics'!$C:$C,0)))</f>
        <v>0.25</v>
      </c>
      <c r="N1167" s="284">
        <f>IF(ISBLANK(INDEX('Policy Characteristics'!H:H,MATCH($C1167,'Policy Characteristics'!$C:$C,0))),"",INDEX('Policy Characteristics'!H:H,MATCH($C1167,'Policy Characteristics'!$C:$C,0)))</f>
        <v>0.01</v>
      </c>
      <c r="O1167" s="276" t="str">
        <f>IF(ISBLANK(INDEX('Policy Characteristics'!I:I,MATCH($C1167,'Policy Characteristics'!$C:$C,0))),"",INDEX('Policy Characteristics'!I:I,MATCH($C1167,'Policy Characteristics'!$C:$C,0)))</f>
        <v>% reduction in energy use</v>
      </c>
      <c r="P1167" s="276" t="str">
        <f>IF(ISBLANK(INDEX('Policy Characteristics'!J:J,MATCH($C1167,'Policy Characteristics'!$C:$C,0))),"",INDEX('Policy Characteristics'!J:J,MATCH($C1167,'Policy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7" s="276" t="str">
        <f>IF(ISBLANK(INDEX('Policy Characteristics'!K:K,MATCH($C1167,'Policy Characteristics'!$C:$C,0))),"",INDEX('Policy Characteristics'!K:K,MATCH($C1167,'Policy Characteristics'!$C:$C,0)))</f>
        <v>industry-ag-main.html#eff-stds</v>
      </c>
      <c r="R1167" s="276" t="str">
        <f>IF(ISBLANK(INDEX('Policy Characteristics'!L:L,MATCH($C1167,'Policy Characteristics'!$C:$C,0))),"",INDEX('Policy Characteristics'!L:L,MATCH($C1167,'Policy Characteristics'!$C:$C,0)))</f>
        <v>industry-energy-efficiency-standards.html</v>
      </c>
    </row>
    <row r="1168" spans="1:18" s="4" customFormat="1" ht="16">
      <c r="A1168" s="276" t="str">
        <f>IF(ISBLANK(INDEX('Policy Characteristics'!A:A,MATCH($C1168,'Policy Characteristics'!$C:$C,0))),"",INDEX('Policy Characteristics'!A:A,MATCH($C1168,'Policy Characteristics'!$C:$C,0)))</f>
        <v>Industry</v>
      </c>
      <c r="B1168" s="285" t="str">
        <f>IF(ISBLANK(INDEX('Policy Characteristics'!B:B,MATCH($C1168,'Policy Characteristics'!$C:$C,0))),"",INDEX('Policy Characteristics'!B:B,MATCH($C1168,'Policy Characteristics'!$C:$C,0)))</f>
        <v>Industry Energy Efficiency Standards</v>
      </c>
      <c r="C1168" s="276" t="str">
        <f t="shared" si="43"/>
        <v>Percentage Improvement in Eqpt Efficiency Standards above BAU</v>
      </c>
      <c r="D1168" s="6" t="s">
        <v>3124</v>
      </c>
      <c r="E1168" s="47" t="s">
        <v>2736</v>
      </c>
      <c r="F1168" t="s">
        <v>3086</v>
      </c>
      <c r="G1168" s="47" t="s">
        <v>2741</v>
      </c>
      <c r="H1168" s="44">
        <v>1187</v>
      </c>
      <c r="I1168" s="347" t="s">
        <v>45</v>
      </c>
      <c r="J1168" s="277" t="str">
        <f>IF(ISBLANK(INDEX('Policy Characteristics'!D:D,MATCH($C1168,'Policy Characteristics'!$C:$C,0))),"",INDEX('Policy Characteristics'!D:D,MATCH($C1168,'Policy Characteristics'!$C:$C,0)))</f>
        <v>Industry Energy Efficiency Standards</v>
      </c>
      <c r="K1168" s="276" t="str">
        <f>IF(ISBLANK(INDEX('Policy Characteristics'!E:E,MATCH($C1168,'Policy Characteristics'!$C:$C,0))),"",INDEX('Policy Characteristics'!E:E,MATCH($C1168,'Policy Characteristics'!$C:$C,0)))</f>
        <v>indst efficiency standards</v>
      </c>
      <c r="L1168" s="284">
        <f>IF(ISBLANK(INDEX('Policy Characteristics'!F:F,MATCH($C1168,'Policy Characteristics'!$C:$C,0))),"",INDEX('Policy Characteristics'!F:F,MATCH($C1168,'Policy Characteristics'!$C:$C,0)))</f>
        <v>0</v>
      </c>
      <c r="M1168" s="284">
        <f>IF(ISBLANK(INDEX('Policy Characteristics'!G:G,MATCH($C1168,'Policy Characteristics'!$C:$C,0))),"",INDEX('Policy Characteristics'!G:G,MATCH($C1168,'Policy Characteristics'!$C:$C,0)))</f>
        <v>0.25</v>
      </c>
      <c r="N1168" s="284">
        <f>IF(ISBLANK(INDEX('Policy Characteristics'!H:H,MATCH($C1168,'Policy Characteristics'!$C:$C,0))),"",INDEX('Policy Characteristics'!H:H,MATCH($C1168,'Policy Characteristics'!$C:$C,0)))</f>
        <v>0.01</v>
      </c>
      <c r="O1168" s="276" t="str">
        <f>IF(ISBLANK(INDEX('Policy Characteristics'!I:I,MATCH($C1168,'Policy Characteristics'!$C:$C,0))),"",INDEX('Policy Characteristics'!I:I,MATCH($C1168,'Policy Characteristics'!$C:$C,0)))</f>
        <v>% reduction in energy use</v>
      </c>
      <c r="P1168" s="276" t="str">
        <f>IF(ISBLANK(INDEX('Policy Characteristics'!J:J,MATCH($C1168,'Policy Characteristics'!$C:$C,0))),"",INDEX('Policy Characteristics'!J:J,MATCH($C1168,'Policy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8" s="276" t="str">
        <f>IF(ISBLANK(INDEX('Policy Characteristics'!K:K,MATCH($C1168,'Policy Characteristics'!$C:$C,0))),"",INDEX('Policy Characteristics'!K:K,MATCH($C1168,'Policy Characteristics'!$C:$C,0)))</f>
        <v>industry-ag-main.html#eff-stds</v>
      </c>
      <c r="R1168" s="276" t="str">
        <f>IF(ISBLANK(INDEX('Policy Characteristics'!L:L,MATCH($C1168,'Policy Characteristics'!$C:$C,0))),"",INDEX('Policy Characteristics'!L:L,MATCH($C1168,'Policy Characteristics'!$C:$C,0)))</f>
        <v>industry-energy-efficiency-standards.html</v>
      </c>
    </row>
    <row r="1169" spans="1:18" s="4" customFormat="1" ht="16">
      <c r="A1169" s="276" t="str">
        <f>IF(ISBLANK(INDEX('Policy Characteristics'!A:A,MATCH($C1169,'Policy Characteristics'!$C:$C,0))),"",INDEX('Policy Characteristics'!A:A,MATCH($C1169,'Policy Characteristics'!$C:$C,0)))</f>
        <v>Industry</v>
      </c>
      <c r="B1169" s="285" t="str">
        <f>IF(ISBLANK(INDEX('Policy Characteristics'!B:B,MATCH($C1169,'Policy Characteristics'!$C:$C,0))),"",INDEX('Policy Characteristics'!B:B,MATCH($C1169,'Policy Characteristics'!$C:$C,0)))</f>
        <v>Industry Energy Efficiency Standards</v>
      </c>
      <c r="C1169" s="276" t="str">
        <f t="shared" si="43"/>
        <v>Percentage Improvement in Eqpt Efficiency Standards above BAU</v>
      </c>
      <c r="D1169" s="6" t="s">
        <v>3125</v>
      </c>
      <c r="E1169" s="47" t="s">
        <v>2424</v>
      </c>
      <c r="F1169" t="s">
        <v>3128</v>
      </c>
      <c r="G1169" s="47" t="s">
        <v>2430</v>
      </c>
      <c r="H1169" s="44">
        <v>1188</v>
      </c>
      <c r="I1169" s="347" t="s">
        <v>44</v>
      </c>
      <c r="J1169" s="277" t="str">
        <f>IF(ISBLANK(INDEX('Policy Characteristics'!D:D,MATCH($C1169,'Policy Characteristics'!$C:$C,0))),"",INDEX('Policy Characteristics'!D:D,MATCH($C1169,'Policy Characteristics'!$C:$C,0)))</f>
        <v>Industry Energy Efficiency Standards</v>
      </c>
      <c r="K1169" s="276" t="str">
        <f>IF(ISBLANK(INDEX('Policy Characteristics'!E:E,MATCH($C1169,'Policy Characteristics'!$C:$C,0))),"",INDEX('Policy Characteristics'!E:E,MATCH($C1169,'Policy Characteristics'!$C:$C,0)))</f>
        <v>indst efficiency standards</v>
      </c>
      <c r="L1169" s="284">
        <f>IF(ISBLANK(INDEX('Policy Characteristics'!F:F,MATCH($C1169,'Policy Characteristics'!$C:$C,0))),"",INDEX('Policy Characteristics'!F:F,MATCH($C1169,'Policy Characteristics'!$C:$C,0)))</f>
        <v>0</v>
      </c>
      <c r="M1169" s="284">
        <f>IF(ISBLANK(INDEX('Policy Characteristics'!G:G,MATCH($C1169,'Policy Characteristics'!$C:$C,0))),"",INDEX('Policy Characteristics'!G:G,MATCH($C1169,'Policy Characteristics'!$C:$C,0)))</f>
        <v>0.25</v>
      </c>
      <c r="N1169" s="284">
        <f>IF(ISBLANK(INDEX('Policy Characteristics'!H:H,MATCH($C1169,'Policy Characteristics'!$C:$C,0))),"",INDEX('Policy Characteristics'!H:H,MATCH($C1169,'Policy Characteristics'!$C:$C,0)))</f>
        <v>0.01</v>
      </c>
      <c r="O1169" s="276" t="str">
        <f>IF(ISBLANK(INDEX('Policy Characteristics'!I:I,MATCH($C1169,'Policy Characteristics'!$C:$C,0))),"",INDEX('Policy Characteristics'!I:I,MATCH($C1169,'Policy Characteristics'!$C:$C,0)))</f>
        <v>% reduction in energy use</v>
      </c>
      <c r="P1169" s="276" t="str">
        <f>IF(ISBLANK(INDEX('Policy Characteristics'!J:J,MATCH($C1169,'Policy Characteristics'!$C:$C,0))),"",INDEX('Policy Characteristics'!J:J,MATCH($C1169,'Policy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9" s="276" t="str">
        <f>IF(ISBLANK(INDEX('Policy Characteristics'!K:K,MATCH($C1169,'Policy Characteristics'!$C:$C,0))),"",INDEX('Policy Characteristics'!K:K,MATCH($C1169,'Policy Characteristics'!$C:$C,0)))</f>
        <v>industry-ag-main.html#eff-stds</v>
      </c>
      <c r="R1169" s="276" t="str">
        <f>IF(ISBLANK(INDEX('Policy Characteristics'!L:L,MATCH($C1169,'Policy Characteristics'!$C:$C,0))),"",INDEX('Policy Characteristics'!L:L,MATCH($C1169,'Policy Characteristics'!$C:$C,0)))</f>
        <v>industry-energy-efficiency-standards.html</v>
      </c>
    </row>
    <row r="1170" spans="1:18" s="4" customFormat="1" ht="16">
      <c r="A1170" s="276" t="str">
        <f>IF(ISBLANK(INDEX('Policy Characteristics'!A:A,MATCH($C1170,'Policy Characteristics'!$C:$C,0))),"",INDEX('Policy Characteristics'!A:A,MATCH($C1170,'Policy Characteristics'!$C:$C,0)))</f>
        <v>Industry</v>
      </c>
      <c r="B1170" s="285" t="str">
        <f>IF(ISBLANK(INDEX('Policy Characteristics'!B:B,MATCH($C1170,'Policy Characteristics'!$C:$C,0))),"",INDEX('Policy Characteristics'!B:B,MATCH($C1170,'Policy Characteristics'!$C:$C,0)))</f>
        <v>Industry Energy Efficiency Standards</v>
      </c>
      <c r="C1170" s="276" t="str">
        <f t="shared" si="43"/>
        <v>Percentage Improvement in Eqpt Efficiency Standards above BAU</v>
      </c>
      <c r="D1170" s="6" t="s">
        <v>3125</v>
      </c>
      <c r="E1170" s="47" t="s">
        <v>2425</v>
      </c>
      <c r="F1170" t="s">
        <v>3128</v>
      </c>
      <c r="G1170" s="47" t="s">
        <v>2433</v>
      </c>
      <c r="H1170" s="44">
        <v>1189</v>
      </c>
      <c r="I1170" s="347" t="s">
        <v>45</v>
      </c>
      <c r="J1170" s="277" t="str">
        <f>IF(ISBLANK(INDEX('Policy Characteristics'!D:D,MATCH($C1170,'Policy Characteristics'!$C:$C,0))),"",INDEX('Policy Characteristics'!D:D,MATCH($C1170,'Policy Characteristics'!$C:$C,0)))</f>
        <v>Industry Energy Efficiency Standards</v>
      </c>
      <c r="K1170" s="276" t="str">
        <f>IF(ISBLANK(INDEX('Policy Characteristics'!E:E,MATCH($C1170,'Policy Characteristics'!$C:$C,0))),"",INDEX('Policy Characteristics'!E:E,MATCH($C1170,'Policy Characteristics'!$C:$C,0)))</f>
        <v>indst efficiency standards</v>
      </c>
      <c r="L1170" s="284">
        <f>IF(ISBLANK(INDEX('Policy Characteristics'!F:F,MATCH($C1170,'Policy Characteristics'!$C:$C,0))),"",INDEX('Policy Characteristics'!F:F,MATCH($C1170,'Policy Characteristics'!$C:$C,0)))</f>
        <v>0</v>
      </c>
      <c r="M1170" s="284">
        <f>IF(ISBLANK(INDEX('Policy Characteristics'!G:G,MATCH($C1170,'Policy Characteristics'!$C:$C,0))),"",INDEX('Policy Characteristics'!G:G,MATCH($C1170,'Policy Characteristics'!$C:$C,0)))</f>
        <v>0.25</v>
      </c>
      <c r="N1170" s="284">
        <f>IF(ISBLANK(INDEX('Policy Characteristics'!H:H,MATCH($C1170,'Policy Characteristics'!$C:$C,0))),"",INDEX('Policy Characteristics'!H:H,MATCH($C1170,'Policy Characteristics'!$C:$C,0)))</f>
        <v>0.01</v>
      </c>
      <c r="O1170" s="276" t="str">
        <f>IF(ISBLANK(INDEX('Policy Characteristics'!I:I,MATCH($C1170,'Policy Characteristics'!$C:$C,0))),"",INDEX('Policy Characteristics'!I:I,MATCH($C1170,'Policy Characteristics'!$C:$C,0)))</f>
        <v>% reduction in energy use</v>
      </c>
      <c r="P1170" s="276" t="str">
        <f>IF(ISBLANK(INDEX('Policy Characteristics'!J:J,MATCH($C1170,'Policy Characteristics'!$C:$C,0))),"",INDEX('Policy Characteristics'!J:J,MATCH($C1170,'Policy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0" s="276" t="str">
        <f>IF(ISBLANK(INDEX('Policy Characteristics'!K:K,MATCH($C1170,'Policy Characteristics'!$C:$C,0))),"",INDEX('Policy Characteristics'!K:K,MATCH($C1170,'Policy Characteristics'!$C:$C,0)))</f>
        <v>industry-ag-main.html#eff-stds</v>
      </c>
      <c r="R1170" s="276" t="str">
        <f>IF(ISBLANK(INDEX('Policy Characteristics'!L:L,MATCH($C1170,'Policy Characteristics'!$C:$C,0))),"",INDEX('Policy Characteristics'!L:L,MATCH($C1170,'Policy Characteristics'!$C:$C,0)))</f>
        <v>industry-energy-efficiency-standards.html</v>
      </c>
    </row>
    <row r="1171" spans="1:18" s="4" customFormat="1" ht="16">
      <c r="A1171" s="276" t="str">
        <f>IF(ISBLANK(INDEX('Policy Characteristics'!A:A,MATCH($C1171,'Policy Characteristics'!$C:$C,0))),"",INDEX('Policy Characteristics'!A:A,MATCH($C1171,'Policy Characteristics'!$C:$C,0)))</f>
        <v>Industry</v>
      </c>
      <c r="B1171" s="285" t="str">
        <f>IF(ISBLANK(INDEX('Policy Characteristics'!B:B,MATCH($C1171,'Policy Characteristics'!$C:$C,0))),"",INDEX('Policy Characteristics'!B:B,MATCH($C1171,'Policy Characteristics'!$C:$C,0)))</f>
        <v>Industry Energy Efficiency Standards</v>
      </c>
      <c r="C1171" s="276" t="str">
        <f t="shared" si="43"/>
        <v>Percentage Improvement in Eqpt Efficiency Standards above BAU</v>
      </c>
      <c r="D1171" s="6" t="s">
        <v>3125</v>
      </c>
      <c r="E1171" s="47" t="s">
        <v>2426</v>
      </c>
      <c r="F1171" t="s">
        <v>3128</v>
      </c>
      <c r="G1171" s="47" t="s">
        <v>2434</v>
      </c>
      <c r="H1171" s="44">
        <v>1190</v>
      </c>
      <c r="I1171" s="347" t="s">
        <v>45</v>
      </c>
      <c r="J1171" s="277" t="str">
        <f>IF(ISBLANK(INDEX('Policy Characteristics'!D:D,MATCH($C1171,'Policy Characteristics'!$C:$C,0))),"",INDEX('Policy Characteristics'!D:D,MATCH($C1171,'Policy Characteristics'!$C:$C,0)))</f>
        <v>Industry Energy Efficiency Standards</v>
      </c>
      <c r="K1171" s="276" t="str">
        <f>IF(ISBLANK(INDEX('Policy Characteristics'!E:E,MATCH($C1171,'Policy Characteristics'!$C:$C,0))),"",INDEX('Policy Characteristics'!E:E,MATCH($C1171,'Policy Characteristics'!$C:$C,0)))</f>
        <v>indst efficiency standards</v>
      </c>
      <c r="L1171" s="284">
        <f>IF(ISBLANK(INDEX('Policy Characteristics'!F:F,MATCH($C1171,'Policy Characteristics'!$C:$C,0))),"",INDEX('Policy Characteristics'!F:F,MATCH($C1171,'Policy Characteristics'!$C:$C,0)))</f>
        <v>0</v>
      </c>
      <c r="M1171" s="284">
        <f>IF(ISBLANK(INDEX('Policy Characteristics'!G:G,MATCH($C1171,'Policy Characteristics'!$C:$C,0))),"",INDEX('Policy Characteristics'!G:G,MATCH($C1171,'Policy Characteristics'!$C:$C,0)))</f>
        <v>0.25</v>
      </c>
      <c r="N1171" s="284">
        <f>IF(ISBLANK(INDEX('Policy Characteristics'!H:H,MATCH($C1171,'Policy Characteristics'!$C:$C,0))),"",INDEX('Policy Characteristics'!H:H,MATCH($C1171,'Policy Characteristics'!$C:$C,0)))</f>
        <v>0.01</v>
      </c>
      <c r="O1171" s="276" t="str">
        <f>IF(ISBLANK(INDEX('Policy Characteristics'!I:I,MATCH($C1171,'Policy Characteristics'!$C:$C,0))),"",INDEX('Policy Characteristics'!I:I,MATCH($C1171,'Policy Characteristics'!$C:$C,0)))</f>
        <v>% reduction in energy use</v>
      </c>
      <c r="P1171" s="276" t="str">
        <f>IF(ISBLANK(INDEX('Policy Characteristics'!J:J,MATCH($C1171,'Policy Characteristics'!$C:$C,0))),"",INDEX('Policy Characteristics'!J:J,MATCH($C1171,'Policy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1" s="276" t="str">
        <f>IF(ISBLANK(INDEX('Policy Characteristics'!K:K,MATCH($C1171,'Policy Characteristics'!$C:$C,0))),"",INDEX('Policy Characteristics'!K:K,MATCH($C1171,'Policy Characteristics'!$C:$C,0)))</f>
        <v>industry-ag-main.html#eff-stds</v>
      </c>
      <c r="R1171" s="276" t="str">
        <f>IF(ISBLANK(INDEX('Policy Characteristics'!L:L,MATCH($C1171,'Policy Characteristics'!$C:$C,0))),"",INDEX('Policy Characteristics'!L:L,MATCH($C1171,'Policy Characteristics'!$C:$C,0)))</f>
        <v>industry-energy-efficiency-standards.html</v>
      </c>
    </row>
    <row r="1172" spans="1:18" s="4" customFormat="1" ht="16">
      <c r="A1172" s="276" t="str">
        <f>IF(ISBLANK(INDEX('Policy Characteristics'!A:A,MATCH($C1172,'Policy Characteristics'!$C:$C,0))),"",INDEX('Policy Characteristics'!A:A,MATCH($C1172,'Policy Characteristics'!$C:$C,0)))</f>
        <v>Industry</v>
      </c>
      <c r="B1172" s="285" t="str">
        <f>IF(ISBLANK(INDEX('Policy Characteristics'!B:B,MATCH($C1172,'Policy Characteristics'!$C:$C,0))),"",INDEX('Policy Characteristics'!B:B,MATCH($C1172,'Policy Characteristics'!$C:$C,0)))</f>
        <v>Industry Energy Efficiency Standards</v>
      </c>
      <c r="C1172" s="276" t="str">
        <f t="shared" si="43"/>
        <v>Percentage Improvement in Eqpt Efficiency Standards above BAU</v>
      </c>
      <c r="D1172" s="6" t="s">
        <v>3125</v>
      </c>
      <c r="E1172" s="47" t="s">
        <v>2427</v>
      </c>
      <c r="F1172" t="s">
        <v>3128</v>
      </c>
      <c r="G1172" s="47" t="s">
        <v>2431</v>
      </c>
      <c r="H1172" s="44">
        <v>1191</v>
      </c>
      <c r="I1172" s="347" t="s">
        <v>45</v>
      </c>
      <c r="J1172" s="277" t="str">
        <f>IF(ISBLANK(INDEX('Policy Characteristics'!D:D,MATCH($C1172,'Policy Characteristics'!$C:$C,0))),"",INDEX('Policy Characteristics'!D:D,MATCH($C1172,'Policy Characteristics'!$C:$C,0)))</f>
        <v>Industry Energy Efficiency Standards</v>
      </c>
      <c r="K1172" s="276" t="str">
        <f>IF(ISBLANK(INDEX('Policy Characteristics'!E:E,MATCH($C1172,'Policy Characteristics'!$C:$C,0))),"",INDEX('Policy Characteristics'!E:E,MATCH($C1172,'Policy Characteristics'!$C:$C,0)))</f>
        <v>indst efficiency standards</v>
      </c>
      <c r="L1172" s="284">
        <f>IF(ISBLANK(INDEX('Policy Characteristics'!F:F,MATCH($C1172,'Policy Characteristics'!$C:$C,0))),"",INDEX('Policy Characteristics'!F:F,MATCH($C1172,'Policy Characteristics'!$C:$C,0)))</f>
        <v>0</v>
      </c>
      <c r="M1172" s="284">
        <f>IF(ISBLANK(INDEX('Policy Characteristics'!G:G,MATCH($C1172,'Policy Characteristics'!$C:$C,0))),"",INDEX('Policy Characteristics'!G:G,MATCH($C1172,'Policy Characteristics'!$C:$C,0)))</f>
        <v>0.25</v>
      </c>
      <c r="N1172" s="284">
        <f>IF(ISBLANK(INDEX('Policy Characteristics'!H:H,MATCH($C1172,'Policy Characteristics'!$C:$C,0))),"",INDEX('Policy Characteristics'!H:H,MATCH($C1172,'Policy Characteristics'!$C:$C,0)))</f>
        <v>0.01</v>
      </c>
      <c r="O1172" s="276" t="str">
        <f>IF(ISBLANK(INDEX('Policy Characteristics'!I:I,MATCH($C1172,'Policy Characteristics'!$C:$C,0))),"",INDEX('Policy Characteristics'!I:I,MATCH($C1172,'Policy Characteristics'!$C:$C,0)))</f>
        <v>% reduction in energy use</v>
      </c>
      <c r="P1172" s="276" t="str">
        <f>IF(ISBLANK(INDEX('Policy Characteristics'!J:J,MATCH($C1172,'Policy Characteristics'!$C:$C,0))),"",INDEX('Policy Characteristics'!J:J,MATCH($C1172,'Policy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2" s="276" t="str">
        <f>IF(ISBLANK(INDEX('Policy Characteristics'!K:K,MATCH($C1172,'Policy Characteristics'!$C:$C,0))),"",INDEX('Policy Characteristics'!K:K,MATCH($C1172,'Policy Characteristics'!$C:$C,0)))</f>
        <v>industry-ag-main.html#eff-stds</v>
      </c>
      <c r="R1172" s="276" t="str">
        <f>IF(ISBLANK(INDEX('Policy Characteristics'!L:L,MATCH($C1172,'Policy Characteristics'!$C:$C,0))),"",INDEX('Policy Characteristics'!L:L,MATCH($C1172,'Policy Characteristics'!$C:$C,0)))</f>
        <v>industry-energy-efficiency-standards.html</v>
      </c>
    </row>
    <row r="1173" spans="1:18" s="4" customFormat="1" ht="16">
      <c r="A1173" s="276" t="str">
        <f>IF(ISBLANK(INDEX('Policy Characteristics'!A:A,MATCH($C1173,'Policy Characteristics'!$C:$C,0))),"",INDEX('Policy Characteristics'!A:A,MATCH($C1173,'Policy Characteristics'!$C:$C,0)))</f>
        <v>Industry</v>
      </c>
      <c r="B1173" s="285" t="str">
        <f>IF(ISBLANK(INDEX('Policy Characteristics'!B:B,MATCH($C1173,'Policy Characteristics'!$C:$C,0))),"",INDEX('Policy Characteristics'!B:B,MATCH($C1173,'Policy Characteristics'!$C:$C,0)))</f>
        <v>Industry Energy Efficiency Standards</v>
      </c>
      <c r="C1173" s="276" t="str">
        <f t="shared" si="43"/>
        <v>Percentage Improvement in Eqpt Efficiency Standards above BAU</v>
      </c>
      <c r="D1173" s="6" t="s">
        <v>3125</v>
      </c>
      <c r="E1173" s="47" t="s">
        <v>2428</v>
      </c>
      <c r="F1173" t="s">
        <v>3128</v>
      </c>
      <c r="G1173" s="47" t="s">
        <v>2432</v>
      </c>
      <c r="H1173" s="44">
        <v>1192</v>
      </c>
      <c r="I1173" s="347" t="s">
        <v>45</v>
      </c>
      <c r="J1173" s="277" t="str">
        <f>IF(ISBLANK(INDEX('Policy Characteristics'!D:D,MATCH($C1173,'Policy Characteristics'!$C:$C,0))),"",INDEX('Policy Characteristics'!D:D,MATCH($C1173,'Policy Characteristics'!$C:$C,0)))</f>
        <v>Industry Energy Efficiency Standards</v>
      </c>
      <c r="K1173" s="276" t="str">
        <f>IF(ISBLANK(INDEX('Policy Characteristics'!E:E,MATCH($C1173,'Policy Characteristics'!$C:$C,0))),"",INDEX('Policy Characteristics'!E:E,MATCH($C1173,'Policy Characteristics'!$C:$C,0)))</f>
        <v>indst efficiency standards</v>
      </c>
      <c r="L1173" s="284">
        <f>IF(ISBLANK(INDEX('Policy Characteristics'!F:F,MATCH($C1173,'Policy Characteristics'!$C:$C,0))),"",INDEX('Policy Characteristics'!F:F,MATCH($C1173,'Policy Characteristics'!$C:$C,0)))</f>
        <v>0</v>
      </c>
      <c r="M1173" s="284">
        <f>IF(ISBLANK(INDEX('Policy Characteristics'!G:G,MATCH($C1173,'Policy Characteristics'!$C:$C,0))),"",INDEX('Policy Characteristics'!G:G,MATCH($C1173,'Policy Characteristics'!$C:$C,0)))</f>
        <v>0.25</v>
      </c>
      <c r="N1173" s="284">
        <f>IF(ISBLANK(INDEX('Policy Characteristics'!H:H,MATCH($C1173,'Policy Characteristics'!$C:$C,0))),"",INDEX('Policy Characteristics'!H:H,MATCH($C1173,'Policy Characteristics'!$C:$C,0)))</f>
        <v>0.01</v>
      </c>
      <c r="O1173" s="276" t="str">
        <f>IF(ISBLANK(INDEX('Policy Characteristics'!I:I,MATCH($C1173,'Policy Characteristics'!$C:$C,0))),"",INDEX('Policy Characteristics'!I:I,MATCH($C1173,'Policy Characteristics'!$C:$C,0)))</f>
        <v>% reduction in energy use</v>
      </c>
      <c r="P1173" s="276" t="str">
        <f>IF(ISBLANK(INDEX('Policy Characteristics'!J:J,MATCH($C1173,'Policy Characteristics'!$C:$C,0))),"",INDEX('Policy Characteristics'!J:J,MATCH($C1173,'Policy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3" s="276" t="str">
        <f>IF(ISBLANK(INDEX('Policy Characteristics'!K:K,MATCH($C1173,'Policy Characteristics'!$C:$C,0))),"",INDEX('Policy Characteristics'!K:K,MATCH($C1173,'Policy Characteristics'!$C:$C,0)))</f>
        <v>industry-ag-main.html#eff-stds</v>
      </c>
      <c r="R1173" s="276" t="str">
        <f>IF(ISBLANK(INDEX('Policy Characteristics'!L:L,MATCH($C1173,'Policy Characteristics'!$C:$C,0))),"",INDEX('Policy Characteristics'!L:L,MATCH($C1173,'Policy Characteristics'!$C:$C,0)))</f>
        <v>industry-energy-efficiency-standards.html</v>
      </c>
    </row>
    <row r="1174" spans="1:18" s="4" customFormat="1" ht="16">
      <c r="A1174" s="276" t="str">
        <f>IF(ISBLANK(INDEX('Policy Characteristics'!A:A,MATCH($C1174,'Policy Characteristics'!$C:$C,0))),"",INDEX('Policy Characteristics'!A:A,MATCH($C1174,'Policy Characteristics'!$C:$C,0)))</f>
        <v>Industry</v>
      </c>
      <c r="B1174" s="285" t="str">
        <f>IF(ISBLANK(INDEX('Policy Characteristics'!B:B,MATCH($C1174,'Policy Characteristics'!$C:$C,0))),"",INDEX('Policy Characteristics'!B:B,MATCH($C1174,'Policy Characteristics'!$C:$C,0)))</f>
        <v>Industry Energy Efficiency Standards</v>
      </c>
      <c r="C1174" s="276" t="str">
        <f t="shared" si="43"/>
        <v>Percentage Improvement in Eqpt Efficiency Standards above BAU</v>
      </c>
      <c r="D1174" s="6" t="s">
        <v>3125</v>
      </c>
      <c r="E1174" s="47" t="s">
        <v>2429</v>
      </c>
      <c r="F1174" t="s">
        <v>3128</v>
      </c>
      <c r="G1174" s="47" t="s">
        <v>2435</v>
      </c>
      <c r="H1174" s="44">
        <v>1193</v>
      </c>
      <c r="I1174" s="347" t="s">
        <v>45</v>
      </c>
      <c r="J1174" s="277" t="str">
        <f>IF(ISBLANK(INDEX('Policy Characteristics'!D:D,MATCH($C1174,'Policy Characteristics'!$C:$C,0))),"",INDEX('Policy Characteristics'!D:D,MATCH($C1174,'Policy Characteristics'!$C:$C,0)))</f>
        <v>Industry Energy Efficiency Standards</v>
      </c>
      <c r="K1174" s="276" t="str">
        <f>IF(ISBLANK(INDEX('Policy Characteristics'!E:E,MATCH($C1174,'Policy Characteristics'!$C:$C,0))),"",INDEX('Policy Characteristics'!E:E,MATCH($C1174,'Policy Characteristics'!$C:$C,0)))</f>
        <v>indst efficiency standards</v>
      </c>
      <c r="L1174" s="284">
        <f>IF(ISBLANK(INDEX('Policy Characteristics'!F:F,MATCH($C1174,'Policy Characteristics'!$C:$C,0))),"",INDEX('Policy Characteristics'!F:F,MATCH($C1174,'Policy Characteristics'!$C:$C,0)))</f>
        <v>0</v>
      </c>
      <c r="M1174" s="284">
        <f>IF(ISBLANK(INDEX('Policy Characteristics'!G:G,MATCH($C1174,'Policy Characteristics'!$C:$C,0))),"",INDEX('Policy Characteristics'!G:G,MATCH($C1174,'Policy Characteristics'!$C:$C,0)))</f>
        <v>0.25</v>
      </c>
      <c r="N1174" s="284">
        <f>IF(ISBLANK(INDEX('Policy Characteristics'!H:H,MATCH($C1174,'Policy Characteristics'!$C:$C,0))),"",INDEX('Policy Characteristics'!H:H,MATCH($C1174,'Policy Characteristics'!$C:$C,0)))</f>
        <v>0.01</v>
      </c>
      <c r="O1174" s="276" t="str">
        <f>IF(ISBLANK(INDEX('Policy Characteristics'!I:I,MATCH($C1174,'Policy Characteristics'!$C:$C,0))),"",INDEX('Policy Characteristics'!I:I,MATCH($C1174,'Policy Characteristics'!$C:$C,0)))</f>
        <v>% reduction in energy use</v>
      </c>
      <c r="P1174" s="276" t="str">
        <f>IF(ISBLANK(INDEX('Policy Characteristics'!J:J,MATCH($C1174,'Policy Characteristics'!$C:$C,0))),"",INDEX('Policy Characteristics'!J:J,MATCH($C1174,'Policy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4" s="276" t="str">
        <f>IF(ISBLANK(INDEX('Policy Characteristics'!K:K,MATCH($C1174,'Policy Characteristics'!$C:$C,0))),"",INDEX('Policy Characteristics'!K:K,MATCH($C1174,'Policy Characteristics'!$C:$C,0)))</f>
        <v>industry-ag-main.html#eff-stds</v>
      </c>
      <c r="R1174" s="276" t="str">
        <f>IF(ISBLANK(INDEX('Policy Characteristics'!L:L,MATCH($C1174,'Policy Characteristics'!$C:$C,0))),"",INDEX('Policy Characteristics'!L:L,MATCH($C1174,'Policy Characteristics'!$C:$C,0)))</f>
        <v>industry-energy-efficiency-standards.html</v>
      </c>
    </row>
    <row r="1175" spans="1:18" s="4" customFormat="1" ht="16">
      <c r="A1175" s="276" t="str">
        <f>IF(ISBLANK(INDEX('Policy Characteristics'!A:A,MATCH($C1175,'Policy Characteristics'!$C:$C,0))),"",INDEX('Policy Characteristics'!A:A,MATCH($C1175,'Policy Characteristics'!$C:$C,0)))</f>
        <v>Industry</v>
      </c>
      <c r="B1175" s="285" t="str">
        <f>IF(ISBLANK(INDEX('Policy Characteristics'!B:B,MATCH($C1175,'Policy Characteristics'!$C:$C,0))),"",INDEX('Policy Characteristics'!B:B,MATCH($C1175,'Policy Characteristics'!$C:$C,0)))</f>
        <v>Industry Energy Efficiency Standards</v>
      </c>
      <c r="C1175" s="276" t="str">
        <f t="shared" si="43"/>
        <v>Percentage Improvement in Eqpt Efficiency Standards above BAU</v>
      </c>
      <c r="D1175" s="6" t="s">
        <v>3125</v>
      </c>
      <c r="E1175" s="47" t="s">
        <v>2737</v>
      </c>
      <c r="F1175" t="s">
        <v>3128</v>
      </c>
      <c r="G1175" s="47" t="s">
        <v>2740</v>
      </c>
      <c r="H1175" s="44">
        <v>1194</v>
      </c>
      <c r="I1175" s="347" t="s">
        <v>45</v>
      </c>
      <c r="J1175" s="277" t="str">
        <f>IF(ISBLANK(INDEX('Policy Characteristics'!D:D,MATCH($C1175,'Policy Characteristics'!$C:$C,0))),"",INDEX('Policy Characteristics'!D:D,MATCH($C1175,'Policy Characteristics'!$C:$C,0)))</f>
        <v>Industry Energy Efficiency Standards</v>
      </c>
      <c r="K1175" s="276" t="str">
        <f>IF(ISBLANK(INDEX('Policy Characteristics'!E:E,MATCH($C1175,'Policy Characteristics'!$C:$C,0))),"",INDEX('Policy Characteristics'!E:E,MATCH($C1175,'Policy Characteristics'!$C:$C,0)))</f>
        <v>indst efficiency standards</v>
      </c>
      <c r="L1175" s="284">
        <f>IF(ISBLANK(INDEX('Policy Characteristics'!F:F,MATCH($C1175,'Policy Characteristics'!$C:$C,0))),"",INDEX('Policy Characteristics'!F:F,MATCH($C1175,'Policy Characteristics'!$C:$C,0)))</f>
        <v>0</v>
      </c>
      <c r="M1175" s="284">
        <f>IF(ISBLANK(INDEX('Policy Characteristics'!G:G,MATCH($C1175,'Policy Characteristics'!$C:$C,0))),"",INDEX('Policy Characteristics'!G:G,MATCH($C1175,'Policy Characteristics'!$C:$C,0)))</f>
        <v>0.25</v>
      </c>
      <c r="N1175" s="284">
        <f>IF(ISBLANK(INDEX('Policy Characteristics'!H:H,MATCH($C1175,'Policy Characteristics'!$C:$C,0))),"",INDEX('Policy Characteristics'!H:H,MATCH($C1175,'Policy Characteristics'!$C:$C,0)))</f>
        <v>0.01</v>
      </c>
      <c r="O1175" s="276" t="str">
        <f>IF(ISBLANK(INDEX('Policy Characteristics'!I:I,MATCH($C1175,'Policy Characteristics'!$C:$C,0))),"",INDEX('Policy Characteristics'!I:I,MATCH($C1175,'Policy Characteristics'!$C:$C,0)))</f>
        <v>% reduction in energy use</v>
      </c>
      <c r="P1175" s="276" t="str">
        <f>IF(ISBLANK(INDEX('Policy Characteristics'!J:J,MATCH($C1175,'Policy Characteristics'!$C:$C,0))),"",INDEX('Policy Characteristics'!J:J,MATCH($C1175,'Policy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5" s="276" t="str">
        <f>IF(ISBLANK(INDEX('Policy Characteristics'!K:K,MATCH($C1175,'Policy Characteristics'!$C:$C,0))),"",INDEX('Policy Characteristics'!K:K,MATCH($C1175,'Policy Characteristics'!$C:$C,0)))</f>
        <v>industry-ag-main.html#eff-stds</v>
      </c>
      <c r="R1175" s="276" t="str">
        <f>IF(ISBLANK(INDEX('Policy Characteristics'!L:L,MATCH($C1175,'Policy Characteristics'!$C:$C,0))),"",INDEX('Policy Characteristics'!L:L,MATCH($C1175,'Policy Characteristics'!$C:$C,0)))</f>
        <v>industry-energy-efficiency-standards.html</v>
      </c>
    </row>
    <row r="1176" spans="1:18" s="4" customFormat="1" ht="16">
      <c r="A1176" s="276" t="str">
        <f>IF(ISBLANK(INDEX('Policy Characteristics'!A:A,MATCH($C1176,'Policy Characteristics'!$C:$C,0))),"",INDEX('Policy Characteristics'!A:A,MATCH($C1176,'Policy Characteristics'!$C:$C,0)))</f>
        <v>Industry</v>
      </c>
      <c r="B1176" s="285" t="str">
        <f>IF(ISBLANK(INDEX('Policy Characteristics'!B:B,MATCH($C1176,'Policy Characteristics'!$C:$C,0))),"",INDEX('Policy Characteristics'!B:B,MATCH($C1176,'Policy Characteristics'!$C:$C,0)))</f>
        <v>Industry Energy Efficiency Standards</v>
      </c>
      <c r="C1176" s="276" t="str">
        <f t="shared" si="43"/>
        <v>Percentage Improvement in Eqpt Efficiency Standards above BAU</v>
      </c>
      <c r="D1176" s="6" t="s">
        <v>3125</v>
      </c>
      <c r="E1176" s="47" t="s">
        <v>2738</v>
      </c>
      <c r="F1176" t="s">
        <v>3128</v>
      </c>
      <c r="G1176" s="47" t="s">
        <v>2742</v>
      </c>
      <c r="H1176" s="44">
        <v>1195</v>
      </c>
      <c r="I1176" s="347" t="s">
        <v>45</v>
      </c>
      <c r="J1176" s="277" t="str">
        <f>IF(ISBLANK(INDEX('Policy Characteristics'!D:D,MATCH($C1176,'Policy Characteristics'!$C:$C,0))),"",INDEX('Policy Characteristics'!D:D,MATCH($C1176,'Policy Characteristics'!$C:$C,0)))</f>
        <v>Industry Energy Efficiency Standards</v>
      </c>
      <c r="K1176" s="276" t="str">
        <f>IF(ISBLANK(INDEX('Policy Characteristics'!E:E,MATCH($C1176,'Policy Characteristics'!$C:$C,0))),"",INDEX('Policy Characteristics'!E:E,MATCH($C1176,'Policy Characteristics'!$C:$C,0)))</f>
        <v>indst efficiency standards</v>
      </c>
      <c r="L1176" s="284">
        <f>IF(ISBLANK(INDEX('Policy Characteristics'!F:F,MATCH($C1176,'Policy Characteristics'!$C:$C,0))),"",INDEX('Policy Characteristics'!F:F,MATCH($C1176,'Policy Characteristics'!$C:$C,0)))</f>
        <v>0</v>
      </c>
      <c r="M1176" s="284">
        <f>IF(ISBLANK(INDEX('Policy Characteristics'!G:G,MATCH($C1176,'Policy Characteristics'!$C:$C,0))),"",INDEX('Policy Characteristics'!G:G,MATCH($C1176,'Policy Characteristics'!$C:$C,0)))</f>
        <v>0.25</v>
      </c>
      <c r="N1176" s="284">
        <f>IF(ISBLANK(INDEX('Policy Characteristics'!H:H,MATCH($C1176,'Policy Characteristics'!$C:$C,0))),"",INDEX('Policy Characteristics'!H:H,MATCH($C1176,'Policy Characteristics'!$C:$C,0)))</f>
        <v>0.01</v>
      </c>
      <c r="O1176" s="276" t="str">
        <f>IF(ISBLANK(INDEX('Policy Characteristics'!I:I,MATCH($C1176,'Policy Characteristics'!$C:$C,0))),"",INDEX('Policy Characteristics'!I:I,MATCH($C1176,'Policy Characteristics'!$C:$C,0)))</f>
        <v>% reduction in energy use</v>
      </c>
      <c r="P1176" s="276" t="str">
        <f>IF(ISBLANK(INDEX('Policy Characteristics'!J:J,MATCH($C1176,'Policy Characteristics'!$C:$C,0))),"",INDEX('Policy Characteristics'!J:J,MATCH($C1176,'Policy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6" s="276" t="str">
        <f>IF(ISBLANK(INDEX('Policy Characteristics'!K:K,MATCH($C1176,'Policy Characteristics'!$C:$C,0))),"",INDEX('Policy Characteristics'!K:K,MATCH($C1176,'Policy Characteristics'!$C:$C,0)))</f>
        <v>industry-ag-main.html#eff-stds</v>
      </c>
      <c r="R1176" s="276" t="str">
        <f>IF(ISBLANK(INDEX('Policy Characteristics'!L:L,MATCH($C1176,'Policy Characteristics'!$C:$C,0))),"",INDEX('Policy Characteristics'!L:L,MATCH($C1176,'Policy Characteristics'!$C:$C,0)))</f>
        <v>industry-energy-efficiency-standards.html</v>
      </c>
    </row>
    <row r="1177" spans="1:18" s="4" customFormat="1" ht="16">
      <c r="A1177" s="276" t="str">
        <f>IF(ISBLANK(INDEX('Policy Characteristics'!A:A,MATCH($C1177,'Policy Characteristics'!$C:$C,0))),"",INDEX('Policy Characteristics'!A:A,MATCH($C1177,'Policy Characteristics'!$C:$C,0)))</f>
        <v>Industry</v>
      </c>
      <c r="B1177" s="285" t="str">
        <f>IF(ISBLANK(INDEX('Policy Characteristics'!B:B,MATCH($C1177,'Policy Characteristics'!$C:$C,0))),"",INDEX('Policy Characteristics'!B:B,MATCH($C1177,'Policy Characteristics'!$C:$C,0)))</f>
        <v>Industry Energy Efficiency Standards</v>
      </c>
      <c r="C1177" s="276" t="str">
        <f t="shared" si="43"/>
        <v>Percentage Improvement in Eqpt Efficiency Standards above BAU</v>
      </c>
      <c r="D1177" s="6" t="s">
        <v>3125</v>
      </c>
      <c r="E1177" s="47" t="s">
        <v>2739</v>
      </c>
      <c r="F1177" t="s">
        <v>3128</v>
      </c>
      <c r="G1177" s="47" t="s">
        <v>2743</v>
      </c>
      <c r="H1177" s="44">
        <v>1196</v>
      </c>
      <c r="I1177" s="347" t="s">
        <v>45</v>
      </c>
      <c r="J1177" s="277" t="str">
        <f>IF(ISBLANK(INDEX('Policy Characteristics'!D:D,MATCH($C1177,'Policy Characteristics'!$C:$C,0))),"",INDEX('Policy Characteristics'!D:D,MATCH($C1177,'Policy Characteristics'!$C:$C,0)))</f>
        <v>Industry Energy Efficiency Standards</v>
      </c>
      <c r="K1177" s="276" t="str">
        <f>IF(ISBLANK(INDEX('Policy Characteristics'!E:E,MATCH($C1177,'Policy Characteristics'!$C:$C,0))),"",INDEX('Policy Characteristics'!E:E,MATCH($C1177,'Policy Characteristics'!$C:$C,0)))</f>
        <v>indst efficiency standards</v>
      </c>
      <c r="L1177" s="284">
        <f>IF(ISBLANK(INDEX('Policy Characteristics'!F:F,MATCH($C1177,'Policy Characteristics'!$C:$C,0))),"",INDEX('Policy Characteristics'!F:F,MATCH($C1177,'Policy Characteristics'!$C:$C,0)))</f>
        <v>0</v>
      </c>
      <c r="M1177" s="284">
        <f>IF(ISBLANK(INDEX('Policy Characteristics'!G:G,MATCH($C1177,'Policy Characteristics'!$C:$C,0))),"",INDEX('Policy Characteristics'!G:G,MATCH($C1177,'Policy Characteristics'!$C:$C,0)))</f>
        <v>0.25</v>
      </c>
      <c r="N1177" s="284">
        <f>IF(ISBLANK(INDEX('Policy Characteristics'!H:H,MATCH($C1177,'Policy Characteristics'!$C:$C,0))),"",INDEX('Policy Characteristics'!H:H,MATCH($C1177,'Policy Characteristics'!$C:$C,0)))</f>
        <v>0.01</v>
      </c>
      <c r="O1177" s="276" t="str">
        <f>IF(ISBLANK(INDEX('Policy Characteristics'!I:I,MATCH($C1177,'Policy Characteristics'!$C:$C,0))),"",INDEX('Policy Characteristics'!I:I,MATCH($C1177,'Policy Characteristics'!$C:$C,0)))</f>
        <v>% reduction in energy use</v>
      </c>
      <c r="P1177" s="276" t="str">
        <f>IF(ISBLANK(INDEX('Policy Characteristics'!J:J,MATCH($C1177,'Policy Characteristics'!$C:$C,0))),"",INDEX('Policy Characteristics'!J:J,MATCH($C1177,'Policy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7" s="276" t="str">
        <f>IF(ISBLANK(INDEX('Policy Characteristics'!K:K,MATCH($C1177,'Policy Characteristics'!$C:$C,0))),"",INDEX('Policy Characteristics'!K:K,MATCH($C1177,'Policy Characteristics'!$C:$C,0)))</f>
        <v>industry-ag-main.html#eff-stds</v>
      </c>
      <c r="R1177" s="276" t="str">
        <f>IF(ISBLANK(INDEX('Policy Characteristics'!L:L,MATCH($C1177,'Policy Characteristics'!$C:$C,0))),"",INDEX('Policy Characteristics'!L:L,MATCH($C1177,'Policy Characteristics'!$C:$C,0)))</f>
        <v>industry-energy-efficiency-standards.html</v>
      </c>
    </row>
    <row r="1178" spans="1:18" s="4" customFormat="1" ht="16">
      <c r="A1178" s="276" t="str">
        <f>IF(ISBLANK(INDEX('Policy Characteristics'!A:A,MATCH($C1178,'Policy Characteristics'!$C:$C,0))),"",INDEX('Policy Characteristics'!A:A,MATCH($C1178,'Policy Characteristics'!$C:$C,0)))</f>
        <v>Industry</v>
      </c>
      <c r="B1178" s="285" t="str">
        <f>IF(ISBLANK(INDEX('Policy Characteristics'!B:B,MATCH($C1178,'Policy Characteristics'!$C:$C,0))),"",INDEX('Policy Characteristics'!B:B,MATCH($C1178,'Policy Characteristics'!$C:$C,0)))</f>
        <v>Industry Energy Efficiency Standards</v>
      </c>
      <c r="C1178" s="276" t="str">
        <f t="shared" si="43"/>
        <v>Percentage Improvement in Eqpt Efficiency Standards above BAU</v>
      </c>
      <c r="D1178" s="6" t="s">
        <v>3125</v>
      </c>
      <c r="E1178" s="47" t="s">
        <v>2736</v>
      </c>
      <c r="F1178" t="s">
        <v>3128</v>
      </c>
      <c r="G1178" s="47" t="s">
        <v>2741</v>
      </c>
      <c r="H1178" s="44">
        <v>1197</v>
      </c>
      <c r="I1178" s="347" t="s">
        <v>45</v>
      </c>
      <c r="J1178" s="277" t="str">
        <f>IF(ISBLANK(INDEX('Policy Characteristics'!D:D,MATCH($C1178,'Policy Characteristics'!$C:$C,0))),"",INDEX('Policy Characteristics'!D:D,MATCH($C1178,'Policy Characteristics'!$C:$C,0)))</f>
        <v>Industry Energy Efficiency Standards</v>
      </c>
      <c r="K1178" s="276" t="str">
        <f>IF(ISBLANK(INDEX('Policy Characteristics'!E:E,MATCH($C1178,'Policy Characteristics'!$C:$C,0))),"",INDEX('Policy Characteristics'!E:E,MATCH($C1178,'Policy Characteristics'!$C:$C,0)))</f>
        <v>indst efficiency standards</v>
      </c>
      <c r="L1178" s="284">
        <f>IF(ISBLANK(INDEX('Policy Characteristics'!F:F,MATCH($C1178,'Policy Characteristics'!$C:$C,0))),"",INDEX('Policy Characteristics'!F:F,MATCH($C1178,'Policy Characteristics'!$C:$C,0)))</f>
        <v>0</v>
      </c>
      <c r="M1178" s="284">
        <f>IF(ISBLANK(INDEX('Policy Characteristics'!G:G,MATCH($C1178,'Policy Characteristics'!$C:$C,0))),"",INDEX('Policy Characteristics'!G:G,MATCH($C1178,'Policy Characteristics'!$C:$C,0)))</f>
        <v>0.25</v>
      </c>
      <c r="N1178" s="284">
        <f>IF(ISBLANK(INDEX('Policy Characteristics'!H:H,MATCH($C1178,'Policy Characteristics'!$C:$C,0))),"",INDEX('Policy Characteristics'!H:H,MATCH($C1178,'Policy Characteristics'!$C:$C,0)))</f>
        <v>0.01</v>
      </c>
      <c r="O1178" s="276" t="str">
        <f>IF(ISBLANK(INDEX('Policy Characteristics'!I:I,MATCH($C1178,'Policy Characteristics'!$C:$C,0))),"",INDEX('Policy Characteristics'!I:I,MATCH($C1178,'Policy Characteristics'!$C:$C,0)))</f>
        <v>% reduction in energy use</v>
      </c>
      <c r="P1178" s="276" t="str">
        <f>IF(ISBLANK(INDEX('Policy Characteristics'!J:J,MATCH($C1178,'Policy Characteristics'!$C:$C,0))),"",INDEX('Policy Characteristics'!J:J,MATCH($C1178,'Policy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8" s="276" t="str">
        <f>IF(ISBLANK(INDEX('Policy Characteristics'!K:K,MATCH($C1178,'Policy Characteristics'!$C:$C,0))),"",INDEX('Policy Characteristics'!K:K,MATCH($C1178,'Policy Characteristics'!$C:$C,0)))</f>
        <v>industry-ag-main.html#eff-stds</v>
      </c>
      <c r="R1178" s="276" t="str">
        <f>IF(ISBLANK(INDEX('Policy Characteristics'!L:L,MATCH($C1178,'Policy Characteristics'!$C:$C,0))),"",INDEX('Policy Characteristics'!L:L,MATCH($C1178,'Policy Characteristics'!$C:$C,0)))</f>
        <v>industry-energy-efficiency-standards.html</v>
      </c>
    </row>
    <row r="1179" spans="1:18" s="4" customFormat="1" ht="16">
      <c r="A1179" s="276" t="str">
        <f>IF(ISBLANK(INDEX('Policy Characteristics'!A:A,MATCH($C1179,'Policy Characteristics'!$C:$C,0))),"",INDEX('Policy Characteristics'!A:A,MATCH($C1179,'Policy Characteristics'!$C:$C,0)))</f>
        <v>Industry</v>
      </c>
      <c r="B1179" s="285" t="str">
        <f>IF(ISBLANK(INDEX('Policy Characteristics'!B:B,MATCH($C1179,'Policy Characteristics'!$C:$C,0))),"",INDEX('Policy Characteristics'!B:B,MATCH($C1179,'Policy Characteristics'!$C:$C,0)))</f>
        <v>Industry Energy Efficiency Standards</v>
      </c>
      <c r="C1179" s="276" t="str">
        <f t="shared" si="43"/>
        <v>Percentage Improvement in Eqpt Efficiency Standards above BAU</v>
      </c>
      <c r="D1179" s="6" t="s">
        <v>3126</v>
      </c>
      <c r="E1179" s="47" t="s">
        <v>2424</v>
      </c>
      <c r="F1179" t="s">
        <v>3087</v>
      </c>
      <c r="G1179" s="47" t="s">
        <v>2430</v>
      </c>
      <c r="H1179" s="44">
        <v>1198</v>
      </c>
      <c r="I1179" s="347" t="s">
        <v>44</v>
      </c>
      <c r="J1179" s="277" t="str">
        <f>IF(ISBLANK(INDEX('Policy Characteristics'!D:D,MATCH($C1179,'Policy Characteristics'!$C:$C,0))),"",INDEX('Policy Characteristics'!D:D,MATCH($C1179,'Policy Characteristics'!$C:$C,0)))</f>
        <v>Industry Energy Efficiency Standards</v>
      </c>
      <c r="K1179" s="276" t="str">
        <f>IF(ISBLANK(INDEX('Policy Characteristics'!E:E,MATCH($C1179,'Policy Characteristics'!$C:$C,0))),"",INDEX('Policy Characteristics'!E:E,MATCH($C1179,'Policy Characteristics'!$C:$C,0)))</f>
        <v>indst efficiency standards</v>
      </c>
      <c r="L1179" s="284">
        <f>IF(ISBLANK(INDEX('Policy Characteristics'!F:F,MATCH($C1179,'Policy Characteristics'!$C:$C,0))),"",INDEX('Policy Characteristics'!F:F,MATCH($C1179,'Policy Characteristics'!$C:$C,0)))</f>
        <v>0</v>
      </c>
      <c r="M1179" s="284">
        <f>IF(ISBLANK(INDEX('Policy Characteristics'!G:G,MATCH($C1179,'Policy Characteristics'!$C:$C,0))),"",INDEX('Policy Characteristics'!G:G,MATCH($C1179,'Policy Characteristics'!$C:$C,0)))</f>
        <v>0.25</v>
      </c>
      <c r="N1179" s="284">
        <f>IF(ISBLANK(INDEX('Policy Characteristics'!H:H,MATCH($C1179,'Policy Characteristics'!$C:$C,0))),"",INDEX('Policy Characteristics'!H:H,MATCH($C1179,'Policy Characteristics'!$C:$C,0)))</f>
        <v>0.01</v>
      </c>
      <c r="O1179" s="276" t="str">
        <f>IF(ISBLANK(INDEX('Policy Characteristics'!I:I,MATCH($C1179,'Policy Characteristics'!$C:$C,0))),"",INDEX('Policy Characteristics'!I:I,MATCH($C1179,'Policy Characteristics'!$C:$C,0)))</f>
        <v>% reduction in energy use</v>
      </c>
      <c r="P1179" s="276" t="str">
        <f>IF(ISBLANK(INDEX('Policy Characteristics'!J:J,MATCH($C1179,'Policy Characteristics'!$C:$C,0))),"",INDEX('Policy Characteristics'!J:J,MATCH($C1179,'Policy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9" s="276" t="str">
        <f>IF(ISBLANK(INDEX('Policy Characteristics'!K:K,MATCH($C1179,'Policy Characteristics'!$C:$C,0))),"",INDEX('Policy Characteristics'!K:K,MATCH($C1179,'Policy Characteristics'!$C:$C,0)))</f>
        <v>industry-ag-main.html#eff-stds</v>
      </c>
      <c r="R1179" s="276" t="str">
        <f>IF(ISBLANK(INDEX('Policy Characteristics'!L:L,MATCH($C1179,'Policy Characteristics'!$C:$C,0))),"",INDEX('Policy Characteristics'!L:L,MATCH($C1179,'Policy Characteristics'!$C:$C,0)))</f>
        <v>industry-energy-efficiency-standards.html</v>
      </c>
    </row>
    <row r="1180" spans="1:18" s="4" customFormat="1" ht="16">
      <c r="A1180" s="276" t="str">
        <f>IF(ISBLANK(INDEX('Policy Characteristics'!A:A,MATCH($C1180,'Policy Characteristics'!$C:$C,0))),"",INDEX('Policy Characteristics'!A:A,MATCH($C1180,'Policy Characteristics'!$C:$C,0)))</f>
        <v>Industry</v>
      </c>
      <c r="B1180" s="285" t="str">
        <f>IF(ISBLANK(INDEX('Policy Characteristics'!B:B,MATCH($C1180,'Policy Characteristics'!$C:$C,0))),"",INDEX('Policy Characteristics'!B:B,MATCH($C1180,'Policy Characteristics'!$C:$C,0)))</f>
        <v>Industry Energy Efficiency Standards</v>
      </c>
      <c r="C1180" s="276" t="str">
        <f t="shared" si="43"/>
        <v>Percentage Improvement in Eqpt Efficiency Standards above BAU</v>
      </c>
      <c r="D1180" s="6" t="s">
        <v>3126</v>
      </c>
      <c r="E1180" s="47" t="s">
        <v>2425</v>
      </c>
      <c r="F1180" t="s">
        <v>3087</v>
      </c>
      <c r="G1180" s="47" t="s">
        <v>2433</v>
      </c>
      <c r="H1180" s="44">
        <v>1199</v>
      </c>
      <c r="I1180" s="347" t="s">
        <v>45</v>
      </c>
      <c r="J1180" s="277" t="str">
        <f>IF(ISBLANK(INDEX('Policy Characteristics'!D:D,MATCH($C1180,'Policy Characteristics'!$C:$C,0))),"",INDEX('Policy Characteristics'!D:D,MATCH($C1180,'Policy Characteristics'!$C:$C,0)))</f>
        <v>Industry Energy Efficiency Standards</v>
      </c>
      <c r="K1180" s="276" t="str">
        <f>IF(ISBLANK(INDEX('Policy Characteristics'!E:E,MATCH($C1180,'Policy Characteristics'!$C:$C,0))),"",INDEX('Policy Characteristics'!E:E,MATCH($C1180,'Policy Characteristics'!$C:$C,0)))</f>
        <v>indst efficiency standards</v>
      </c>
      <c r="L1180" s="284">
        <f>IF(ISBLANK(INDEX('Policy Characteristics'!F:F,MATCH($C1180,'Policy Characteristics'!$C:$C,0))),"",INDEX('Policy Characteristics'!F:F,MATCH($C1180,'Policy Characteristics'!$C:$C,0)))</f>
        <v>0</v>
      </c>
      <c r="M1180" s="284">
        <f>IF(ISBLANK(INDEX('Policy Characteristics'!G:G,MATCH($C1180,'Policy Characteristics'!$C:$C,0))),"",INDEX('Policy Characteristics'!G:G,MATCH($C1180,'Policy Characteristics'!$C:$C,0)))</f>
        <v>0.25</v>
      </c>
      <c r="N1180" s="284">
        <f>IF(ISBLANK(INDEX('Policy Characteristics'!H:H,MATCH($C1180,'Policy Characteristics'!$C:$C,0))),"",INDEX('Policy Characteristics'!H:H,MATCH($C1180,'Policy Characteristics'!$C:$C,0)))</f>
        <v>0.01</v>
      </c>
      <c r="O1180" s="276" t="str">
        <f>IF(ISBLANK(INDEX('Policy Characteristics'!I:I,MATCH($C1180,'Policy Characteristics'!$C:$C,0))),"",INDEX('Policy Characteristics'!I:I,MATCH($C1180,'Policy Characteristics'!$C:$C,0)))</f>
        <v>% reduction in energy use</v>
      </c>
      <c r="P1180" s="276" t="str">
        <f>IF(ISBLANK(INDEX('Policy Characteristics'!J:J,MATCH($C1180,'Policy Characteristics'!$C:$C,0))),"",INDEX('Policy Characteristics'!J:J,MATCH($C1180,'Policy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0" s="276" t="str">
        <f>IF(ISBLANK(INDEX('Policy Characteristics'!K:K,MATCH($C1180,'Policy Characteristics'!$C:$C,0))),"",INDEX('Policy Characteristics'!K:K,MATCH($C1180,'Policy Characteristics'!$C:$C,0)))</f>
        <v>industry-ag-main.html#eff-stds</v>
      </c>
      <c r="R1180" s="276" t="str">
        <f>IF(ISBLANK(INDEX('Policy Characteristics'!L:L,MATCH($C1180,'Policy Characteristics'!$C:$C,0))),"",INDEX('Policy Characteristics'!L:L,MATCH($C1180,'Policy Characteristics'!$C:$C,0)))</f>
        <v>industry-energy-efficiency-standards.html</v>
      </c>
    </row>
    <row r="1181" spans="1:18" s="4" customFormat="1" ht="16">
      <c r="A1181" s="276" t="str">
        <f>IF(ISBLANK(INDEX('Policy Characteristics'!A:A,MATCH($C1181,'Policy Characteristics'!$C:$C,0))),"",INDEX('Policy Characteristics'!A:A,MATCH($C1181,'Policy Characteristics'!$C:$C,0)))</f>
        <v>Industry</v>
      </c>
      <c r="B1181" s="285" t="str">
        <f>IF(ISBLANK(INDEX('Policy Characteristics'!B:B,MATCH($C1181,'Policy Characteristics'!$C:$C,0))),"",INDEX('Policy Characteristics'!B:B,MATCH($C1181,'Policy Characteristics'!$C:$C,0)))</f>
        <v>Industry Energy Efficiency Standards</v>
      </c>
      <c r="C1181" s="276" t="str">
        <f t="shared" si="43"/>
        <v>Percentage Improvement in Eqpt Efficiency Standards above BAU</v>
      </c>
      <c r="D1181" s="6" t="s">
        <v>3126</v>
      </c>
      <c r="E1181" s="47" t="s">
        <v>2426</v>
      </c>
      <c r="F1181" t="s">
        <v>3087</v>
      </c>
      <c r="G1181" s="47" t="s">
        <v>2434</v>
      </c>
      <c r="H1181" s="44">
        <v>1200</v>
      </c>
      <c r="I1181" s="347" t="s">
        <v>44</v>
      </c>
      <c r="J1181" s="277" t="str">
        <f>IF(ISBLANK(INDEX('Policy Characteristics'!D:D,MATCH($C1181,'Policy Characteristics'!$C:$C,0))),"",INDEX('Policy Characteristics'!D:D,MATCH($C1181,'Policy Characteristics'!$C:$C,0)))</f>
        <v>Industry Energy Efficiency Standards</v>
      </c>
      <c r="K1181" s="276" t="str">
        <f>IF(ISBLANK(INDEX('Policy Characteristics'!E:E,MATCH($C1181,'Policy Characteristics'!$C:$C,0))),"",INDEX('Policy Characteristics'!E:E,MATCH($C1181,'Policy Characteristics'!$C:$C,0)))</f>
        <v>indst efficiency standards</v>
      </c>
      <c r="L1181" s="284">
        <f>IF(ISBLANK(INDEX('Policy Characteristics'!F:F,MATCH($C1181,'Policy Characteristics'!$C:$C,0))),"",INDEX('Policy Characteristics'!F:F,MATCH($C1181,'Policy Characteristics'!$C:$C,0)))</f>
        <v>0</v>
      </c>
      <c r="M1181" s="284">
        <f>IF(ISBLANK(INDEX('Policy Characteristics'!G:G,MATCH($C1181,'Policy Characteristics'!$C:$C,0))),"",INDEX('Policy Characteristics'!G:G,MATCH($C1181,'Policy Characteristics'!$C:$C,0)))</f>
        <v>0.25</v>
      </c>
      <c r="N1181" s="284">
        <f>IF(ISBLANK(INDEX('Policy Characteristics'!H:H,MATCH($C1181,'Policy Characteristics'!$C:$C,0))),"",INDEX('Policy Characteristics'!H:H,MATCH($C1181,'Policy Characteristics'!$C:$C,0)))</f>
        <v>0.01</v>
      </c>
      <c r="O1181" s="276" t="str">
        <f>IF(ISBLANK(INDEX('Policy Characteristics'!I:I,MATCH($C1181,'Policy Characteristics'!$C:$C,0))),"",INDEX('Policy Characteristics'!I:I,MATCH($C1181,'Policy Characteristics'!$C:$C,0)))</f>
        <v>% reduction in energy use</v>
      </c>
      <c r="P1181" s="276" t="str">
        <f>IF(ISBLANK(INDEX('Policy Characteristics'!J:J,MATCH($C1181,'Policy Characteristics'!$C:$C,0))),"",INDEX('Policy Characteristics'!J:J,MATCH($C1181,'Policy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1" s="276" t="str">
        <f>IF(ISBLANK(INDEX('Policy Characteristics'!K:K,MATCH($C1181,'Policy Characteristics'!$C:$C,0))),"",INDEX('Policy Characteristics'!K:K,MATCH($C1181,'Policy Characteristics'!$C:$C,0)))</f>
        <v>industry-ag-main.html#eff-stds</v>
      </c>
      <c r="R1181" s="276" t="str">
        <f>IF(ISBLANK(INDEX('Policy Characteristics'!L:L,MATCH($C1181,'Policy Characteristics'!$C:$C,0))),"",INDEX('Policy Characteristics'!L:L,MATCH($C1181,'Policy Characteristics'!$C:$C,0)))</f>
        <v>industry-energy-efficiency-standards.html</v>
      </c>
    </row>
    <row r="1182" spans="1:18" s="4" customFormat="1" ht="16">
      <c r="A1182" s="276" t="str">
        <f>IF(ISBLANK(INDEX('Policy Characteristics'!A:A,MATCH($C1182,'Policy Characteristics'!$C:$C,0))),"",INDEX('Policy Characteristics'!A:A,MATCH($C1182,'Policy Characteristics'!$C:$C,0)))</f>
        <v>Industry</v>
      </c>
      <c r="B1182" s="285" t="str">
        <f>IF(ISBLANK(INDEX('Policy Characteristics'!B:B,MATCH($C1182,'Policy Characteristics'!$C:$C,0))),"",INDEX('Policy Characteristics'!B:B,MATCH($C1182,'Policy Characteristics'!$C:$C,0)))</f>
        <v>Industry Energy Efficiency Standards</v>
      </c>
      <c r="C1182" s="276" t="str">
        <f t="shared" si="43"/>
        <v>Percentage Improvement in Eqpt Efficiency Standards above BAU</v>
      </c>
      <c r="D1182" s="6" t="s">
        <v>3126</v>
      </c>
      <c r="E1182" s="47" t="s">
        <v>2427</v>
      </c>
      <c r="F1182" t="s">
        <v>3087</v>
      </c>
      <c r="G1182" s="47" t="s">
        <v>2431</v>
      </c>
      <c r="H1182" s="44">
        <v>1201</v>
      </c>
      <c r="I1182" s="347" t="s">
        <v>45</v>
      </c>
      <c r="J1182" s="277" t="str">
        <f>IF(ISBLANK(INDEX('Policy Characteristics'!D:D,MATCH($C1182,'Policy Characteristics'!$C:$C,0))),"",INDEX('Policy Characteristics'!D:D,MATCH($C1182,'Policy Characteristics'!$C:$C,0)))</f>
        <v>Industry Energy Efficiency Standards</v>
      </c>
      <c r="K1182" s="276" t="str">
        <f>IF(ISBLANK(INDEX('Policy Characteristics'!E:E,MATCH($C1182,'Policy Characteristics'!$C:$C,0))),"",INDEX('Policy Characteristics'!E:E,MATCH($C1182,'Policy Characteristics'!$C:$C,0)))</f>
        <v>indst efficiency standards</v>
      </c>
      <c r="L1182" s="284">
        <f>IF(ISBLANK(INDEX('Policy Characteristics'!F:F,MATCH($C1182,'Policy Characteristics'!$C:$C,0))),"",INDEX('Policy Characteristics'!F:F,MATCH($C1182,'Policy Characteristics'!$C:$C,0)))</f>
        <v>0</v>
      </c>
      <c r="M1182" s="284">
        <f>IF(ISBLANK(INDEX('Policy Characteristics'!G:G,MATCH($C1182,'Policy Characteristics'!$C:$C,0))),"",INDEX('Policy Characteristics'!G:G,MATCH($C1182,'Policy Characteristics'!$C:$C,0)))</f>
        <v>0.25</v>
      </c>
      <c r="N1182" s="284">
        <f>IF(ISBLANK(INDEX('Policy Characteristics'!H:H,MATCH($C1182,'Policy Characteristics'!$C:$C,0))),"",INDEX('Policy Characteristics'!H:H,MATCH($C1182,'Policy Characteristics'!$C:$C,0)))</f>
        <v>0.01</v>
      </c>
      <c r="O1182" s="276" t="str">
        <f>IF(ISBLANK(INDEX('Policy Characteristics'!I:I,MATCH($C1182,'Policy Characteristics'!$C:$C,0))),"",INDEX('Policy Characteristics'!I:I,MATCH($C1182,'Policy Characteristics'!$C:$C,0)))</f>
        <v>% reduction in energy use</v>
      </c>
      <c r="P1182" s="276" t="str">
        <f>IF(ISBLANK(INDEX('Policy Characteristics'!J:J,MATCH($C1182,'Policy Characteristics'!$C:$C,0))),"",INDEX('Policy Characteristics'!J:J,MATCH($C1182,'Policy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2" s="276" t="str">
        <f>IF(ISBLANK(INDEX('Policy Characteristics'!K:K,MATCH($C1182,'Policy Characteristics'!$C:$C,0))),"",INDEX('Policy Characteristics'!K:K,MATCH($C1182,'Policy Characteristics'!$C:$C,0)))</f>
        <v>industry-ag-main.html#eff-stds</v>
      </c>
      <c r="R1182" s="276" t="str">
        <f>IF(ISBLANK(INDEX('Policy Characteristics'!L:L,MATCH($C1182,'Policy Characteristics'!$C:$C,0))),"",INDEX('Policy Characteristics'!L:L,MATCH($C1182,'Policy Characteristics'!$C:$C,0)))</f>
        <v>industry-energy-efficiency-standards.html</v>
      </c>
    </row>
    <row r="1183" spans="1:18" s="4" customFormat="1" ht="16">
      <c r="A1183" s="276" t="str">
        <f>IF(ISBLANK(INDEX('Policy Characteristics'!A:A,MATCH($C1183,'Policy Characteristics'!$C:$C,0))),"",INDEX('Policy Characteristics'!A:A,MATCH($C1183,'Policy Characteristics'!$C:$C,0)))</f>
        <v>Industry</v>
      </c>
      <c r="B1183" s="285" t="str">
        <f>IF(ISBLANK(INDEX('Policy Characteristics'!B:B,MATCH($C1183,'Policy Characteristics'!$C:$C,0))),"",INDEX('Policy Characteristics'!B:B,MATCH($C1183,'Policy Characteristics'!$C:$C,0)))</f>
        <v>Industry Energy Efficiency Standards</v>
      </c>
      <c r="C1183" s="276" t="str">
        <f t="shared" si="43"/>
        <v>Percentage Improvement in Eqpt Efficiency Standards above BAU</v>
      </c>
      <c r="D1183" s="6" t="s">
        <v>3126</v>
      </c>
      <c r="E1183" s="47" t="s">
        <v>2428</v>
      </c>
      <c r="F1183" t="s">
        <v>3087</v>
      </c>
      <c r="G1183" s="47" t="s">
        <v>2432</v>
      </c>
      <c r="H1183" s="44">
        <v>1202</v>
      </c>
      <c r="I1183" s="347" t="s">
        <v>44</v>
      </c>
      <c r="J1183" s="277" t="str">
        <f>IF(ISBLANK(INDEX('Policy Characteristics'!D:D,MATCH($C1183,'Policy Characteristics'!$C:$C,0))),"",INDEX('Policy Characteristics'!D:D,MATCH($C1183,'Policy Characteristics'!$C:$C,0)))</f>
        <v>Industry Energy Efficiency Standards</v>
      </c>
      <c r="K1183" s="276" t="str">
        <f>IF(ISBLANK(INDEX('Policy Characteristics'!E:E,MATCH($C1183,'Policy Characteristics'!$C:$C,0))),"",INDEX('Policy Characteristics'!E:E,MATCH($C1183,'Policy Characteristics'!$C:$C,0)))</f>
        <v>indst efficiency standards</v>
      </c>
      <c r="L1183" s="284">
        <f>IF(ISBLANK(INDEX('Policy Characteristics'!F:F,MATCH($C1183,'Policy Characteristics'!$C:$C,0))),"",INDEX('Policy Characteristics'!F:F,MATCH($C1183,'Policy Characteristics'!$C:$C,0)))</f>
        <v>0</v>
      </c>
      <c r="M1183" s="284">
        <f>IF(ISBLANK(INDEX('Policy Characteristics'!G:G,MATCH($C1183,'Policy Characteristics'!$C:$C,0))),"",INDEX('Policy Characteristics'!G:G,MATCH($C1183,'Policy Characteristics'!$C:$C,0)))</f>
        <v>0.25</v>
      </c>
      <c r="N1183" s="284">
        <f>IF(ISBLANK(INDEX('Policy Characteristics'!H:H,MATCH($C1183,'Policy Characteristics'!$C:$C,0))),"",INDEX('Policy Characteristics'!H:H,MATCH($C1183,'Policy Characteristics'!$C:$C,0)))</f>
        <v>0.01</v>
      </c>
      <c r="O1183" s="276" t="str">
        <f>IF(ISBLANK(INDEX('Policy Characteristics'!I:I,MATCH($C1183,'Policy Characteristics'!$C:$C,0))),"",INDEX('Policy Characteristics'!I:I,MATCH($C1183,'Policy Characteristics'!$C:$C,0)))</f>
        <v>% reduction in energy use</v>
      </c>
      <c r="P1183" s="276" t="str">
        <f>IF(ISBLANK(INDEX('Policy Characteristics'!J:J,MATCH($C1183,'Policy Characteristics'!$C:$C,0))),"",INDEX('Policy Characteristics'!J:J,MATCH($C1183,'Policy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3" s="276" t="str">
        <f>IF(ISBLANK(INDEX('Policy Characteristics'!K:K,MATCH($C1183,'Policy Characteristics'!$C:$C,0))),"",INDEX('Policy Characteristics'!K:K,MATCH($C1183,'Policy Characteristics'!$C:$C,0)))</f>
        <v>industry-ag-main.html#eff-stds</v>
      </c>
      <c r="R1183" s="276" t="str">
        <f>IF(ISBLANK(INDEX('Policy Characteristics'!L:L,MATCH($C1183,'Policy Characteristics'!$C:$C,0))),"",INDEX('Policy Characteristics'!L:L,MATCH($C1183,'Policy Characteristics'!$C:$C,0)))</f>
        <v>industry-energy-efficiency-standards.html</v>
      </c>
    </row>
    <row r="1184" spans="1:18" s="4" customFormat="1" ht="16">
      <c r="A1184" s="276" t="str">
        <f>IF(ISBLANK(INDEX('Policy Characteristics'!A:A,MATCH($C1184,'Policy Characteristics'!$C:$C,0))),"",INDEX('Policy Characteristics'!A:A,MATCH($C1184,'Policy Characteristics'!$C:$C,0)))</f>
        <v>Industry</v>
      </c>
      <c r="B1184" s="285" t="str">
        <f>IF(ISBLANK(INDEX('Policy Characteristics'!B:B,MATCH($C1184,'Policy Characteristics'!$C:$C,0))),"",INDEX('Policy Characteristics'!B:B,MATCH($C1184,'Policy Characteristics'!$C:$C,0)))</f>
        <v>Industry Energy Efficiency Standards</v>
      </c>
      <c r="C1184" s="276" t="str">
        <f t="shared" si="43"/>
        <v>Percentage Improvement in Eqpt Efficiency Standards above BAU</v>
      </c>
      <c r="D1184" s="6" t="s">
        <v>3126</v>
      </c>
      <c r="E1184" s="47" t="s">
        <v>2429</v>
      </c>
      <c r="F1184" t="s">
        <v>3087</v>
      </c>
      <c r="G1184" s="47" t="s">
        <v>2435</v>
      </c>
      <c r="H1184" s="44">
        <v>1203</v>
      </c>
      <c r="I1184" s="347" t="s">
        <v>45</v>
      </c>
      <c r="J1184" s="277" t="str">
        <f>IF(ISBLANK(INDEX('Policy Characteristics'!D:D,MATCH($C1184,'Policy Characteristics'!$C:$C,0))),"",INDEX('Policy Characteristics'!D:D,MATCH($C1184,'Policy Characteristics'!$C:$C,0)))</f>
        <v>Industry Energy Efficiency Standards</v>
      </c>
      <c r="K1184" s="276" t="str">
        <f>IF(ISBLANK(INDEX('Policy Characteristics'!E:E,MATCH($C1184,'Policy Characteristics'!$C:$C,0))),"",INDEX('Policy Characteristics'!E:E,MATCH($C1184,'Policy Characteristics'!$C:$C,0)))</f>
        <v>indst efficiency standards</v>
      </c>
      <c r="L1184" s="284">
        <f>IF(ISBLANK(INDEX('Policy Characteristics'!F:F,MATCH($C1184,'Policy Characteristics'!$C:$C,0))),"",INDEX('Policy Characteristics'!F:F,MATCH($C1184,'Policy Characteristics'!$C:$C,0)))</f>
        <v>0</v>
      </c>
      <c r="M1184" s="284">
        <f>IF(ISBLANK(INDEX('Policy Characteristics'!G:G,MATCH($C1184,'Policy Characteristics'!$C:$C,0))),"",INDEX('Policy Characteristics'!G:G,MATCH($C1184,'Policy Characteristics'!$C:$C,0)))</f>
        <v>0.25</v>
      </c>
      <c r="N1184" s="284">
        <f>IF(ISBLANK(INDEX('Policy Characteristics'!H:H,MATCH($C1184,'Policy Characteristics'!$C:$C,0))),"",INDEX('Policy Characteristics'!H:H,MATCH($C1184,'Policy Characteristics'!$C:$C,0)))</f>
        <v>0.01</v>
      </c>
      <c r="O1184" s="276" t="str">
        <f>IF(ISBLANK(INDEX('Policy Characteristics'!I:I,MATCH($C1184,'Policy Characteristics'!$C:$C,0))),"",INDEX('Policy Characteristics'!I:I,MATCH($C1184,'Policy Characteristics'!$C:$C,0)))</f>
        <v>% reduction in energy use</v>
      </c>
      <c r="P1184" s="276" t="str">
        <f>IF(ISBLANK(INDEX('Policy Characteristics'!J:J,MATCH($C1184,'Policy Characteristics'!$C:$C,0))),"",INDEX('Policy Characteristics'!J:J,MATCH($C1184,'Policy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4" s="276" t="str">
        <f>IF(ISBLANK(INDEX('Policy Characteristics'!K:K,MATCH($C1184,'Policy Characteristics'!$C:$C,0))),"",INDEX('Policy Characteristics'!K:K,MATCH($C1184,'Policy Characteristics'!$C:$C,0)))</f>
        <v>industry-ag-main.html#eff-stds</v>
      </c>
      <c r="R1184" s="276" t="str">
        <f>IF(ISBLANK(INDEX('Policy Characteristics'!L:L,MATCH($C1184,'Policy Characteristics'!$C:$C,0))),"",INDEX('Policy Characteristics'!L:L,MATCH($C1184,'Policy Characteristics'!$C:$C,0)))</f>
        <v>industry-energy-efficiency-standards.html</v>
      </c>
    </row>
    <row r="1185" spans="1:18" s="4" customFormat="1" ht="16">
      <c r="A1185" s="276" t="str">
        <f>IF(ISBLANK(INDEX('Policy Characteristics'!A:A,MATCH($C1185,'Policy Characteristics'!$C:$C,0))),"",INDEX('Policy Characteristics'!A:A,MATCH($C1185,'Policy Characteristics'!$C:$C,0)))</f>
        <v>Industry</v>
      </c>
      <c r="B1185" s="285" t="str">
        <f>IF(ISBLANK(INDEX('Policy Characteristics'!B:B,MATCH($C1185,'Policy Characteristics'!$C:$C,0))),"",INDEX('Policy Characteristics'!B:B,MATCH($C1185,'Policy Characteristics'!$C:$C,0)))</f>
        <v>Industry Energy Efficiency Standards</v>
      </c>
      <c r="C1185" s="276" t="str">
        <f t="shared" si="43"/>
        <v>Percentage Improvement in Eqpt Efficiency Standards above BAU</v>
      </c>
      <c r="D1185" s="6" t="s">
        <v>3126</v>
      </c>
      <c r="E1185" s="47" t="s">
        <v>2737</v>
      </c>
      <c r="F1185" t="s">
        <v>3087</v>
      </c>
      <c r="G1185" s="47" t="s">
        <v>2740</v>
      </c>
      <c r="H1185" s="44">
        <v>1204</v>
      </c>
      <c r="I1185" s="347" t="s">
        <v>45</v>
      </c>
      <c r="J1185" s="277" t="str">
        <f>IF(ISBLANK(INDEX('Policy Characteristics'!D:D,MATCH($C1185,'Policy Characteristics'!$C:$C,0))),"",INDEX('Policy Characteristics'!D:D,MATCH($C1185,'Policy Characteristics'!$C:$C,0)))</f>
        <v>Industry Energy Efficiency Standards</v>
      </c>
      <c r="K1185" s="276" t="str">
        <f>IF(ISBLANK(INDEX('Policy Characteristics'!E:E,MATCH($C1185,'Policy Characteristics'!$C:$C,0))),"",INDEX('Policy Characteristics'!E:E,MATCH($C1185,'Policy Characteristics'!$C:$C,0)))</f>
        <v>indst efficiency standards</v>
      </c>
      <c r="L1185" s="284">
        <f>IF(ISBLANK(INDEX('Policy Characteristics'!F:F,MATCH($C1185,'Policy Characteristics'!$C:$C,0))),"",INDEX('Policy Characteristics'!F:F,MATCH($C1185,'Policy Characteristics'!$C:$C,0)))</f>
        <v>0</v>
      </c>
      <c r="M1185" s="284">
        <f>IF(ISBLANK(INDEX('Policy Characteristics'!G:G,MATCH($C1185,'Policy Characteristics'!$C:$C,0))),"",INDEX('Policy Characteristics'!G:G,MATCH($C1185,'Policy Characteristics'!$C:$C,0)))</f>
        <v>0.25</v>
      </c>
      <c r="N1185" s="284">
        <f>IF(ISBLANK(INDEX('Policy Characteristics'!H:H,MATCH($C1185,'Policy Characteristics'!$C:$C,0))),"",INDEX('Policy Characteristics'!H:H,MATCH($C1185,'Policy Characteristics'!$C:$C,0)))</f>
        <v>0.01</v>
      </c>
      <c r="O1185" s="276" t="str">
        <f>IF(ISBLANK(INDEX('Policy Characteristics'!I:I,MATCH($C1185,'Policy Characteristics'!$C:$C,0))),"",INDEX('Policy Characteristics'!I:I,MATCH($C1185,'Policy Characteristics'!$C:$C,0)))</f>
        <v>% reduction in energy use</v>
      </c>
      <c r="P1185" s="276" t="str">
        <f>IF(ISBLANK(INDEX('Policy Characteristics'!J:J,MATCH($C1185,'Policy Characteristics'!$C:$C,0))),"",INDEX('Policy Characteristics'!J:J,MATCH($C1185,'Policy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5" s="276" t="str">
        <f>IF(ISBLANK(INDEX('Policy Characteristics'!K:K,MATCH($C1185,'Policy Characteristics'!$C:$C,0))),"",INDEX('Policy Characteristics'!K:K,MATCH($C1185,'Policy Characteristics'!$C:$C,0)))</f>
        <v>industry-ag-main.html#eff-stds</v>
      </c>
      <c r="R1185" s="276" t="str">
        <f>IF(ISBLANK(INDEX('Policy Characteristics'!L:L,MATCH($C1185,'Policy Characteristics'!$C:$C,0))),"",INDEX('Policy Characteristics'!L:L,MATCH($C1185,'Policy Characteristics'!$C:$C,0)))</f>
        <v>industry-energy-efficiency-standards.html</v>
      </c>
    </row>
    <row r="1186" spans="1:18" s="4" customFormat="1" ht="16">
      <c r="A1186" s="276" t="str">
        <f>IF(ISBLANK(INDEX('Policy Characteristics'!A:A,MATCH($C1186,'Policy Characteristics'!$C:$C,0))),"",INDEX('Policy Characteristics'!A:A,MATCH($C1186,'Policy Characteristics'!$C:$C,0)))</f>
        <v>Industry</v>
      </c>
      <c r="B1186" s="285" t="str">
        <f>IF(ISBLANK(INDEX('Policy Characteristics'!B:B,MATCH($C1186,'Policy Characteristics'!$C:$C,0))),"",INDEX('Policy Characteristics'!B:B,MATCH($C1186,'Policy Characteristics'!$C:$C,0)))</f>
        <v>Industry Energy Efficiency Standards</v>
      </c>
      <c r="C1186" s="276" t="str">
        <f t="shared" si="43"/>
        <v>Percentage Improvement in Eqpt Efficiency Standards above BAU</v>
      </c>
      <c r="D1186" s="6" t="s">
        <v>3126</v>
      </c>
      <c r="E1186" s="47" t="s">
        <v>2738</v>
      </c>
      <c r="F1186" t="s">
        <v>3087</v>
      </c>
      <c r="G1186" s="47" t="s">
        <v>2742</v>
      </c>
      <c r="H1186" s="44">
        <v>1205</v>
      </c>
      <c r="I1186" s="347" t="s">
        <v>44</v>
      </c>
      <c r="J1186" s="277" t="str">
        <f>IF(ISBLANK(INDEX('Policy Characteristics'!D:D,MATCH($C1186,'Policy Characteristics'!$C:$C,0))),"",INDEX('Policy Characteristics'!D:D,MATCH($C1186,'Policy Characteristics'!$C:$C,0)))</f>
        <v>Industry Energy Efficiency Standards</v>
      </c>
      <c r="K1186" s="276" t="str">
        <f>IF(ISBLANK(INDEX('Policy Characteristics'!E:E,MATCH($C1186,'Policy Characteristics'!$C:$C,0))),"",INDEX('Policy Characteristics'!E:E,MATCH($C1186,'Policy Characteristics'!$C:$C,0)))</f>
        <v>indst efficiency standards</v>
      </c>
      <c r="L1186" s="284">
        <f>IF(ISBLANK(INDEX('Policy Characteristics'!F:F,MATCH($C1186,'Policy Characteristics'!$C:$C,0))),"",INDEX('Policy Characteristics'!F:F,MATCH($C1186,'Policy Characteristics'!$C:$C,0)))</f>
        <v>0</v>
      </c>
      <c r="M1186" s="284">
        <f>IF(ISBLANK(INDEX('Policy Characteristics'!G:G,MATCH($C1186,'Policy Characteristics'!$C:$C,0))),"",INDEX('Policy Characteristics'!G:G,MATCH($C1186,'Policy Characteristics'!$C:$C,0)))</f>
        <v>0.25</v>
      </c>
      <c r="N1186" s="284">
        <f>IF(ISBLANK(INDEX('Policy Characteristics'!H:H,MATCH($C1186,'Policy Characteristics'!$C:$C,0))),"",INDEX('Policy Characteristics'!H:H,MATCH($C1186,'Policy Characteristics'!$C:$C,0)))</f>
        <v>0.01</v>
      </c>
      <c r="O1186" s="276" t="str">
        <f>IF(ISBLANK(INDEX('Policy Characteristics'!I:I,MATCH($C1186,'Policy Characteristics'!$C:$C,0))),"",INDEX('Policy Characteristics'!I:I,MATCH($C1186,'Policy Characteristics'!$C:$C,0)))</f>
        <v>% reduction in energy use</v>
      </c>
      <c r="P1186" s="276" t="str">
        <f>IF(ISBLANK(INDEX('Policy Characteristics'!J:J,MATCH($C1186,'Policy Characteristics'!$C:$C,0))),"",INDEX('Policy Characteristics'!J:J,MATCH($C1186,'Policy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6" s="276" t="str">
        <f>IF(ISBLANK(INDEX('Policy Characteristics'!K:K,MATCH($C1186,'Policy Characteristics'!$C:$C,0))),"",INDEX('Policy Characteristics'!K:K,MATCH($C1186,'Policy Characteristics'!$C:$C,0)))</f>
        <v>industry-ag-main.html#eff-stds</v>
      </c>
      <c r="R1186" s="276" t="str">
        <f>IF(ISBLANK(INDEX('Policy Characteristics'!L:L,MATCH($C1186,'Policy Characteristics'!$C:$C,0))),"",INDEX('Policy Characteristics'!L:L,MATCH($C1186,'Policy Characteristics'!$C:$C,0)))</f>
        <v>industry-energy-efficiency-standards.html</v>
      </c>
    </row>
    <row r="1187" spans="1:18" s="4" customFormat="1" ht="16">
      <c r="A1187" s="276" t="str">
        <f>IF(ISBLANK(INDEX('Policy Characteristics'!A:A,MATCH($C1187,'Policy Characteristics'!$C:$C,0))),"",INDEX('Policy Characteristics'!A:A,MATCH($C1187,'Policy Characteristics'!$C:$C,0)))</f>
        <v>Industry</v>
      </c>
      <c r="B1187" s="285" t="str">
        <f>IF(ISBLANK(INDEX('Policy Characteristics'!B:B,MATCH($C1187,'Policy Characteristics'!$C:$C,0))),"",INDEX('Policy Characteristics'!B:B,MATCH($C1187,'Policy Characteristics'!$C:$C,0)))</f>
        <v>Industry Energy Efficiency Standards</v>
      </c>
      <c r="C1187" s="276" t="str">
        <f t="shared" si="43"/>
        <v>Percentage Improvement in Eqpt Efficiency Standards above BAU</v>
      </c>
      <c r="D1187" s="6" t="s">
        <v>3126</v>
      </c>
      <c r="E1187" s="47" t="s">
        <v>2739</v>
      </c>
      <c r="F1187" t="s">
        <v>3087</v>
      </c>
      <c r="G1187" s="47" t="s">
        <v>2743</v>
      </c>
      <c r="H1187" s="44">
        <v>1206</v>
      </c>
      <c r="I1187" s="347" t="s">
        <v>44</v>
      </c>
      <c r="J1187" s="277" t="str">
        <f>IF(ISBLANK(INDEX('Policy Characteristics'!D:D,MATCH($C1187,'Policy Characteristics'!$C:$C,0))),"",INDEX('Policy Characteristics'!D:D,MATCH($C1187,'Policy Characteristics'!$C:$C,0)))</f>
        <v>Industry Energy Efficiency Standards</v>
      </c>
      <c r="K1187" s="276" t="str">
        <f>IF(ISBLANK(INDEX('Policy Characteristics'!E:E,MATCH($C1187,'Policy Characteristics'!$C:$C,0))),"",INDEX('Policy Characteristics'!E:E,MATCH($C1187,'Policy Characteristics'!$C:$C,0)))</f>
        <v>indst efficiency standards</v>
      </c>
      <c r="L1187" s="284">
        <f>IF(ISBLANK(INDEX('Policy Characteristics'!F:F,MATCH($C1187,'Policy Characteristics'!$C:$C,0))),"",INDEX('Policy Characteristics'!F:F,MATCH($C1187,'Policy Characteristics'!$C:$C,0)))</f>
        <v>0</v>
      </c>
      <c r="M1187" s="284">
        <f>IF(ISBLANK(INDEX('Policy Characteristics'!G:G,MATCH($C1187,'Policy Characteristics'!$C:$C,0))),"",INDEX('Policy Characteristics'!G:G,MATCH($C1187,'Policy Characteristics'!$C:$C,0)))</f>
        <v>0.25</v>
      </c>
      <c r="N1187" s="284">
        <f>IF(ISBLANK(INDEX('Policy Characteristics'!H:H,MATCH($C1187,'Policy Characteristics'!$C:$C,0))),"",INDEX('Policy Characteristics'!H:H,MATCH($C1187,'Policy Characteristics'!$C:$C,0)))</f>
        <v>0.01</v>
      </c>
      <c r="O1187" s="276" t="str">
        <f>IF(ISBLANK(INDEX('Policy Characteristics'!I:I,MATCH($C1187,'Policy Characteristics'!$C:$C,0))),"",INDEX('Policy Characteristics'!I:I,MATCH($C1187,'Policy Characteristics'!$C:$C,0)))</f>
        <v>% reduction in energy use</v>
      </c>
      <c r="P1187" s="276" t="str">
        <f>IF(ISBLANK(INDEX('Policy Characteristics'!J:J,MATCH($C1187,'Policy Characteristics'!$C:$C,0))),"",INDEX('Policy Characteristics'!J:J,MATCH($C1187,'Policy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7" s="276" t="str">
        <f>IF(ISBLANK(INDEX('Policy Characteristics'!K:K,MATCH($C1187,'Policy Characteristics'!$C:$C,0))),"",INDEX('Policy Characteristics'!K:K,MATCH($C1187,'Policy Characteristics'!$C:$C,0)))</f>
        <v>industry-ag-main.html#eff-stds</v>
      </c>
      <c r="R1187" s="276" t="str">
        <f>IF(ISBLANK(INDEX('Policy Characteristics'!L:L,MATCH($C1187,'Policy Characteristics'!$C:$C,0))),"",INDEX('Policy Characteristics'!L:L,MATCH($C1187,'Policy Characteristics'!$C:$C,0)))</f>
        <v>industry-energy-efficiency-standards.html</v>
      </c>
    </row>
    <row r="1188" spans="1:18" s="4" customFormat="1" ht="16">
      <c r="A1188" s="276" t="str">
        <f>IF(ISBLANK(INDEX('Policy Characteristics'!A:A,MATCH($C1188,'Policy Characteristics'!$C:$C,0))),"",INDEX('Policy Characteristics'!A:A,MATCH($C1188,'Policy Characteristics'!$C:$C,0)))</f>
        <v>Industry</v>
      </c>
      <c r="B1188" s="285" t="str">
        <f>IF(ISBLANK(INDEX('Policy Characteristics'!B:B,MATCH($C1188,'Policy Characteristics'!$C:$C,0))),"",INDEX('Policy Characteristics'!B:B,MATCH($C1188,'Policy Characteristics'!$C:$C,0)))</f>
        <v>Industry Energy Efficiency Standards</v>
      </c>
      <c r="C1188" s="276" t="str">
        <f t="shared" si="43"/>
        <v>Percentage Improvement in Eqpt Efficiency Standards above BAU</v>
      </c>
      <c r="D1188" s="6" t="s">
        <v>3126</v>
      </c>
      <c r="E1188" s="47" t="s">
        <v>2736</v>
      </c>
      <c r="F1188" t="s">
        <v>3087</v>
      </c>
      <c r="G1188" s="47" t="s">
        <v>2741</v>
      </c>
      <c r="H1188" s="44">
        <v>1207</v>
      </c>
      <c r="I1188" s="347" t="s">
        <v>45</v>
      </c>
      <c r="J1188" s="277" t="str">
        <f>IF(ISBLANK(INDEX('Policy Characteristics'!D:D,MATCH($C1188,'Policy Characteristics'!$C:$C,0))),"",INDEX('Policy Characteristics'!D:D,MATCH($C1188,'Policy Characteristics'!$C:$C,0)))</f>
        <v>Industry Energy Efficiency Standards</v>
      </c>
      <c r="K1188" s="276" t="str">
        <f>IF(ISBLANK(INDEX('Policy Characteristics'!E:E,MATCH($C1188,'Policy Characteristics'!$C:$C,0))),"",INDEX('Policy Characteristics'!E:E,MATCH($C1188,'Policy Characteristics'!$C:$C,0)))</f>
        <v>indst efficiency standards</v>
      </c>
      <c r="L1188" s="284">
        <f>IF(ISBLANK(INDEX('Policy Characteristics'!F:F,MATCH($C1188,'Policy Characteristics'!$C:$C,0))),"",INDEX('Policy Characteristics'!F:F,MATCH($C1188,'Policy Characteristics'!$C:$C,0)))</f>
        <v>0</v>
      </c>
      <c r="M1188" s="284">
        <f>IF(ISBLANK(INDEX('Policy Characteristics'!G:G,MATCH($C1188,'Policy Characteristics'!$C:$C,0))),"",INDEX('Policy Characteristics'!G:G,MATCH($C1188,'Policy Characteristics'!$C:$C,0)))</f>
        <v>0.25</v>
      </c>
      <c r="N1188" s="284">
        <f>IF(ISBLANK(INDEX('Policy Characteristics'!H:H,MATCH($C1188,'Policy Characteristics'!$C:$C,0))),"",INDEX('Policy Characteristics'!H:H,MATCH($C1188,'Policy Characteristics'!$C:$C,0)))</f>
        <v>0.01</v>
      </c>
      <c r="O1188" s="276" t="str">
        <f>IF(ISBLANK(INDEX('Policy Characteristics'!I:I,MATCH($C1188,'Policy Characteristics'!$C:$C,0))),"",INDEX('Policy Characteristics'!I:I,MATCH($C1188,'Policy Characteristics'!$C:$C,0)))</f>
        <v>% reduction in energy use</v>
      </c>
      <c r="P1188" s="276" t="str">
        <f>IF(ISBLANK(INDEX('Policy Characteristics'!J:J,MATCH($C1188,'Policy Characteristics'!$C:$C,0))),"",INDEX('Policy Characteristics'!J:J,MATCH($C1188,'Policy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8" s="276" t="str">
        <f>IF(ISBLANK(INDEX('Policy Characteristics'!K:K,MATCH($C1188,'Policy Characteristics'!$C:$C,0))),"",INDEX('Policy Characteristics'!K:K,MATCH($C1188,'Policy Characteristics'!$C:$C,0)))</f>
        <v>industry-ag-main.html#eff-stds</v>
      </c>
      <c r="R1188" s="276" t="str">
        <f>IF(ISBLANK(INDEX('Policy Characteristics'!L:L,MATCH($C1188,'Policy Characteristics'!$C:$C,0))),"",INDEX('Policy Characteristics'!L:L,MATCH($C1188,'Policy Characteristics'!$C:$C,0)))</f>
        <v>industry-energy-efficiency-standards.html</v>
      </c>
    </row>
    <row r="1189" spans="1:18" s="4" customFormat="1" ht="16">
      <c r="A1189" s="276" t="str">
        <f>IF(ISBLANK(INDEX('Policy Characteristics'!A:A,MATCH($C1189,'Policy Characteristics'!$C:$C,0))),"",INDEX('Policy Characteristics'!A:A,MATCH($C1189,'Policy Characteristics'!$C:$C,0)))</f>
        <v>Industry</v>
      </c>
      <c r="B1189" s="285" t="str">
        <f>IF(ISBLANK(INDEX('Policy Characteristics'!B:B,MATCH($C1189,'Policy Characteristics'!$C:$C,0))),"",INDEX('Policy Characteristics'!B:B,MATCH($C1189,'Policy Characteristics'!$C:$C,0)))</f>
        <v>Material Efficiency, Longevity, &amp; Re-Use</v>
      </c>
      <c r="C1189" t="s">
        <v>2460</v>
      </c>
      <c r="D1189" s="47" t="s">
        <v>3114</v>
      </c>
      <c r="E1189" s="47"/>
      <c r="F1189" s="6" t="s">
        <v>3077</v>
      </c>
      <c r="G1189" s="47"/>
      <c r="H1189" s="44">
        <v>429</v>
      </c>
      <c r="I1189" s="347" t="s">
        <v>44</v>
      </c>
      <c r="J1189" s="277" t="str">
        <f>IF(ISBLANK(INDEX('Policy Characteristics'!D:D,MATCH($C1189,'Policy Characteristics'!$C:$C,0))),"",INDEX('Policy Characteristics'!D:D,MATCH($C1189,'Policy Characteristics'!$C:$C,0)))</f>
        <v>Material Efficiency, Longevity, &amp; Re-Use</v>
      </c>
      <c r="K1189" s="276" t="str">
        <f>IF(ISBLANK(INDEX('Policy Characteristics'!E:E,MATCH($C1189,'Policy Characteristics'!$C:$C,0))),"",INDEX('Policy Characteristics'!E:E,MATCH($C1189,'Policy Characteristics'!$C:$C,0)))</f>
        <v>indst reduce nonenergy product demand</v>
      </c>
      <c r="L1189" s="284">
        <f>IF(ISBLANK(INDEX('Policy Characteristics'!F:F,MATCH($C1189,'Policy Characteristics'!$C:$C,0))),"",INDEX('Policy Characteristics'!F:F,MATCH($C1189,'Policy Characteristics'!$C:$C,0)))</f>
        <v>0</v>
      </c>
      <c r="M1189" s="284">
        <f>IF(ISBLANK(INDEX('Policy Characteristics'!G:G,MATCH($C1189,'Policy Characteristics'!$C:$C,0))),"",INDEX('Policy Characteristics'!G:G,MATCH($C1189,'Policy Characteristics'!$C:$C,0)))</f>
        <v>1</v>
      </c>
      <c r="N1189" s="284">
        <f>IF(ISBLANK(INDEX('Policy Characteristics'!H:H,MATCH($C1189,'Policy Characteristics'!$C:$C,0))),"",INDEX('Policy Characteristics'!H:H,MATCH($C1189,'Policy Characteristics'!$C:$C,0)))</f>
        <v>0.01</v>
      </c>
      <c r="O1189" s="276" t="str">
        <f>IF(ISBLANK(INDEX('Policy Characteristics'!I:I,MATCH($C1189,'Policy Characteristics'!$C:$C,0))),"",INDEX('Policy Characteristics'!I:I,MATCH($C1189,'Policy Characteristics'!$C:$C,0)))</f>
        <v>% demand reduction</v>
      </c>
      <c r="P1189" s="276" t="str">
        <f>IF(ISBLANK(INDEX('Policy Characteristics'!J:J,MATCH($C1189,'Policy Characteristics'!$C:$C,0))),"",INDEX('Policy Characteristics'!J:J,MATCH($C1189,'Policy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189" s="276" t="str">
        <f>IF(ISBLANK(INDEX('Policy Characteristics'!K:K,MATCH($C1189,'Policy Characteristics'!$C:$C,0))),"",INDEX('Policy Characteristics'!K:K,MATCH($C1189,'Policy Characteristics'!$C:$C,0)))</f>
        <v/>
      </c>
      <c r="R1189" s="276" t="str">
        <f>IF(ISBLANK(INDEX('Policy Characteristics'!L:L,MATCH($C1189,'Policy Characteristics'!$C:$C,0))),"",INDEX('Policy Characteristics'!L:L,MATCH($C1189,'Policy Characteristics'!$C:$C,0)))</f>
        <v>material-efficiency-longevity-reuse.html</v>
      </c>
    </row>
    <row r="1190" spans="1:18" s="4" customFormat="1" ht="16">
      <c r="A1190" s="276" t="str">
        <f>IF(ISBLANK(INDEX('Policy Characteristics'!A:A,MATCH($C1190,'Policy Characteristics'!$C:$C,0))),"",INDEX('Policy Characteristics'!A:A,MATCH($C1190,'Policy Characteristics'!$C:$C,0)))</f>
        <v>Industry</v>
      </c>
      <c r="B1190" s="285" t="str">
        <f>IF(ISBLANK(INDEX('Policy Characteristics'!B:B,MATCH($C1190,'Policy Characteristics'!$C:$C,0))),"",INDEX('Policy Characteristics'!B:B,MATCH($C1190,'Policy Characteristics'!$C:$C,0)))</f>
        <v>Material Efficiency, Longevity, &amp; Re-Use</v>
      </c>
      <c r="C1190" s="276" t="str">
        <f t="shared" ref="C1190" si="44">C$1189</f>
        <v>Percent Reduction in Nonenergy Nonagriculture Industry Product Demand</v>
      </c>
      <c r="D1190" s="6" t="s">
        <v>3115</v>
      </c>
      <c r="E1190" s="47"/>
      <c r="F1190" s="6" t="s">
        <v>2607</v>
      </c>
      <c r="G1190" s="47"/>
      <c r="H1190" s="44">
        <v>430</v>
      </c>
      <c r="I1190" s="347" t="s">
        <v>44</v>
      </c>
      <c r="J1190" s="277" t="str">
        <f>IF(ISBLANK(INDEX('Policy Characteristics'!D:D,MATCH($C1190,'Policy Characteristics'!$C:$C,0))),"",INDEX('Policy Characteristics'!D:D,MATCH($C1190,'Policy Characteristics'!$C:$C,0)))</f>
        <v>Material Efficiency, Longevity, &amp; Re-Use</v>
      </c>
      <c r="K1190" s="276" t="str">
        <f>IF(ISBLANK(INDEX('Policy Characteristics'!E:E,MATCH($C1190,'Policy Characteristics'!$C:$C,0))),"",INDEX('Policy Characteristics'!E:E,MATCH($C1190,'Policy Characteristics'!$C:$C,0)))</f>
        <v>indst reduce nonenergy product demand</v>
      </c>
      <c r="L1190" s="284">
        <f>IF(ISBLANK(INDEX('Policy Characteristics'!F:F,MATCH($C1190,'Policy Characteristics'!$C:$C,0))),"",INDEX('Policy Characteristics'!F:F,MATCH($C1190,'Policy Characteristics'!$C:$C,0)))</f>
        <v>0</v>
      </c>
      <c r="M1190" s="284">
        <f>IF(ISBLANK(INDEX('Policy Characteristics'!G:G,MATCH($C1190,'Policy Characteristics'!$C:$C,0))),"",INDEX('Policy Characteristics'!G:G,MATCH($C1190,'Policy Characteristics'!$C:$C,0)))</f>
        <v>1</v>
      </c>
      <c r="N1190" s="284">
        <f>IF(ISBLANK(INDEX('Policy Characteristics'!H:H,MATCH($C1190,'Policy Characteristics'!$C:$C,0))),"",INDEX('Policy Characteristics'!H:H,MATCH($C1190,'Policy Characteristics'!$C:$C,0)))</f>
        <v>0.01</v>
      </c>
      <c r="O1190" s="276" t="str">
        <f>IF(ISBLANK(INDEX('Policy Characteristics'!I:I,MATCH($C1190,'Policy Characteristics'!$C:$C,0))),"",INDEX('Policy Characteristics'!I:I,MATCH($C1190,'Policy Characteristics'!$C:$C,0)))</f>
        <v>% demand reduction</v>
      </c>
      <c r="P1190" s="276" t="str">
        <f>IF(ISBLANK(INDEX('Policy Characteristics'!J:J,MATCH($C1190,'Policy Characteristics'!$C:$C,0))),"",INDEX('Policy Characteristics'!J:J,MATCH($C1190,'Policy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190" s="276" t="str">
        <f>IF(ISBLANK(INDEX('Policy Characteristics'!K:K,MATCH($C1190,'Policy Characteristics'!$C:$C,0))),"",INDEX('Policy Characteristics'!K:K,MATCH($C1190,'Policy Characteristics'!$C:$C,0)))</f>
        <v/>
      </c>
      <c r="R1190" s="276" t="str">
        <f>IF(ISBLANK(INDEX('Policy Characteristics'!L:L,MATCH($C1190,'Policy Characteristics'!$C:$C,0))),"",INDEX('Policy Characteristics'!L:L,MATCH($C1190,'Policy Characteristics'!$C:$C,0)))</f>
        <v>material-efficiency-longevity-reuse.html</v>
      </c>
    </row>
    <row r="1191" spans="1:18" s="4" customFormat="1" ht="16">
      <c r="A1191" s="276" t="str">
        <f>IF(ISBLANK(INDEX('Policy Characteristics'!A:A,MATCH($C1191,'Policy Characteristics'!$C:$C,0))),"",INDEX('Policy Characteristics'!A:A,MATCH($C1191,'Policy Characteristics'!$C:$C,0)))</f>
        <v>Industry</v>
      </c>
      <c r="B1191" s="285" t="str">
        <f>IF(ISBLANK(INDEX('Policy Characteristics'!B:B,MATCH($C1191,'Policy Characteristics'!$C:$C,0))),"",INDEX('Policy Characteristics'!B:B,MATCH($C1191,'Policy Characteristics'!$C:$C,0)))</f>
        <v>Material Efficiency, Longevity, &amp; Re-Use</v>
      </c>
      <c r="C1191" s="276" t="str">
        <f t="shared" ref="C1191" si="45">C$1189</f>
        <v>Percent Reduction in Nonenergy Nonagriculture Industry Product Demand</v>
      </c>
      <c r="D1191" s="6" t="s">
        <v>3125</v>
      </c>
      <c r="E1191" s="47"/>
      <c r="F1191" s="6" t="s">
        <v>3128</v>
      </c>
      <c r="G1191" s="47"/>
      <c r="H1191" s="44">
        <v>432</v>
      </c>
      <c r="I1191" s="347" t="s">
        <v>44</v>
      </c>
      <c r="J1191" s="277" t="str">
        <f>IF(ISBLANK(INDEX('Policy Characteristics'!D:D,MATCH($C1191,'Policy Characteristics'!$C:$C,0))),"",INDEX('Policy Characteristics'!D:D,MATCH($C1191,'Policy Characteristics'!$C:$C,0)))</f>
        <v>Material Efficiency, Longevity, &amp; Re-Use</v>
      </c>
      <c r="K1191" s="276" t="str">
        <f>IF(ISBLANK(INDEX('Policy Characteristics'!E:E,MATCH($C1191,'Policy Characteristics'!$C:$C,0))),"",INDEX('Policy Characteristics'!E:E,MATCH($C1191,'Policy Characteristics'!$C:$C,0)))</f>
        <v>indst reduce nonenergy product demand</v>
      </c>
      <c r="L1191" s="284">
        <f>IF(ISBLANK(INDEX('Policy Characteristics'!F:F,MATCH($C1191,'Policy Characteristics'!$C:$C,0))),"",INDEX('Policy Characteristics'!F:F,MATCH($C1191,'Policy Characteristics'!$C:$C,0)))</f>
        <v>0</v>
      </c>
      <c r="M1191" s="284">
        <f>IF(ISBLANK(INDEX('Policy Characteristics'!G:G,MATCH($C1191,'Policy Characteristics'!$C:$C,0))),"",INDEX('Policy Characteristics'!G:G,MATCH($C1191,'Policy Characteristics'!$C:$C,0)))</f>
        <v>1</v>
      </c>
      <c r="N1191" s="284">
        <f>IF(ISBLANK(INDEX('Policy Characteristics'!H:H,MATCH($C1191,'Policy Characteristics'!$C:$C,0))),"",INDEX('Policy Characteristics'!H:H,MATCH($C1191,'Policy Characteristics'!$C:$C,0)))</f>
        <v>0.01</v>
      </c>
      <c r="O1191" s="276" t="str">
        <f>IF(ISBLANK(INDEX('Policy Characteristics'!I:I,MATCH($C1191,'Policy Characteristics'!$C:$C,0))),"",INDEX('Policy Characteristics'!I:I,MATCH($C1191,'Policy Characteristics'!$C:$C,0)))</f>
        <v>% demand reduction</v>
      </c>
      <c r="P1191" s="276" t="str">
        <f>IF(ISBLANK(INDEX('Policy Characteristics'!J:J,MATCH($C1191,'Policy Characteristics'!$C:$C,0))),"",INDEX('Policy Characteristics'!J:J,MATCH($C1191,'Policy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191" s="276" t="str">
        <f>IF(ISBLANK(INDEX('Policy Characteristics'!K:K,MATCH($C1191,'Policy Characteristics'!$C:$C,0))),"",INDEX('Policy Characteristics'!K:K,MATCH($C1191,'Policy Characteristics'!$C:$C,0)))</f>
        <v/>
      </c>
      <c r="R1191" s="276" t="str">
        <f>IF(ISBLANK(INDEX('Policy Characteristics'!L:L,MATCH($C1191,'Policy Characteristics'!$C:$C,0))),"",INDEX('Policy Characteristics'!L:L,MATCH($C1191,'Policy Characteristics'!$C:$C,0)))</f>
        <v>material-efficiency-longevity-reuse.html</v>
      </c>
    </row>
    <row r="1192" spans="1:18" ht="16">
      <c r="A1192" s="276" t="str">
        <f>IF(ISBLANK(INDEX('Policy Characteristics'!A:A,MATCH($C1192,'Policy Characteristics'!$C:$C,0))),"",INDEX('Policy Characteristics'!A:A,MATCH($C1192,'Policy Characteristics'!$C:$C,0)))</f>
        <v>Industry</v>
      </c>
      <c r="B1192" s="285" t="str">
        <f>IF(ISBLANK(INDEX('Policy Characteristics'!B:B,MATCH($C1192,'Policy Characteristics'!$C:$C,0))),"",INDEX('Policy Characteristics'!B:B,MATCH($C1192,'Policy Characteristics'!$C:$C,0)))</f>
        <v>Methane Capture</v>
      </c>
      <c r="C1192" t="s">
        <v>299</v>
      </c>
      <c r="D1192" s="47" t="s">
        <v>3104</v>
      </c>
      <c r="E1192" s="47"/>
      <c r="F1192" t="s">
        <v>3068</v>
      </c>
      <c r="G1192" s="47"/>
      <c r="H1192" s="44">
        <v>1458</v>
      </c>
      <c r="I1192" s="347" t="s">
        <v>44</v>
      </c>
      <c r="J1192" s="277" t="str">
        <f>IF(ISBLANK(INDEX('Policy Characteristics'!D:D,MATCH($C1192,'Policy Characteristics'!$C:$C,0))),"",INDEX('Policy Characteristics'!D:D,MATCH($C1192,'Policy Characteristics'!$C:$C,0)))</f>
        <v>Methane Capture and Destruction</v>
      </c>
      <c r="K1192" s="276" t="str">
        <f>IF(ISBLANK(INDEX('Policy Characteristics'!E:E,MATCH($C1192,'Policy Characteristics'!$C:$C,0))),"",INDEX('Policy Characteristics'!E:E,MATCH($C1192,'Policy Characteristics'!$C:$C,0)))</f>
        <v>indst methane capture</v>
      </c>
      <c r="L1192" s="284">
        <f>IF(ISBLANK(INDEX('Policy Characteristics'!F:F,MATCH($C1192,'Policy Characteristics'!$C:$C,0))),"",INDEX('Policy Characteristics'!F:F,MATCH($C1192,'Policy Characteristics'!$C:$C,0)))</f>
        <v>0</v>
      </c>
      <c r="M1192" s="284">
        <f>IF(ISBLANK(INDEX('Policy Characteristics'!G:G,MATCH($C1192,'Policy Characteristics'!$C:$C,0))),"",INDEX('Policy Characteristics'!G:G,MATCH($C1192,'Policy Characteristics'!$C:$C,0)))</f>
        <v>1</v>
      </c>
      <c r="N1192" s="284">
        <f>IF(ISBLANK(INDEX('Policy Characteristics'!H:H,MATCH($C1192,'Policy Characteristics'!$C:$C,0))),"",INDEX('Policy Characteristics'!H:H,MATCH($C1192,'Policy Characteristics'!$C:$C,0)))</f>
        <v>0.01</v>
      </c>
      <c r="O1192" s="276" t="str">
        <f>IF(ISBLANK(INDEX('Policy Characteristics'!I:I,MATCH($C1192,'Policy Characteristics'!$C:$C,0))),"",INDEX('Policy Characteristics'!I:I,MATCH($C1192,'Policy Characteristics'!$C:$C,0)))</f>
        <v>% of potential achieved</v>
      </c>
      <c r="P1192" s="276" t="str">
        <f>IF(ISBLANK(INDEX('Policy Characteristics'!J:J,MATCH($C1192,'Policy Characteristics'!$C:$C,0))),"",INDEX('Policy Characteristics'!J:J,MATCH($C1192,'Policy Characteristics'!$C:$C,0)))</f>
        <v>**Description:** This policy reduces methane emissions from the selected industry by increasing the capture of methane that is currently being released into the atmosphere (for example, stopping leaks from wellheads, pipes, coal mines, landfills, etc.).</v>
      </c>
      <c r="Q1192" s="276" t="str">
        <f>IF(ISBLANK(INDEX('Policy Characteristics'!K:K,MATCH($C1192,'Policy Characteristics'!$C:$C,0))),"",INDEX('Policy Characteristics'!K:K,MATCH($C1192,'Policy Characteristics'!$C:$C,0)))</f>
        <v>industry-ag-main.html#methane-capture</v>
      </c>
      <c r="R1192" s="276" t="str">
        <f>IF(ISBLANK(INDEX('Policy Characteristics'!L:L,MATCH($C1192,'Policy Characteristics'!$C:$C,0))),"",INDEX('Policy Characteristics'!L:L,MATCH($C1192,'Policy Characteristics'!$C:$C,0)))</f>
        <v>methane-capture.html</v>
      </c>
    </row>
    <row r="1193" spans="1:18" ht="16">
      <c r="A1193" s="276" t="str">
        <f>IF(ISBLANK(INDEX('Policy Characteristics'!A:A,MATCH($C1193,'Policy Characteristics'!$C:$C,0))),"",INDEX('Policy Characteristics'!A:A,MATCH($C1193,'Policy Characteristics'!$C:$C,0)))</f>
        <v>Industry</v>
      </c>
      <c r="B1193" s="285" t="str">
        <f>IF(ISBLANK(INDEX('Policy Characteristics'!B:B,MATCH($C1193,'Policy Characteristics'!$C:$C,0))),"",INDEX('Policy Characteristics'!B:B,MATCH($C1193,'Policy Characteristics'!$C:$C,0)))</f>
        <v>Methane Capture</v>
      </c>
      <c r="C1193" s="276" t="str">
        <f t="shared" ref="C1193:C1195" si="46">C$1192</f>
        <v>Fraction of Methane Capture Opportunities Achieved</v>
      </c>
      <c r="D1193" s="47" t="s">
        <v>3124</v>
      </c>
      <c r="E1193" s="47"/>
      <c r="F1193" t="s">
        <v>3086</v>
      </c>
      <c r="G1193" s="47"/>
      <c r="H1193" s="44">
        <v>1459</v>
      </c>
      <c r="I1193" s="347" t="s">
        <v>44</v>
      </c>
      <c r="J1193" s="277" t="str">
        <f>IF(ISBLANK(INDEX('Policy Characteristics'!D:D,MATCH($C1193,'Policy Characteristics'!$C:$C,0))),"",INDEX('Policy Characteristics'!D:D,MATCH($C1193,'Policy Characteristics'!$C:$C,0)))</f>
        <v>Methane Capture and Destruction</v>
      </c>
      <c r="K1193" s="276" t="str">
        <f>IF(ISBLANK(INDEX('Policy Characteristics'!E:E,MATCH($C1193,'Policy Characteristics'!$C:$C,0))),"",INDEX('Policy Characteristics'!E:E,MATCH($C1193,'Policy Characteristics'!$C:$C,0)))</f>
        <v>indst methane capture</v>
      </c>
      <c r="L1193" s="284">
        <f>IF(ISBLANK(INDEX('Policy Characteristics'!F:F,MATCH($C1193,'Policy Characteristics'!$C:$C,0))),"",INDEX('Policy Characteristics'!F:F,MATCH($C1193,'Policy Characteristics'!$C:$C,0)))</f>
        <v>0</v>
      </c>
      <c r="M1193" s="284">
        <f>IF(ISBLANK(INDEX('Policy Characteristics'!G:G,MATCH($C1193,'Policy Characteristics'!$C:$C,0))),"",INDEX('Policy Characteristics'!G:G,MATCH($C1193,'Policy Characteristics'!$C:$C,0)))</f>
        <v>1</v>
      </c>
      <c r="N1193" s="284">
        <f>IF(ISBLANK(INDEX('Policy Characteristics'!H:H,MATCH($C1193,'Policy Characteristics'!$C:$C,0))),"",INDEX('Policy Characteristics'!H:H,MATCH($C1193,'Policy Characteristics'!$C:$C,0)))</f>
        <v>0.01</v>
      </c>
      <c r="O1193" s="276" t="str">
        <f>IF(ISBLANK(INDEX('Policy Characteristics'!I:I,MATCH($C1193,'Policy Characteristics'!$C:$C,0))),"",INDEX('Policy Characteristics'!I:I,MATCH($C1193,'Policy Characteristics'!$C:$C,0)))</f>
        <v>% of potential achieved</v>
      </c>
      <c r="P1193" s="276" t="str">
        <f>IF(ISBLANK(INDEX('Policy Characteristics'!J:J,MATCH($C1193,'Policy Characteristics'!$C:$C,0))),"",INDEX('Policy Characteristics'!J:J,MATCH($C1193,'Policy Characteristics'!$C:$C,0)))</f>
        <v>**Description:** This policy reduces methane emissions from the selected industry by increasing the capture of methane that is currently being released into the atmosphere (for example, stopping leaks from wellheads, pipes, coal mines, landfills, etc.).</v>
      </c>
      <c r="Q1193" s="276" t="str">
        <f>IF(ISBLANK(INDEX('Policy Characteristics'!K:K,MATCH($C1193,'Policy Characteristics'!$C:$C,0))),"",INDEX('Policy Characteristics'!K:K,MATCH($C1193,'Policy Characteristics'!$C:$C,0)))</f>
        <v>industry-ag-main.html#methane-capture</v>
      </c>
      <c r="R1193" s="276" t="str">
        <f>IF(ISBLANK(INDEX('Policy Characteristics'!L:L,MATCH($C1193,'Policy Characteristics'!$C:$C,0))),"",INDEX('Policy Characteristics'!L:L,MATCH($C1193,'Policy Characteristics'!$C:$C,0)))</f>
        <v>methane-capture.html</v>
      </c>
    </row>
    <row r="1194" spans="1:18" ht="16">
      <c r="A1194" s="276" t="str">
        <f>IF(ISBLANK(INDEX('Policy Characteristics'!A:A,MATCH($C1194,'Policy Characteristics'!$C:$C,0))),"",INDEX('Policy Characteristics'!A:A,MATCH($C1194,'Policy Characteristics'!$C:$C,0)))</f>
        <v>Industry</v>
      </c>
      <c r="B1194" s="285" t="str">
        <f>IF(ISBLANK(INDEX('Policy Characteristics'!B:B,MATCH($C1194,'Policy Characteristics'!$C:$C,0))),"",INDEX('Policy Characteristics'!B:B,MATCH($C1194,'Policy Characteristics'!$C:$C,0)))</f>
        <v>Methane Capture</v>
      </c>
      <c r="C1194" s="276" t="str">
        <f t="shared" si="46"/>
        <v>Fraction of Methane Capture Opportunities Achieved</v>
      </c>
      <c r="D1194" s="47" t="s">
        <v>3103</v>
      </c>
      <c r="E1194" s="47"/>
      <c r="F1194" t="s">
        <v>2791</v>
      </c>
      <c r="G1194" s="47"/>
      <c r="H1194" s="44">
        <v>513</v>
      </c>
      <c r="I1194" s="347" t="s">
        <v>44</v>
      </c>
      <c r="J1194" s="277" t="str">
        <f>IF(ISBLANK(INDEX('Policy Characteristics'!D:D,MATCH($C1194,'Policy Characteristics'!$C:$C,0))),"",INDEX('Policy Characteristics'!D:D,MATCH($C1194,'Policy Characteristics'!$C:$C,0)))</f>
        <v>Methane Capture and Destruction</v>
      </c>
      <c r="K1194" s="276" t="str">
        <f>IF(ISBLANK(INDEX('Policy Characteristics'!E:E,MATCH($C1194,'Policy Characteristics'!$C:$C,0))),"",INDEX('Policy Characteristics'!E:E,MATCH($C1194,'Policy Characteristics'!$C:$C,0)))</f>
        <v>indst methane capture</v>
      </c>
      <c r="L1194" s="284">
        <f>IF(ISBLANK(INDEX('Policy Characteristics'!F:F,MATCH($C1194,'Policy Characteristics'!$C:$C,0))),"",INDEX('Policy Characteristics'!F:F,MATCH($C1194,'Policy Characteristics'!$C:$C,0)))</f>
        <v>0</v>
      </c>
      <c r="M1194" s="284">
        <f>IF(ISBLANK(INDEX('Policy Characteristics'!G:G,MATCH($C1194,'Policy Characteristics'!$C:$C,0))),"",INDEX('Policy Characteristics'!G:G,MATCH($C1194,'Policy Characteristics'!$C:$C,0)))</f>
        <v>1</v>
      </c>
      <c r="N1194" s="284">
        <f>IF(ISBLANK(INDEX('Policy Characteristics'!H:H,MATCH($C1194,'Policy Characteristics'!$C:$C,0))),"",INDEX('Policy Characteristics'!H:H,MATCH($C1194,'Policy Characteristics'!$C:$C,0)))</f>
        <v>0.01</v>
      </c>
      <c r="O1194" s="276" t="str">
        <f>IF(ISBLANK(INDEX('Policy Characteristics'!I:I,MATCH($C1194,'Policy Characteristics'!$C:$C,0))),"",INDEX('Policy Characteristics'!I:I,MATCH($C1194,'Policy Characteristics'!$C:$C,0)))</f>
        <v>% of potential achieved</v>
      </c>
      <c r="P1194" s="276" t="str">
        <f>IF(ISBLANK(INDEX('Policy Characteristics'!J:J,MATCH($C1194,'Policy Characteristics'!$C:$C,0))),"",INDEX('Policy Characteristics'!J:J,MATCH($C1194,'Policy Characteristics'!$C:$C,0)))</f>
        <v>**Description:** This policy reduces methane emissions from the selected industry by increasing the capture of methane that is currently being released into the atmosphere (for example, stopping leaks from wellheads, pipes, coal mines, landfills, etc.).</v>
      </c>
      <c r="Q1194" s="276" t="str">
        <f>IF(ISBLANK(INDEX('Policy Characteristics'!K:K,MATCH($C1194,'Policy Characteristics'!$C:$C,0))),"",INDEX('Policy Characteristics'!K:K,MATCH($C1194,'Policy Characteristics'!$C:$C,0)))</f>
        <v>industry-ag-main.html#methane-capture</v>
      </c>
      <c r="R1194" s="276" t="str">
        <f>IF(ISBLANK(INDEX('Policy Characteristics'!L:L,MATCH($C1194,'Policy Characteristics'!$C:$C,0))),"",INDEX('Policy Characteristics'!L:L,MATCH($C1194,'Policy Characteristics'!$C:$C,0)))</f>
        <v>methane-capture.html</v>
      </c>
    </row>
    <row r="1195" spans="1:18" ht="16">
      <c r="A1195" s="276" t="str">
        <f>IF(ISBLANK(INDEX('Policy Characteristics'!A:A,MATCH($C1195,'Policy Characteristics'!$C:$C,0))),"",INDEX('Policy Characteristics'!A:A,MATCH($C1195,'Policy Characteristics'!$C:$C,0)))</f>
        <v>Industry</v>
      </c>
      <c r="B1195" s="285" t="str">
        <f>IF(ISBLANK(INDEX('Policy Characteristics'!B:B,MATCH($C1195,'Policy Characteristics'!$C:$C,0))),"",INDEX('Policy Characteristics'!B:B,MATCH($C1195,'Policy Characteristics'!$C:$C,0)))</f>
        <v>Methane Capture</v>
      </c>
      <c r="C1195" s="276" t="str">
        <f t="shared" si="46"/>
        <v>Fraction of Methane Capture Opportunities Achieved</v>
      </c>
      <c r="D1195" s="47" t="s">
        <v>3125</v>
      </c>
      <c r="E1195" s="47"/>
      <c r="F1195" t="s">
        <v>3128</v>
      </c>
      <c r="G1195" s="47"/>
      <c r="H1195" s="44">
        <v>514</v>
      </c>
      <c r="I1195" s="347" t="s">
        <v>44</v>
      </c>
      <c r="J1195" s="277" t="str">
        <f>IF(ISBLANK(INDEX('Policy Characteristics'!D:D,MATCH($C1195,'Policy Characteristics'!$C:$C,0))),"",INDEX('Policy Characteristics'!D:D,MATCH($C1195,'Policy Characteristics'!$C:$C,0)))</f>
        <v>Methane Capture and Destruction</v>
      </c>
      <c r="K1195" s="276" t="str">
        <f>IF(ISBLANK(INDEX('Policy Characteristics'!E:E,MATCH($C1195,'Policy Characteristics'!$C:$C,0))),"",INDEX('Policy Characteristics'!E:E,MATCH($C1195,'Policy Characteristics'!$C:$C,0)))</f>
        <v>indst methane capture</v>
      </c>
      <c r="L1195" s="284">
        <f>IF(ISBLANK(INDEX('Policy Characteristics'!F:F,MATCH($C1195,'Policy Characteristics'!$C:$C,0))),"",INDEX('Policy Characteristics'!F:F,MATCH($C1195,'Policy Characteristics'!$C:$C,0)))</f>
        <v>0</v>
      </c>
      <c r="M1195" s="284">
        <f>IF(ISBLANK(INDEX('Policy Characteristics'!G:G,MATCH($C1195,'Policy Characteristics'!$C:$C,0))),"",INDEX('Policy Characteristics'!G:G,MATCH($C1195,'Policy Characteristics'!$C:$C,0)))</f>
        <v>1</v>
      </c>
      <c r="N1195" s="284">
        <f>IF(ISBLANK(INDEX('Policy Characteristics'!H:H,MATCH($C1195,'Policy Characteristics'!$C:$C,0))),"",INDEX('Policy Characteristics'!H:H,MATCH($C1195,'Policy Characteristics'!$C:$C,0)))</f>
        <v>0.01</v>
      </c>
      <c r="O1195" s="276" t="str">
        <f>IF(ISBLANK(INDEX('Policy Characteristics'!I:I,MATCH($C1195,'Policy Characteristics'!$C:$C,0))),"",INDEX('Policy Characteristics'!I:I,MATCH($C1195,'Policy Characteristics'!$C:$C,0)))</f>
        <v>% of potential achieved</v>
      </c>
      <c r="P1195" s="276" t="str">
        <f>IF(ISBLANK(INDEX('Policy Characteristics'!J:J,MATCH($C1195,'Policy Characteristics'!$C:$C,0))),"",INDEX('Policy Characteristics'!J:J,MATCH($C1195,'Policy Characteristics'!$C:$C,0)))</f>
        <v>**Description:** This policy reduces methane emissions from the selected industry by increasing the capture of methane that is currently being released into the atmosphere (for example, stopping leaks from wellheads, pipes, coal mines, landfills, etc.).</v>
      </c>
      <c r="Q1195" s="276" t="str">
        <f>IF(ISBLANK(INDEX('Policy Characteristics'!K:K,MATCH($C1195,'Policy Characteristics'!$C:$C,0))),"",INDEX('Policy Characteristics'!K:K,MATCH($C1195,'Policy Characteristics'!$C:$C,0)))</f>
        <v>industry-ag-main.html#methane-capture</v>
      </c>
      <c r="R1195" s="276" t="str">
        <f>IF(ISBLANK(INDEX('Policy Characteristics'!L:L,MATCH($C1195,'Policy Characteristics'!$C:$C,0))),"",INDEX('Policy Characteristics'!L:L,MATCH($C1195,'Policy Characteristics'!$C:$C,0)))</f>
        <v>methane-capture.html</v>
      </c>
    </row>
    <row r="1196" spans="1:18" ht="16">
      <c r="A1196" s="276" t="str">
        <f>IF(ISBLANK(INDEX('Policy Characteristics'!A:A,MATCH($C1196,'Policy Characteristics'!$C:$C,0))),"",INDEX('Policy Characteristics'!A:A,MATCH($C1196,'Policy Characteristics'!$C:$C,0)))</f>
        <v>Industry</v>
      </c>
      <c r="B1196" s="285" t="str">
        <f>IF(ISBLANK(INDEX('Policy Characteristics'!B:B,MATCH($C1196,'Policy Characteristics'!$C:$C,0))),"",INDEX('Policy Characteristics'!B:B,MATCH($C1196,'Policy Characteristics'!$C:$C,0)))</f>
        <v>Methane Destruction</v>
      </c>
      <c r="C1196" t="s">
        <v>300</v>
      </c>
      <c r="D1196" s="47" t="s">
        <v>3104</v>
      </c>
      <c r="E1196" s="47"/>
      <c r="F1196" t="s">
        <v>3068</v>
      </c>
      <c r="G1196" s="47"/>
      <c r="H1196" s="44">
        <v>1460</v>
      </c>
      <c r="I1196" s="347" t="s">
        <v>44</v>
      </c>
      <c r="J1196" s="277" t="str">
        <f>IF(ISBLANK(INDEX('Policy Characteristics'!D:D,MATCH($C1196,'Policy Characteristics'!$C:$C,0))),"",INDEX('Policy Characteristics'!D:D,MATCH($C1196,'Policy Characteristics'!$C:$C,0)))</f>
        <v>Methane Capture and Destruction</v>
      </c>
      <c r="K1196" s="276" t="str">
        <f>IF(ISBLANK(INDEX('Policy Characteristics'!E:E,MATCH($C1196,'Policy Characteristics'!$C:$C,0))),"",INDEX('Policy Characteristics'!E:E,MATCH($C1196,'Policy Characteristics'!$C:$C,0)))</f>
        <v>indst methane destruction</v>
      </c>
      <c r="L1196" s="284">
        <f>IF(ISBLANK(INDEX('Policy Characteristics'!F:F,MATCH($C1196,'Policy Characteristics'!$C:$C,0))),"",INDEX('Policy Characteristics'!F:F,MATCH($C1196,'Policy Characteristics'!$C:$C,0)))</f>
        <v>0</v>
      </c>
      <c r="M1196" s="284">
        <f>IF(ISBLANK(INDEX('Policy Characteristics'!G:G,MATCH($C1196,'Policy Characteristics'!$C:$C,0))),"",INDEX('Policy Characteristics'!G:G,MATCH($C1196,'Policy Characteristics'!$C:$C,0)))</f>
        <v>1</v>
      </c>
      <c r="N1196" s="284">
        <f>IF(ISBLANK(INDEX('Policy Characteristics'!H:H,MATCH($C1196,'Policy Characteristics'!$C:$C,0))),"",INDEX('Policy Characteristics'!H:H,MATCH($C1196,'Policy Characteristics'!$C:$C,0)))</f>
        <v>0.01</v>
      </c>
      <c r="O1196" s="276" t="str">
        <f>IF(ISBLANK(INDEX('Policy Characteristics'!I:I,MATCH($C1196,'Policy Characteristics'!$C:$C,0))),"",INDEX('Policy Characteristics'!I:I,MATCH($C1196,'Policy Characteristics'!$C:$C,0)))</f>
        <v>% of potential achieved</v>
      </c>
      <c r="P1196" s="276" t="str">
        <f>IF(ISBLANK(INDEX('Policy Characteristics'!J:J,MATCH($C1196,'Policy Characteristics'!$C:$C,0))),"",INDEX('Policy Characteristics'!J:J,MATCH($C1196,'Policy Characteristics'!$C:$C,0)))</f>
        <v>**Description:** This policy reduces methane emissions from the selected industry by increasing the burning of methane that is currently being released into the atmosphere (i.e. flaring instead of venting/leaking).</v>
      </c>
      <c r="Q1196" s="276" t="str">
        <f>IF(ISBLANK(INDEX('Policy Characteristics'!K:K,MATCH($C1196,'Policy Characteristics'!$C:$C,0))),"",INDEX('Policy Characteristics'!K:K,MATCH($C1196,'Policy Characteristics'!$C:$C,0)))</f>
        <v>industry-ag-main.html#methane-destr</v>
      </c>
      <c r="R1196" s="276" t="str">
        <f>IF(ISBLANK(INDEX('Policy Characteristics'!L:L,MATCH($C1196,'Policy Characteristics'!$C:$C,0))),"",INDEX('Policy Characteristics'!L:L,MATCH($C1196,'Policy Characteristics'!$C:$C,0)))</f>
        <v>methane-destruction.html</v>
      </c>
    </row>
    <row r="1197" spans="1:18" ht="16">
      <c r="A1197" s="276" t="str">
        <f>IF(ISBLANK(INDEX('Policy Characteristics'!A:A,MATCH($C1197,'Policy Characteristics'!$C:$C,0))),"",INDEX('Policy Characteristics'!A:A,MATCH($C1197,'Policy Characteristics'!$C:$C,0)))</f>
        <v>Industry</v>
      </c>
      <c r="B1197" s="285" t="str">
        <f>IF(ISBLANK(INDEX('Policy Characteristics'!B:B,MATCH($C1197,'Policy Characteristics'!$C:$C,0))),"",INDEX('Policy Characteristics'!B:B,MATCH($C1197,'Policy Characteristics'!$C:$C,0)))</f>
        <v>Methane Destruction</v>
      </c>
      <c r="C1197" s="276" t="str">
        <f t="shared" ref="C1197:C1199" si="47">C$1196</f>
        <v>Fraction of Methane Destruction Opportunities Achieved</v>
      </c>
      <c r="D1197" s="47" t="s">
        <v>3124</v>
      </c>
      <c r="E1197" s="47"/>
      <c r="F1197" t="s">
        <v>3086</v>
      </c>
      <c r="G1197" s="47"/>
      <c r="H1197" s="44">
        <v>1461</v>
      </c>
      <c r="I1197" s="347" t="s">
        <v>44</v>
      </c>
      <c r="J1197" s="277" t="str">
        <f>IF(ISBLANK(INDEX('Policy Characteristics'!D:D,MATCH($C1197,'Policy Characteristics'!$C:$C,0))),"",INDEX('Policy Characteristics'!D:D,MATCH($C1197,'Policy Characteristics'!$C:$C,0)))</f>
        <v>Methane Capture and Destruction</v>
      </c>
      <c r="K1197" s="276" t="str">
        <f>IF(ISBLANK(INDEX('Policy Characteristics'!E:E,MATCH($C1197,'Policy Characteristics'!$C:$C,0))),"",INDEX('Policy Characteristics'!E:E,MATCH($C1197,'Policy Characteristics'!$C:$C,0)))</f>
        <v>indst methane destruction</v>
      </c>
      <c r="L1197" s="284">
        <f>IF(ISBLANK(INDEX('Policy Characteristics'!F:F,MATCH($C1197,'Policy Characteristics'!$C:$C,0))),"",INDEX('Policy Characteristics'!F:F,MATCH($C1197,'Policy Characteristics'!$C:$C,0)))</f>
        <v>0</v>
      </c>
      <c r="M1197" s="284">
        <f>IF(ISBLANK(INDEX('Policy Characteristics'!G:G,MATCH($C1197,'Policy Characteristics'!$C:$C,0))),"",INDEX('Policy Characteristics'!G:G,MATCH($C1197,'Policy Characteristics'!$C:$C,0)))</f>
        <v>1</v>
      </c>
      <c r="N1197" s="284">
        <f>IF(ISBLANK(INDEX('Policy Characteristics'!H:H,MATCH($C1197,'Policy Characteristics'!$C:$C,0))),"",INDEX('Policy Characteristics'!H:H,MATCH($C1197,'Policy Characteristics'!$C:$C,0)))</f>
        <v>0.01</v>
      </c>
      <c r="O1197" s="276" t="str">
        <f>IF(ISBLANK(INDEX('Policy Characteristics'!I:I,MATCH($C1197,'Policy Characteristics'!$C:$C,0))),"",INDEX('Policy Characteristics'!I:I,MATCH($C1197,'Policy Characteristics'!$C:$C,0)))</f>
        <v>% of potential achieved</v>
      </c>
      <c r="P1197" s="276" t="str">
        <f>IF(ISBLANK(INDEX('Policy Characteristics'!J:J,MATCH($C1197,'Policy Characteristics'!$C:$C,0))),"",INDEX('Policy Characteristics'!J:J,MATCH($C1197,'Policy Characteristics'!$C:$C,0)))</f>
        <v>**Description:** This policy reduces methane emissions from the selected industry by increasing the burning of methane that is currently being released into the atmosphere (i.e. flaring instead of venting/leaking).</v>
      </c>
      <c r="Q1197" s="276" t="str">
        <f>IF(ISBLANK(INDEX('Policy Characteristics'!K:K,MATCH($C1197,'Policy Characteristics'!$C:$C,0))),"",INDEX('Policy Characteristics'!K:K,MATCH($C1197,'Policy Characteristics'!$C:$C,0)))</f>
        <v>industry-ag-main.html#methane-destr</v>
      </c>
      <c r="R1197" s="276" t="str">
        <f>IF(ISBLANK(INDEX('Policy Characteristics'!L:L,MATCH($C1197,'Policy Characteristics'!$C:$C,0))),"",INDEX('Policy Characteristics'!L:L,MATCH($C1197,'Policy Characteristics'!$C:$C,0)))</f>
        <v>methane-destruction.html</v>
      </c>
    </row>
    <row r="1198" spans="1:18" ht="16">
      <c r="A1198" s="276" t="str">
        <f>IF(ISBLANK(INDEX('Policy Characteristics'!A:A,MATCH($C1198,'Policy Characteristics'!$C:$C,0))),"",INDEX('Policy Characteristics'!A:A,MATCH($C1198,'Policy Characteristics'!$C:$C,0)))</f>
        <v>Industry</v>
      </c>
      <c r="B1198" s="285" t="str">
        <f>IF(ISBLANK(INDEX('Policy Characteristics'!B:B,MATCH($C1198,'Policy Characteristics'!$C:$C,0))),"",INDEX('Policy Characteristics'!B:B,MATCH($C1198,'Policy Characteristics'!$C:$C,0)))</f>
        <v>Methane Destruction</v>
      </c>
      <c r="C1198" s="276" t="str">
        <f t="shared" si="47"/>
        <v>Fraction of Methane Destruction Opportunities Achieved</v>
      </c>
      <c r="D1198" s="47" t="s">
        <v>3103</v>
      </c>
      <c r="E1198" s="47"/>
      <c r="F1198" t="s">
        <v>2791</v>
      </c>
      <c r="G1198" s="47"/>
      <c r="H1198" s="44">
        <v>515</v>
      </c>
      <c r="I1198" s="347" t="s">
        <v>44</v>
      </c>
      <c r="J1198" s="277" t="str">
        <f>IF(ISBLANK(INDEX('Policy Characteristics'!D:D,MATCH($C1198,'Policy Characteristics'!$C:$C,0))),"",INDEX('Policy Characteristics'!D:D,MATCH($C1198,'Policy Characteristics'!$C:$C,0)))</f>
        <v>Methane Capture and Destruction</v>
      </c>
      <c r="K1198" s="276" t="str">
        <f>IF(ISBLANK(INDEX('Policy Characteristics'!E:E,MATCH($C1198,'Policy Characteristics'!$C:$C,0))),"",INDEX('Policy Characteristics'!E:E,MATCH($C1198,'Policy Characteristics'!$C:$C,0)))</f>
        <v>indst methane destruction</v>
      </c>
      <c r="L1198" s="284">
        <f>IF(ISBLANK(INDEX('Policy Characteristics'!F:F,MATCH($C1198,'Policy Characteristics'!$C:$C,0))),"",INDEX('Policy Characteristics'!F:F,MATCH($C1198,'Policy Characteristics'!$C:$C,0)))</f>
        <v>0</v>
      </c>
      <c r="M1198" s="284">
        <f>IF(ISBLANK(INDEX('Policy Characteristics'!G:G,MATCH($C1198,'Policy Characteristics'!$C:$C,0))),"",INDEX('Policy Characteristics'!G:G,MATCH($C1198,'Policy Characteristics'!$C:$C,0)))</f>
        <v>1</v>
      </c>
      <c r="N1198" s="284">
        <f>IF(ISBLANK(INDEX('Policy Characteristics'!H:H,MATCH($C1198,'Policy Characteristics'!$C:$C,0))),"",INDEX('Policy Characteristics'!H:H,MATCH($C1198,'Policy Characteristics'!$C:$C,0)))</f>
        <v>0.01</v>
      </c>
      <c r="O1198" s="276" t="str">
        <f>IF(ISBLANK(INDEX('Policy Characteristics'!I:I,MATCH($C1198,'Policy Characteristics'!$C:$C,0))),"",INDEX('Policy Characteristics'!I:I,MATCH($C1198,'Policy Characteristics'!$C:$C,0)))</f>
        <v>% of potential achieved</v>
      </c>
      <c r="P1198" s="276" t="str">
        <f>IF(ISBLANK(INDEX('Policy Characteristics'!J:J,MATCH($C1198,'Policy Characteristics'!$C:$C,0))),"",INDEX('Policy Characteristics'!J:J,MATCH($C1198,'Policy Characteristics'!$C:$C,0)))</f>
        <v>**Description:** This policy reduces methane emissions from the selected industry by increasing the burning of methane that is currently being released into the atmosphere (i.e. flaring instead of venting/leaking).</v>
      </c>
      <c r="Q1198" s="276" t="str">
        <f>IF(ISBLANK(INDEX('Policy Characteristics'!K:K,MATCH($C1198,'Policy Characteristics'!$C:$C,0))),"",INDEX('Policy Characteristics'!K:K,MATCH($C1198,'Policy Characteristics'!$C:$C,0)))</f>
        <v>industry-ag-main.html#methane-destr</v>
      </c>
      <c r="R1198" s="276" t="str">
        <f>IF(ISBLANK(INDEX('Policy Characteristics'!L:L,MATCH($C1198,'Policy Characteristics'!$C:$C,0))),"",INDEX('Policy Characteristics'!L:L,MATCH($C1198,'Policy Characteristics'!$C:$C,0)))</f>
        <v>methane-destruction.html</v>
      </c>
    </row>
    <row r="1199" spans="1:18" ht="16">
      <c r="A1199" s="276" t="str">
        <f>IF(ISBLANK(INDEX('Policy Characteristics'!A:A,MATCH($C1199,'Policy Characteristics'!$C:$C,0))),"",INDEX('Policy Characteristics'!A:A,MATCH($C1199,'Policy Characteristics'!$C:$C,0)))</f>
        <v>Industry</v>
      </c>
      <c r="B1199" s="285" t="str">
        <f>IF(ISBLANK(INDEX('Policy Characteristics'!B:B,MATCH($C1199,'Policy Characteristics'!$C:$C,0))),"",INDEX('Policy Characteristics'!B:B,MATCH($C1199,'Policy Characteristics'!$C:$C,0)))</f>
        <v>Methane Destruction</v>
      </c>
      <c r="C1199" s="276" t="str">
        <f t="shared" si="47"/>
        <v>Fraction of Methane Destruction Opportunities Achieved</v>
      </c>
      <c r="D1199" s="47" t="s">
        <v>3125</v>
      </c>
      <c r="E1199" s="47"/>
      <c r="F1199" t="s">
        <v>3128</v>
      </c>
      <c r="G1199" s="47"/>
      <c r="H1199" s="44">
        <v>516</v>
      </c>
      <c r="I1199" s="347" t="s">
        <v>44</v>
      </c>
      <c r="J1199" s="277" t="str">
        <f>IF(ISBLANK(INDEX('Policy Characteristics'!D:D,MATCH($C1199,'Policy Characteristics'!$C:$C,0))),"",INDEX('Policy Characteristics'!D:D,MATCH($C1199,'Policy Characteristics'!$C:$C,0)))</f>
        <v>Methane Capture and Destruction</v>
      </c>
      <c r="K1199" s="276" t="str">
        <f>IF(ISBLANK(INDEX('Policy Characteristics'!E:E,MATCH($C1199,'Policy Characteristics'!$C:$C,0))),"",INDEX('Policy Characteristics'!E:E,MATCH($C1199,'Policy Characteristics'!$C:$C,0)))</f>
        <v>indst methane destruction</v>
      </c>
      <c r="L1199" s="284">
        <f>IF(ISBLANK(INDEX('Policy Characteristics'!F:F,MATCH($C1199,'Policy Characteristics'!$C:$C,0))),"",INDEX('Policy Characteristics'!F:F,MATCH($C1199,'Policy Characteristics'!$C:$C,0)))</f>
        <v>0</v>
      </c>
      <c r="M1199" s="284">
        <f>IF(ISBLANK(INDEX('Policy Characteristics'!G:G,MATCH($C1199,'Policy Characteristics'!$C:$C,0))),"",INDEX('Policy Characteristics'!G:G,MATCH($C1199,'Policy Characteristics'!$C:$C,0)))</f>
        <v>1</v>
      </c>
      <c r="N1199" s="284">
        <f>IF(ISBLANK(INDEX('Policy Characteristics'!H:H,MATCH($C1199,'Policy Characteristics'!$C:$C,0))),"",INDEX('Policy Characteristics'!H:H,MATCH($C1199,'Policy Characteristics'!$C:$C,0)))</f>
        <v>0.01</v>
      </c>
      <c r="O1199" s="276" t="str">
        <f>IF(ISBLANK(INDEX('Policy Characteristics'!I:I,MATCH($C1199,'Policy Characteristics'!$C:$C,0))),"",INDEX('Policy Characteristics'!I:I,MATCH($C1199,'Policy Characteristics'!$C:$C,0)))</f>
        <v>% of potential achieved</v>
      </c>
      <c r="P1199" s="276" t="str">
        <f>IF(ISBLANK(INDEX('Policy Characteristics'!J:J,MATCH($C1199,'Policy Characteristics'!$C:$C,0))),"",INDEX('Policy Characteristics'!J:J,MATCH($C1199,'Policy Characteristics'!$C:$C,0)))</f>
        <v>**Description:** This policy reduces methane emissions from the selected industry by increasing the burning of methane that is currently being released into the atmosphere (i.e. flaring instead of venting/leaking).</v>
      </c>
      <c r="Q1199" s="276" t="str">
        <f>IF(ISBLANK(INDEX('Policy Characteristics'!K:K,MATCH($C1199,'Policy Characteristics'!$C:$C,0))),"",INDEX('Policy Characteristics'!K:K,MATCH($C1199,'Policy Characteristics'!$C:$C,0)))</f>
        <v>industry-ag-main.html#methane-destr</v>
      </c>
      <c r="R1199" s="276" t="str">
        <f>IF(ISBLANK(INDEX('Policy Characteristics'!L:L,MATCH($C1199,'Policy Characteristics'!$C:$C,0))),"",INDEX('Policy Characteristics'!L:L,MATCH($C1199,'Policy Characteristics'!$C:$C,0)))</f>
        <v>methane-destruction.html</v>
      </c>
    </row>
    <row r="1200" spans="1:18" ht="16">
      <c r="A1200" s="276" t="str">
        <f>IF(ISBLANK(INDEX('Policy Characteristics'!A:A,MATCH($C1200,'Policy Characteristics'!$C:$C,0))),"",INDEX('Policy Characteristics'!A:A,MATCH($C1200,'Policy Characteristics'!$C:$C,0)))</f>
        <v>Industry</v>
      </c>
      <c r="B1200" s="285" t="str">
        <f>IF(ISBLANK(INDEX('Policy Characteristics'!B:B,MATCH($C1200,'Policy Characteristics'!$C:$C,0))),"",INDEX('Policy Characteristics'!B:B,MATCH($C1200,'Policy Characteristics'!$C:$C,0)))</f>
        <v>N2O Abatement</v>
      </c>
      <c r="C1200" s="1" t="s">
        <v>3284</v>
      </c>
      <c r="D1200" s="47"/>
      <c r="E1200" s="47"/>
      <c r="F1200"/>
      <c r="G1200" s="47"/>
      <c r="H1200" s="44">
        <v>1562</v>
      </c>
      <c r="I1200" s="347" t="s">
        <v>44</v>
      </c>
      <c r="J1200" s="277" t="str">
        <f>IF(ISBLANK(INDEX('Policy Characteristics'!D:D,MATCH($C1200,'Policy Characteristics'!$C:$C,0))),"",INDEX('Policy Characteristics'!D:D,MATCH($C1200,'Policy Characteristics'!$C:$C,0)))</f>
        <v>N2O Abatement</v>
      </c>
      <c r="K1200" s="276" t="str">
        <f>IF(ISBLANK(INDEX('Policy Characteristics'!E:E,MATCH($C1200,'Policy Characteristics'!$C:$C,0))),"",INDEX('Policy Characteristics'!E:E,MATCH($C1200,'Policy Characteristics'!$C:$C,0)))</f>
        <v>indst N2O abatement</v>
      </c>
      <c r="L1200" s="284">
        <f>IF(ISBLANK(INDEX('Policy Characteristics'!F:F,MATCH($C1200,'Policy Characteristics'!$C:$C,0))),"",INDEX('Policy Characteristics'!F:F,MATCH($C1200,'Policy Characteristics'!$C:$C,0)))</f>
        <v>0</v>
      </c>
      <c r="M1200" s="284">
        <f>IF(ISBLANK(INDEX('Policy Characteristics'!G:G,MATCH($C1200,'Policy Characteristics'!$C:$C,0))),"",INDEX('Policy Characteristics'!G:G,MATCH($C1200,'Policy Characteristics'!$C:$C,0)))</f>
        <v>1</v>
      </c>
      <c r="N1200" s="284">
        <f>IF(ISBLANK(INDEX('Policy Characteristics'!H:H,MATCH($C1200,'Policy Characteristics'!$C:$C,0))),"",INDEX('Policy Characteristics'!H:H,MATCH($C1200,'Policy Characteristics'!$C:$C,0)))</f>
        <v>0.01</v>
      </c>
      <c r="O1200" s="276" t="str">
        <f>IF(ISBLANK(INDEX('Policy Characteristics'!I:I,MATCH($C1200,'Policy Characteristics'!$C:$C,0))),"",INDEX('Policy Characteristics'!I:I,MATCH($C1200,'Policy Characteristics'!$C:$C,0)))</f>
        <v>% of potential achieved</v>
      </c>
      <c r="P1200" s="276" t="str">
        <f>IF(ISBLANK(INDEX('Policy Characteristics'!J:J,MATCH($C1200,'Policy Characteristics'!$C:$C,0))),"",INDEX('Policy Characteristics'!J:J,MATCH($C1200,'Policy Characteristics'!$C:$C,0)))</f>
        <v>**Description:** This policy reduces nitrous oxide (N2O) process emissions from the chemicals industry (primarily from the production of nitric acid and adipic acid) by destroying the N2O rather than venting it to the atmosphere.</v>
      </c>
      <c r="Q1200" s="276" t="str">
        <f>IF(ISBLANK(INDEX('Policy Characteristics'!K:K,MATCH($C1200,'Policy Characteristics'!$C:$C,0))),"",INDEX('Policy Characteristics'!K:K,MATCH($C1200,'Policy Characteristics'!$C:$C,0)))</f>
        <v/>
      </c>
      <c r="R1200" s="276" t="str">
        <f>IF(ISBLANK(INDEX('Policy Characteristics'!L:L,MATCH($C1200,'Policy Characteristics'!$C:$C,0))),"",INDEX('Policy Characteristics'!L:L,MATCH($C1200,'Policy Characteristics'!$C:$C,0)))</f>
        <v/>
      </c>
    </row>
    <row r="1201" spans="1:18" ht="16">
      <c r="A1201" s="276" t="str">
        <f>IF(ISBLANK(INDEX('Policy Characteristics'!A:A,MATCH($C1201,'Policy Characteristics'!$C:$C,0))),"",INDEX('Policy Characteristics'!A:A,MATCH($C1201,'Policy Characteristics'!$C:$C,0)))</f>
        <v>Industry</v>
      </c>
      <c r="B1201" s="285" t="str">
        <f>IF(ISBLANK(INDEX('Policy Characteristics'!B:B,MATCH($C1201,'Policy Characteristics'!$C:$C,0))),"",INDEX('Policy Characteristics'!B:B,MATCH($C1201,'Policy Characteristics'!$C:$C,0)))</f>
        <v>Reduce Fossil Fuel Exports</v>
      </c>
      <c r="C1201" t="s">
        <v>2517</v>
      </c>
      <c r="D1201" s="6" t="s">
        <v>464</v>
      </c>
      <c r="E1201" s="47"/>
      <c r="F1201" s="6" t="s">
        <v>461</v>
      </c>
      <c r="G1201" s="47"/>
      <c r="H1201" s="44">
        <v>451</v>
      </c>
      <c r="I1201" s="347" t="s">
        <v>44</v>
      </c>
      <c r="J1201" s="277" t="str">
        <f>IF(ISBLANK(INDEX('Policy Characteristics'!D:D,MATCH($C1201,'Policy Characteristics'!$C:$C,0))),"",INDEX('Policy Characteristics'!D:D,MATCH($C1201,'Policy Characteristics'!$C:$C,0)))</f>
        <v>Percent Reduction in Fossil Fuel Exports</v>
      </c>
      <c r="K1201" s="276" t="str">
        <f>IF(ISBLANK(INDEX('Policy Characteristics'!E:E,MATCH($C1201,'Policy Characteristics'!$C:$C,0))),"",INDEX('Policy Characteristics'!E:E,MATCH($C1201,'Policy Characteristics'!$C:$C,0)))</f>
        <v>indst reduce fossil fuel exports</v>
      </c>
      <c r="L1201" s="284">
        <f>IF(ISBLANK(INDEX('Policy Characteristics'!F:F,MATCH($C1201,'Policy Characteristics'!$C:$C,0))),"",INDEX('Policy Characteristics'!F:F,MATCH($C1201,'Policy Characteristics'!$C:$C,0)))</f>
        <v>0</v>
      </c>
      <c r="M1201" s="284">
        <f>IF(ISBLANK(INDEX('Policy Characteristics'!G:G,MATCH($C1201,'Policy Characteristics'!$C:$C,0))),"",INDEX('Policy Characteristics'!G:G,MATCH($C1201,'Policy Characteristics'!$C:$C,0)))</f>
        <v>1</v>
      </c>
      <c r="N1201" s="284">
        <f>IF(ISBLANK(INDEX('Policy Characteristics'!H:H,MATCH($C1201,'Policy Characteristics'!$C:$C,0))),"",INDEX('Policy Characteristics'!H:H,MATCH($C1201,'Policy Characteristics'!$C:$C,0)))</f>
        <v>0.01</v>
      </c>
      <c r="O1201" s="276" t="str">
        <f>IF(ISBLANK(INDEX('Policy Characteristics'!I:I,MATCH($C1201,'Policy Characteristics'!$C:$C,0))),"",INDEX('Policy Characteristics'!I:I,MATCH($C1201,'Policy Characteristics'!$C:$C,0)))</f>
        <v>% reduction in exports</v>
      </c>
      <c r="P1201" s="276" t="str">
        <f>IF(ISBLANK(INDEX('Policy Characteristics'!J:J,MATCH($C1201,'Policy Characteristics'!$C:$C,0))),"",INDEX('Policy Characteristics'!J:J,MATCH($C1201,'Policy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01" s="276" t="str">
        <f>IF(ISBLANK(INDEX('Policy Characteristics'!K:K,MATCH($C1201,'Policy Characteristics'!$C:$C,0))),"",INDEX('Policy Characteristics'!K:K,MATCH($C1201,'Policy Characteristics'!$C:$C,0)))</f>
        <v/>
      </c>
      <c r="R1201" s="276" t="str">
        <f>IF(ISBLANK(INDEX('Policy Characteristics'!L:L,MATCH($C1201,'Policy Characteristics'!$C:$C,0))),"",INDEX('Policy Characteristics'!L:L,MATCH($C1201,'Policy Characteristics'!$C:$C,0)))</f>
        <v>reduce-fuel-exports.html</v>
      </c>
    </row>
    <row r="1202" spans="1:18" ht="16">
      <c r="A1202" s="276" t="str">
        <f>IF(ISBLANK(INDEX('Policy Characteristics'!A:A,MATCH($C1202,'Policy Characteristics'!$C:$C,0))),"",INDEX('Policy Characteristics'!A:A,MATCH($C1202,'Policy Characteristics'!$C:$C,0)))</f>
        <v>Industry</v>
      </c>
      <c r="B1202" s="285" t="str">
        <f>IF(ISBLANK(INDEX('Policy Characteristics'!B:B,MATCH($C1202,'Policy Characteristics'!$C:$C,0))),"",INDEX('Policy Characteristics'!B:B,MATCH($C1202,'Policy Characteristics'!$C:$C,0)))</f>
        <v>Reduce Fossil Fuel Exports</v>
      </c>
      <c r="C1202" s="276" t="str">
        <f t="shared" ref="C1202:C1209" si="48">C$1201</f>
        <v>Percent Reduction in Fossil Fuel Exports</v>
      </c>
      <c r="D1202" s="6" t="s">
        <v>47</v>
      </c>
      <c r="E1202" s="47"/>
      <c r="F1202" s="6" t="s">
        <v>88</v>
      </c>
      <c r="G1202" s="47"/>
      <c r="H1202" s="44">
        <v>452</v>
      </c>
      <c r="I1202" s="347" t="s">
        <v>44</v>
      </c>
      <c r="J1202" s="277" t="str">
        <f>IF(ISBLANK(INDEX('Policy Characteristics'!D:D,MATCH($C1202,'Policy Characteristics'!$C:$C,0))),"",INDEX('Policy Characteristics'!D:D,MATCH($C1202,'Policy Characteristics'!$C:$C,0)))</f>
        <v>Percent Reduction in Fossil Fuel Exports</v>
      </c>
      <c r="K1202" s="276" t="str">
        <f>IF(ISBLANK(INDEX('Policy Characteristics'!E:E,MATCH($C1202,'Policy Characteristics'!$C:$C,0))),"",INDEX('Policy Characteristics'!E:E,MATCH($C1202,'Policy Characteristics'!$C:$C,0)))</f>
        <v>indst reduce fossil fuel exports</v>
      </c>
      <c r="L1202" s="284">
        <f>IF(ISBLANK(INDEX('Policy Characteristics'!F:F,MATCH($C1202,'Policy Characteristics'!$C:$C,0))),"",INDEX('Policy Characteristics'!F:F,MATCH($C1202,'Policy Characteristics'!$C:$C,0)))</f>
        <v>0</v>
      </c>
      <c r="M1202" s="284">
        <f>IF(ISBLANK(INDEX('Policy Characteristics'!G:G,MATCH($C1202,'Policy Characteristics'!$C:$C,0))),"",INDEX('Policy Characteristics'!G:G,MATCH($C1202,'Policy Characteristics'!$C:$C,0)))</f>
        <v>1</v>
      </c>
      <c r="N1202" s="284">
        <f>IF(ISBLANK(INDEX('Policy Characteristics'!H:H,MATCH($C1202,'Policy Characteristics'!$C:$C,0))),"",INDEX('Policy Characteristics'!H:H,MATCH($C1202,'Policy Characteristics'!$C:$C,0)))</f>
        <v>0.01</v>
      </c>
      <c r="O1202" s="276" t="str">
        <f>IF(ISBLANK(INDEX('Policy Characteristics'!I:I,MATCH($C1202,'Policy Characteristics'!$C:$C,0))),"",INDEX('Policy Characteristics'!I:I,MATCH($C1202,'Policy Characteristics'!$C:$C,0)))</f>
        <v>% reduction in exports</v>
      </c>
      <c r="P1202" s="276" t="str">
        <f>IF(ISBLANK(INDEX('Policy Characteristics'!J:J,MATCH($C1202,'Policy Characteristics'!$C:$C,0))),"",INDEX('Policy Characteristics'!J:J,MATCH($C1202,'Policy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02" s="276" t="str">
        <f>IF(ISBLANK(INDEX('Policy Characteristics'!K:K,MATCH($C1202,'Policy Characteristics'!$C:$C,0))),"",INDEX('Policy Characteristics'!K:K,MATCH($C1202,'Policy Characteristics'!$C:$C,0)))</f>
        <v/>
      </c>
      <c r="R1202" s="276" t="str">
        <f>IF(ISBLANK(INDEX('Policy Characteristics'!L:L,MATCH($C1202,'Policy Characteristics'!$C:$C,0))),"",INDEX('Policy Characteristics'!L:L,MATCH($C1202,'Policy Characteristics'!$C:$C,0)))</f>
        <v>reduce-fuel-exports.html</v>
      </c>
    </row>
    <row r="1203" spans="1:18" ht="16">
      <c r="A1203" s="276" t="str">
        <f>IF(ISBLANK(INDEX('Policy Characteristics'!A:A,MATCH($C1203,'Policy Characteristics'!$C:$C,0))),"",INDEX('Policy Characteristics'!A:A,MATCH($C1203,'Policy Characteristics'!$C:$C,0)))</f>
        <v>Industry</v>
      </c>
      <c r="B1203" s="285" t="str">
        <f>IF(ISBLANK(INDEX('Policy Characteristics'!B:B,MATCH($C1203,'Policy Characteristics'!$C:$C,0))),"",INDEX('Policy Characteristics'!B:B,MATCH($C1203,'Policy Characteristics'!$C:$C,0)))</f>
        <v>Reduce Fossil Fuel Exports</v>
      </c>
      <c r="C1203" s="276" t="str">
        <f t="shared" si="48"/>
        <v>Percent Reduction in Fossil Fuel Exports</v>
      </c>
      <c r="D1203" s="6" t="s">
        <v>54</v>
      </c>
      <c r="E1203" s="47"/>
      <c r="F1203" s="6" t="s">
        <v>96</v>
      </c>
      <c r="G1203" s="47"/>
      <c r="H1203" s="44">
        <v>453</v>
      </c>
      <c r="I1203" s="347" t="s">
        <v>44</v>
      </c>
      <c r="J1203" s="277" t="str">
        <f>IF(ISBLANK(INDEX('Policy Characteristics'!D:D,MATCH($C1203,'Policy Characteristics'!$C:$C,0))),"",INDEX('Policy Characteristics'!D:D,MATCH($C1203,'Policy Characteristics'!$C:$C,0)))</f>
        <v>Percent Reduction in Fossil Fuel Exports</v>
      </c>
      <c r="K1203" s="276" t="str">
        <f>IF(ISBLANK(INDEX('Policy Characteristics'!E:E,MATCH($C1203,'Policy Characteristics'!$C:$C,0))),"",INDEX('Policy Characteristics'!E:E,MATCH($C1203,'Policy Characteristics'!$C:$C,0)))</f>
        <v>indst reduce fossil fuel exports</v>
      </c>
      <c r="L1203" s="284">
        <f>IF(ISBLANK(INDEX('Policy Characteristics'!F:F,MATCH($C1203,'Policy Characteristics'!$C:$C,0))),"",INDEX('Policy Characteristics'!F:F,MATCH($C1203,'Policy Characteristics'!$C:$C,0)))</f>
        <v>0</v>
      </c>
      <c r="M1203" s="284">
        <f>IF(ISBLANK(INDEX('Policy Characteristics'!G:G,MATCH($C1203,'Policy Characteristics'!$C:$C,0))),"",INDEX('Policy Characteristics'!G:G,MATCH($C1203,'Policy Characteristics'!$C:$C,0)))</f>
        <v>1</v>
      </c>
      <c r="N1203" s="284">
        <f>IF(ISBLANK(INDEX('Policy Characteristics'!H:H,MATCH($C1203,'Policy Characteristics'!$C:$C,0))),"",INDEX('Policy Characteristics'!H:H,MATCH($C1203,'Policy Characteristics'!$C:$C,0)))</f>
        <v>0.01</v>
      </c>
      <c r="O1203" s="276" t="str">
        <f>IF(ISBLANK(INDEX('Policy Characteristics'!I:I,MATCH($C1203,'Policy Characteristics'!$C:$C,0))),"",INDEX('Policy Characteristics'!I:I,MATCH($C1203,'Policy Characteristics'!$C:$C,0)))</f>
        <v>% reduction in exports</v>
      </c>
      <c r="P1203" s="276" t="str">
        <f>IF(ISBLANK(INDEX('Policy Characteristics'!J:J,MATCH($C1203,'Policy Characteristics'!$C:$C,0))),"",INDEX('Policy Characteristics'!J:J,MATCH($C1203,'Policy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03" s="276" t="str">
        <f>IF(ISBLANK(INDEX('Policy Characteristics'!K:K,MATCH($C1203,'Policy Characteristics'!$C:$C,0))),"",INDEX('Policy Characteristics'!K:K,MATCH($C1203,'Policy Characteristics'!$C:$C,0)))</f>
        <v/>
      </c>
      <c r="R1203" s="276" t="str">
        <f>IF(ISBLANK(INDEX('Policy Characteristics'!L:L,MATCH($C1203,'Policy Characteristics'!$C:$C,0))),"",INDEX('Policy Characteristics'!L:L,MATCH($C1203,'Policy Characteristics'!$C:$C,0)))</f>
        <v>reduce-fuel-exports.html</v>
      </c>
    </row>
    <row r="1204" spans="1:18" ht="16">
      <c r="A1204" s="276" t="str">
        <f>IF(ISBLANK(INDEX('Policy Characteristics'!A:A,MATCH($C1204,'Policy Characteristics'!$C:$C,0))),"",INDEX('Policy Characteristics'!A:A,MATCH($C1204,'Policy Characteristics'!$C:$C,0)))</f>
        <v>Industry</v>
      </c>
      <c r="B1204" s="285" t="str">
        <f>IF(ISBLANK(INDEX('Policy Characteristics'!B:B,MATCH($C1204,'Policy Characteristics'!$C:$C,0))),"",INDEX('Policy Characteristics'!B:B,MATCH($C1204,'Policy Characteristics'!$C:$C,0)))</f>
        <v>Reduce Fossil Fuel Exports</v>
      </c>
      <c r="C1204" s="276" t="str">
        <f t="shared" si="48"/>
        <v>Percent Reduction in Fossil Fuel Exports</v>
      </c>
      <c r="D1204" s="6" t="s">
        <v>55</v>
      </c>
      <c r="E1204" s="47"/>
      <c r="F1204" s="6" t="s">
        <v>97</v>
      </c>
      <c r="G1204" s="47"/>
      <c r="H1204" s="44">
        <v>454</v>
      </c>
      <c r="I1204" s="347" t="s">
        <v>44</v>
      </c>
      <c r="J1204" s="277" t="str">
        <f>IF(ISBLANK(INDEX('Policy Characteristics'!D:D,MATCH($C1204,'Policy Characteristics'!$C:$C,0))),"",INDEX('Policy Characteristics'!D:D,MATCH($C1204,'Policy Characteristics'!$C:$C,0)))</f>
        <v>Percent Reduction in Fossil Fuel Exports</v>
      </c>
      <c r="K1204" s="276" t="str">
        <f>IF(ISBLANK(INDEX('Policy Characteristics'!E:E,MATCH($C1204,'Policy Characteristics'!$C:$C,0))),"",INDEX('Policy Characteristics'!E:E,MATCH($C1204,'Policy Characteristics'!$C:$C,0)))</f>
        <v>indst reduce fossil fuel exports</v>
      </c>
      <c r="L1204" s="284">
        <f>IF(ISBLANK(INDEX('Policy Characteristics'!F:F,MATCH($C1204,'Policy Characteristics'!$C:$C,0))),"",INDEX('Policy Characteristics'!F:F,MATCH($C1204,'Policy Characteristics'!$C:$C,0)))</f>
        <v>0</v>
      </c>
      <c r="M1204" s="284">
        <f>IF(ISBLANK(INDEX('Policy Characteristics'!G:G,MATCH($C1204,'Policy Characteristics'!$C:$C,0))),"",INDEX('Policy Characteristics'!G:G,MATCH($C1204,'Policy Characteristics'!$C:$C,0)))</f>
        <v>1</v>
      </c>
      <c r="N1204" s="284">
        <f>IF(ISBLANK(INDEX('Policy Characteristics'!H:H,MATCH($C1204,'Policy Characteristics'!$C:$C,0))),"",INDEX('Policy Characteristics'!H:H,MATCH($C1204,'Policy Characteristics'!$C:$C,0)))</f>
        <v>0.01</v>
      </c>
      <c r="O1204" s="276" t="str">
        <f>IF(ISBLANK(INDEX('Policy Characteristics'!I:I,MATCH($C1204,'Policy Characteristics'!$C:$C,0))),"",INDEX('Policy Characteristics'!I:I,MATCH($C1204,'Policy Characteristics'!$C:$C,0)))</f>
        <v>% reduction in exports</v>
      </c>
      <c r="P1204" s="276" t="str">
        <f>IF(ISBLANK(INDEX('Policy Characteristics'!J:J,MATCH($C1204,'Policy Characteristics'!$C:$C,0))),"",INDEX('Policy Characteristics'!J:J,MATCH($C1204,'Policy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04" s="276" t="str">
        <f>IF(ISBLANK(INDEX('Policy Characteristics'!K:K,MATCH($C1204,'Policy Characteristics'!$C:$C,0))),"",INDEX('Policy Characteristics'!K:K,MATCH($C1204,'Policy Characteristics'!$C:$C,0)))</f>
        <v/>
      </c>
      <c r="R1204" s="276" t="str">
        <f>IF(ISBLANK(INDEX('Policy Characteristics'!L:L,MATCH($C1204,'Policy Characteristics'!$C:$C,0))),"",INDEX('Policy Characteristics'!L:L,MATCH($C1204,'Policy Characteristics'!$C:$C,0)))</f>
        <v>reduce-fuel-exports.html</v>
      </c>
    </row>
    <row r="1205" spans="1:18" ht="16">
      <c r="A1205" s="276" t="str">
        <f>IF(ISBLANK(INDEX('Policy Characteristics'!A:A,MATCH($C1205,'Policy Characteristics'!$C:$C,0))),"",INDEX('Policy Characteristics'!A:A,MATCH($C1205,'Policy Characteristics'!$C:$C,0)))</f>
        <v>Industry</v>
      </c>
      <c r="B1205" s="285" t="str">
        <f>IF(ISBLANK(INDEX('Policy Characteristics'!B:B,MATCH($C1205,'Policy Characteristics'!$C:$C,0))),"",INDEX('Policy Characteristics'!B:B,MATCH($C1205,'Policy Characteristics'!$C:$C,0)))</f>
        <v>Reduce Fossil Fuel Exports</v>
      </c>
      <c r="C1205" s="276" t="str">
        <f t="shared" si="48"/>
        <v>Percent Reduction in Fossil Fuel Exports</v>
      </c>
      <c r="D1205" s="6" t="s">
        <v>2498</v>
      </c>
      <c r="E1205" s="47"/>
      <c r="F1205" s="6" t="s">
        <v>2499</v>
      </c>
      <c r="G1205" s="47"/>
      <c r="H1205" s="44">
        <v>455</v>
      </c>
      <c r="I1205" s="347" t="s">
        <v>44</v>
      </c>
      <c r="J1205" s="277" t="str">
        <f>IF(ISBLANK(INDEX('Policy Characteristics'!D:D,MATCH($C1205,'Policy Characteristics'!$C:$C,0))),"",INDEX('Policy Characteristics'!D:D,MATCH($C1205,'Policy Characteristics'!$C:$C,0)))</f>
        <v>Percent Reduction in Fossil Fuel Exports</v>
      </c>
      <c r="K1205" s="276" t="str">
        <f>IF(ISBLANK(INDEX('Policy Characteristics'!E:E,MATCH($C1205,'Policy Characteristics'!$C:$C,0))),"",INDEX('Policy Characteristics'!E:E,MATCH($C1205,'Policy Characteristics'!$C:$C,0)))</f>
        <v>indst reduce fossil fuel exports</v>
      </c>
      <c r="L1205" s="284">
        <f>IF(ISBLANK(INDEX('Policy Characteristics'!F:F,MATCH($C1205,'Policy Characteristics'!$C:$C,0))),"",INDEX('Policy Characteristics'!F:F,MATCH($C1205,'Policy Characteristics'!$C:$C,0)))</f>
        <v>0</v>
      </c>
      <c r="M1205" s="284">
        <f>IF(ISBLANK(INDEX('Policy Characteristics'!G:G,MATCH($C1205,'Policy Characteristics'!$C:$C,0))),"",INDEX('Policy Characteristics'!G:G,MATCH($C1205,'Policy Characteristics'!$C:$C,0)))</f>
        <v>1</v>
      </c>
      <c r="N1205" s="284">
        <f>IF(ISBLANK(INDEX('Policy Characteristics'!H:H,MATCH($C1205,'Policy Characteristics'!$C:$C,0))),"",INDEX('Policy Characteristics'!H:H,MATCH($C1205,'Policy Characteristics'!$C:$C,0)))</f>
        <v>0.01</v>
      </c>
      <c r="O1205" s="276" t="str">
        <f>IF(ISBLANK(INDEX('Policy Characteristics'!I:I,MATCH($C1205,'Policy Characteristics'!$C:$C,0))),"",INDEX('Policy Characteristics'!I:I,MATCH($C1205,'Policy Characteristics'!$C:$C,0)))</f>
        <v>% reduction in exports</v>
      </c>
      <c r="P1205" s="276" t="str">
        <f>IF(ISBLANK(INDEX('Policy Characteristics'!J:J,MATCH($C1205,'Policy Characteristics'!$C:$C,0))),"",INDEX('Policy Characteristics'!J:J,MATCH($C1205,'Policy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05" s="276" t="str">
        <f>IF(ISBLANK(INDEX('Policy Characteristics'!K:K,MATCH($C1205,'Policy Characteristics'!$C:$C,0))),"",INDEX('Policy Characteristics'!K:K,MATCH($C1205,'Policy Characteristics'!$C:$C,0)))</f>
        <v/>
      </c>
      <c r="R1205" s="276" t="str">
        <f>IF(ISBLANK(INDEX('Policy Characteristics'!L:L,MATCH($C1205,'Policy Characteristics'!$C:$C,0))),"",INDEX('Policy Characteristics'!L:L,MATCH($C1205,'Policy Characteristics'!$C:$C,0)))</f>
        <v>reduce-fuel-exports.html</v>
      </c>
    </row>
    <row r="1206" spans="1:18" ht="16">
      <c r="A1206" s="276" t="str">
        <f>IF(ISBLANK(INDEX('Policy Characteristics'!A:A,MATCH($C1206,'Policy Characteristics'!$C:$C,0))),"",INDEX('Policy Characteristics'!A:A,MATCH($C1206,'Policy Characteristics'!$C:$C,0)))</f>
        <v>Industry</v>
      </c>
      <c r="B1206" s="285" t="str">
        <f>IF(ISBLANK(INDEX('Policy Characteristics'!B:B,MATCH($C1206,'Policy Characteristics'!$C:$C,0))),"",INDEX('Policy Characteristics'!B:B,MATCH($C1206,'Policy Characteristics'!$C:$C,0)))</f>
        <v>Reduce Fossil Fuel Exports</v>
      </c>
      <c r="C1206" s="276" t="str">
        <f t="shared" si="48"/>
        <v>Percent Reduction in Fossil Fuel Exports</v>
      </c>
      <c r="D1206" s="6" t="s">
        <v>457</v>
      </c>
      <c r="E1206" s="47"/>
      <c r="F1206" s="6" t="s">
        <v>458</v>
      </c>
      <c r="G1206" s="47"/>
      <c r="H1206" s="44">
        <v>456</v>
      </c>
      <c r="I1206" s="348" t="s">
        <v>45</v>
      </c>
      <c r="J1206" s="277" t="str">
        <f>IF(ISBLANK(INDEX('Policy Characteristics'!D:D,MATCH($C1206,'Policy Characteristics'!$C:$C,0))),"",INDEX('Policy Characteristics'!D:D,MATCH($C1206,'Policy Characteristics'!$C:$C,0)))</f>
        <v>Percent Reduction in Fossil Fuel Exports</v>
      </c>
      <c r="K1206" s="276" t="str">
        <f>IF(ISBLANK(INDEX('Policy Characteristics'!E:E,MATCH($C1206,'Policy Characteristics'!$C:$C,0))),"",INDEX('Policy Characteristics'!E:E,MATCH($C1206,'Policy Characteristics'!$C:$C,0)))</f>
        <v>indst reduce fossil fuel exports</v>
      </c>
      <c r="L1206" s="284">
        <f>IF(ISBLANK(INDEX('Policy Characteristics'!F:F,MATCH($C1206,'Policy Characteristics'!$C:$C,0))),"",INDEX('Policy Characteristics'!F:F,MATCH($C1206,'Policy Characteristics'!$C:$C,0)))</f>
        <v>0</v>
      </c>
      <c r="M1206" s="284">
        <f>IF(ISBLANK(INDEX('Policy Characteristics'!G:G,MATCH($C1206,'Policy Characteristics'!$C:$C,0))),"",INDEX('Policy Characteristics'!G:G,MATCH($C1206,'Policy Characteristics'!$C:$C,0)))</f>
        <v>1</v>
      </c>
      <c r="N1206" s="284">
        <f>IF(ISBLANK(INDEX('Policy Characteristics'!H:H,MATCH($C1206,'Policy Characteristics'!$C:$C,0))),"",INDEX('Policy Characteristics'!H:H,MATCH($C1206,'Policy Characteristics'!$C:$C,0)))</f>
        <v>0.01</v>
      </c>
      <c r="O1206" s="276" t="str">
        <f>IF(ISBLANK(INDEX('Policy Characteristics'!I:I,MATCH($C1206,'Policy Characteristics'!$C:$C,0))),"",INDEX('Policy Characteristics'!I:I,MATCH($C1206,'Policy Characteristics'!$C:$C,0)))</f>
        <v>% reduction in exports</v>
      </c>
      <c r="P1206" s="276" t="str">
        <f>IF(ISBLANK(INDEX('Policy Characteristics'!J:J,MATCH($C1206,'Policy Characteristics'!$C:$C,0))),"",INDEX('Policy Characteristics'!J:J,MATCH($C1206,'Policy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06" s="276" t="str">
        <f>IF(ISBLANK(INDEX('Policy Characteristics'!K:K,MATCH($C1206,'Policy Characteristics'!$C:$C,0))),"",INDEX('Policy Characteristics'!K:K,MATCH($C1206,'Policy Characteristics'!$C:$C,0)))</f>
        <v/>
      </c>
      <c r="R1206" s="276" t="str">
        <f>IF(ISBLANK(INDEX('Policy Characteristics'!L:L,MATCH($C1206,'Policy Characteristics'!$C:$C,0))),"",INDEX('Policy Characteristics'!L:L,MATCH($C1206,'Policy Characteristics'!$C:$C,0)))</f>
        <v>reduce-fuel-exports.html</v>
      </c>
    </row>
    <row r="1207" spans="1:18" ht="16">
      <c r="A1207" s="276" t="str">
        <f>IF(ISBLANK(INDEX('Policy Characteristics'!A:A,MATCH($C1207,'Policy Characteristics'!$C:$C,0))),"",INDEX('Policy Characteristics'!A:A,MATCH($C1207,'Policy Characteristics'!$C:$C,0)))</f>
        <v>Industry</v>
      </c>
      <c r="B1207" s="285" t="str">
        <f>IF(ISBLANK(INDEX('Policy Characteristics'!B:B,MATCH($C1207,'Policy Characteristics'!$C:$C,0))),"",INDEX('Policy Characteristics'!B:B,MATCH($C1207,'Policy Characteristics'!$C:$C,0)))</f>
        <v>Reduce Fossil Fuel Exports</v>
      </c>
      <c r="C1207" s="276" t="str">
        <f t="shared" si="48"/>
        <v>Percent Reduction in Fossil Fuel Exports</v>
      </c>
      <c r="D1207" s="6" t="s">
        <v>2490</v>
      </c>
      <c r="E1207" s="47"/>
      <c r="F1207" s="6" t="s">
        <v>2494</v>
      </c>
      <c r="G1207" s="47"/>
      <c r="H1207" s="44">
        <v>457</v>
      </c>
      <c r="I1207" s="347" t="s">
        <v>44</v>
      </c>
      <c r="J1207" s="277" t="str">
        <f>IF(ISBLANK(INDEX('Policy Characteristics'!D:D,MATCH($C1207,'Policy Characteristics'!$C:$C,0))),"",INDEX('Policy Characteristics'!D:D,MATCH($C1207,'Policy Characteristics'!$C:$C,0)))</f>
        <v>Percent Reduction in Fossil Fuel Exports</v>
      </c>
      <c r="K1207" s="276" t="str">
        <f>IF(ISBLANK(INDEX('Policy Characteristics'!E:E,MATCH($C1207,'Policy Characteristics'!$C:$C,0))),"",INDEX('Policy Characteristics'!E:E,MATCH($C1207,'Policy Characteristics'!$C:$C,0)))</f>
        <v>indst reduce fossil fuel exports</v>
      </c>
      <c r="L1207" s="284">
        <f>IF(ISBLANK(INDEX('Policy Characteristics'!F:F,MATCH($C1207,'Policy Characteristics'!$C:$C,0))),"",INDEX('Policy Characteristics'!F:F,MATCH($C1207,'Policy Characteristics'!$C:$C,0)))</f>
        <v>0</v>
      </c>
      <c r="M1207" s="284">
        <f>IF(ISBLANK(INDEX('Policy Characteristics'!G:G,MATCH($C1207,'Policy Characteristics'!$C:$C,0))),"",INDEX('Policy Characteristics'!G:G,MATCH($C1207,'Policy Characteristics'!$C:$C,0)))</f>
        <v>1</v>
      </c>
      <c r="N1207" s="284">
        <f>IF(ISBLANK(INDEX('Policy Characteristics'!H:H,MATCH($C1207,'Policy Characteristics'!$C:$C,0))),"",INDEX('Policy Characteristics'!H:H,MATCH($C1207,'Policy Characteristics'!$C:$C,0)))</f>
        <v>0.01</v>
      </c>
      <c r="O1207" s="276" t="str">
        <f>IF(ISBLANK(INDEX('Policy Characteristics'!I:I,MATCH($C1207,'Policy Characteristics'!$C:$C,0))),"",INDEX('Policy Characteristics'!I:I,MATCH($C1207,'Policy Characteristics'!$C:$C,0)))</f>
        <v>% reduction in exports</v>
      </c>
      <c r="P1207" s="276" t="str">
        <f>IF(ISBLANK(INDEX('Policy Characteristics'!J:J,MATCH($C1207,'Policy Characteristics'!$C:$C,0))),"",INDEX('Policy Characteristics'!J:J,MATCH($C1207,'Policy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07" s="276" t="str">
        <f>IF(ISBLANK(INDEX('Policy Characteristics'!K:K,MATCH($C1207,'Policy Characteristics'!$C:$C,0))),"",INDEX('Policy Characteristics'!K:K,MATCH($C1207,'Policy Characteristics'!$C:$C,0)))</f>
        <v/>
      </c>
      <c r="R1207" s="276" t="str">
        <f>IF(ISBLANK(INDEX('Policy Characteristics'!L:L,MATCH($C1207,'Policy Characteristics'!$C:$C,0))),"",INDEX('Policy Characteristics'!L:L,MATCH($C1207,'Policy Characteristics'!$C:$C,0)))</f>
        <v>reduce-fuel-exports.html</v>
      </c>
    </row>
    <row r="1208" spans="1:18" ht="16">
      <c r="A1208" s="276" t="str">
        <f>IF(ISBLANK(INDEX('Policy Characteristics'!A:A,MATCH($C1208,'Policy Characteristics'!$C:$C,0))),"",INDEX('Policy Characteristics'!A:A,MATCH($C1208,'Policy Characteristics'!$C:$C,0)))</f>
        <v>Industry</v>
      </c>
      <c r="B1208" s="285" t="str">
        <f>IF(ISBLANK(INDEX('Policy Characteristics'!B:B,MATCH($C1208,'Policy Characteristics'!$C:$C,0))),"",INDEX('Policy Characteristics'!B:B,MATCH($C1208,'Policy Characteristics'!$C:$C,0)))</f>
        <v>Reduce Fossil Fuel Exports</v>
      </c>
      <c r="C1208" s="276" t="str">
        <f t="shared" si="48"/>
        <v>Percent Reduction in Fossil Fuel Exports</v>
      </c>
      <c r="D1208" s="6" t="s">
        <v>2500</v>
      </c>
      <c r="E1208" s="47"/>
      <c r="F1208" s="6" t="s">
        <v>2501</v>
      </c>
      <c r="G1208" s="47"/>
      <c r="H1208" s="44">
        <v>458</v>
      </c>
      <c r="I1208" s="347" t="s">
        <v>44</v>
      </c>
      <c r="J1208" s="277" t="str">
        <f>IF(ISBLANK(INDEX('Policy Characteristics'!D:D,MATCH($C1208,'Policy Characteristics'!$C:$C,0))),"",INDEX('Policy Characteristics'!D:D,MATCH($C1208,'Policy Characteristics'!$C:$C,0)))</f>
        <v>Percent Reduction in Fossil Fuel Exports</v>
      </c>
      <c r="K1208" s="276" t="str">
        <f>IF(ISBLANK(INDEX('Policy Characteristics'!E:E,MATCH($C1208,'Policy Characteristics'!$C:$C,0))),"",INDEX('Policy Characteristics'!E:E,MATCH($C1208,'Policy Characteristics'!$C:$C,0)))</f>
        <v>indst reduce fossil fuel exports</v>
      </c>
      <c r="L1208" s="284">
        <f>IF(ISBLANK(INDEX('Policy Characteristics'!F:F,MATCH($C1208,'Policy Characteristics'!$C:$C,0))),"",INDEX('Policy Characteristics'!F:F,MATCH($C1208,'Policy Characteristics'!$C:$C,0)))</f>
        <v>0</v>
      </c>
      <c r="M1208" s="284">
        <f>IF(ISBLANK(INDEX('Policy Characteristics'!G:G,MATCH($C1208,'Policy Characteristics'!$C:$C,0))),"",INDEX('Policy Characteristics'!G:G,MATCH($C1208,'Policy Characteristics'!$C:$C,0)))</f>
        <v>1</v>
      </c>
      <c r="N1208" s="284">
        <f>IF(ISBLANK(INDEX('Policy Characteristics'!H:H,MATCH($C1208,'Policy Characteristics'!$C:$C,0))),"",INDEX('Policy Characteristics'!H:H,MATCH($C1208,'Policy Characteristics'!$C:$C,0)))</f>
        <v>0.01</v>
      </c>
      <c r="O1208" s="276" t="str">
        <f>IF(ISBLANK(INDEX('Policy Characteristics'!I:I,MATCH($C1208,'Policy Characteristics'!$C:$C,0))),"",INDEX('Policy Characteristics'!I:I,MATCH($C1208,'Policy Characteristics'!$C:$C,0)))</f>
        <v>% reduction in exports</v>
      </c>
      <c r="P1208" s="276" t="str">
        <f>IF(ISBLANK(INDEX('Policy Characteristics'!J:J,MATCH($C1208,'Policy Characteristics'!$C:$C,0))),"",INDEX('Policy Characteristics'!J:J,MATCH($C1208,'Policy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08" s="276" t="str">
        <f>IF(ISBLANK(INDEX('Policy Characteristics'!K:K,MATCH($C1208,'Policy Characteristics'!$C:$C,0))),"",INDEX('Policy Characteristics'!K:K,MATCH($C1208,'Policy Characteristics'!$C:$C,0)))</f>
        <v/>
      </c>
      <c r="R1208" s="276" t="str">
        <f>IF(ISBLANK(INDEX('Policy Characteristics'!L:L,MATCH($C1208,'Policy Characteristics'!$C:$C,0))),"",INDEX('Policy Characteristics'!L:L,MATCH($C1208,'Policy Characteristics'!$C:$C,0)))</f>
        <v>reduce-fuel-exports.html</v>
      </c>
    </row>
    <row r="1209" spans="1:18" ht="16">
      <c r="A1209" s="276" t="str">
        <f>IF(ISBLANK(INDEX('Policy Characteristics'!A:A,MATCH($C1209,'Policy Characteristics'!$C:$C,0))),"",INDEX('Policy Characteristics'!A:A,MATCH($C1209,'Policy Characteristics'!$C:$C,0)))</f>
        <v>Industry</v>
      </c>
      <c r="B1209" s="285" t="str">
        <f>IF(ISBLANK(INDEX('Policy Characteristics'!B:B,MATCH($C1209,'Policy Characteristics'!$C:$C,0))),"",INDEX('Policy Characteristics'!B:B,MATCH($C1209,'Policy Characteristics'!$C:$C,0)))</f>
        <v>Reduce Fossil Fuel Exports</v>
      </c>
      <c r="C1209" s="276" t="str">
        <f t="shared" si="48"/>
        <v>Percent Reduction in Fossil Fuel Exports</v>
      </c>
      <c r="D1209" s="6" t="s">
        <v>2491</v>
      </c>
      <c r="E1209" s="47"/>
      <c r="F1209" s="6" t="s">
        <v>2495</v>
      </c>
      <c r="G1209" s="47"/>
      <c r="H1209" s="44">
        <v>459</v>
      </c>
      <c r="I1209" s="347" t="s">
        <v>44</v>
      </c>
      <c r="J1209" s="277" t="str">
        <f>IF(ISBLANK(INDEX('Policy Characteristics'!D:D,MATCH($C1209,'Policy Characteristics'!$C:$C,0))),"",INDEX('Policy Characteristics'!D:D,MATCH($C1209,'Policy Characteristics'!$C:$C,0)))</f>
        <v>Percent Reduction in Fossil Fuel Exports</v>
      </c>
      <c r="K1209" s="276" t="str">
        <f>IF(ISBLANK(INDEX('Policy Characteristics'!E:E,MATCH($C1209,'Policy Characteristics'!$C:$C,0))),"",INDEX('Policy Characteristics'!E:E,MATCH($C1209,'Policy Characteristics'!$C:$C,0)))</f>
        <v>indst reduce fossil fuel exports</v>
      </c>
      <c r="L1209" s="284">
        <f>IF(ISBLANK(INDEX('Policy Characteristics'!F:F,MATCH($C1209,'Policy Characteristics'!$C:$C,0))),"",INDEX('Policy Characteristics'!F:F,MATCH($C1209,'Policy Characteristics'!$C:$C,0)))</f>
        <v>0</v>
      </c>
      <c r="M1209" s="284">
        <f>IF(ISBLANK(INDEX('Policy Characteristics'!G:G,MATCH($C1209,'Policy Characteristics'!$C:$C,0))),"",INDEX('Policy Characteristics'!G:G,MATCH($C1209,'Policy Characteristics'!$C:$C,0)))</f>
        <v>1</v>
      </c>
      <c r="N1209" s="284">
        <f>IF(ISBLANK(INDEX('Policy Characteristics'!H:H,MATCH($C1209,'Policy Characteristics'!$C:$C,0))),"",INDEX('Policy Characteristics'!H:H,MATCH($C1209,'Policy Characteristics'!$C:$C,0)))</f>
        <v>0.01</v>
      </c>
      <c r="O1209" s="276" t="str">
        <f>IF(ISBLANK(INDEX('Policy Characteristics'!I:I,MATCH($C1209,'Policy Characteristics'!$C:$C,0))),"",INDEX('Policy Characteristics'!I:I,MATCH($C1209,'Policy Characteristics'!$C:$C,0)))</f>
        <v>% reduction in exports</v>
      </c>
      <c r="P1209" s="276" t="str">
        <f>IF(ISBLANK(INDEX('Policy Characteristics'!J:J,MATCH($C1209,'Policy Characteristics'!$C:$C,0))),"",INDEX('Policy Characteristics'!J:J,MATCH($C1209,'Policy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09" s="276" t="str">
        <f>IF(ISBLANK(INDEX('Policy Characteristics'!K:K,MATCH($C1209,'Policy Characteristics'!$C:$C,0))),"",INDEX('Policy Characteristics'!K:K,MATCH($C1209,'Policy Characteristics'!$C:$C,0)))</f>
        <v/>
      </c>
      <c r="R1209" s="276" t="str">
        <f>IF(ISBLANK(INDEX('Policy Characteristics'!L:L,MATCH($C1209,'Policy Characteristics'!$C:$C,0))),"",INDEX('Policy Characteristics'!L:L,MATCH($C1209,'Policy Characteristics'!$C:$C,0)))</f>
        <v>reduce-fuel-exports.html</v>
      </c>
    </row>
    <row r="1210" spans="1:18" ht="16">
      <c r="A1210" s="276" t="str">
        <f>IF(ISBLANK(INDEX('Policy Characteristics'!A:A,MATCH($C1210,'Policy Characteristics'!$C:$C,0))),"",INDEX('Policy Characteristics'!A:A,MATCH($C1210,'Policy Characteristics'!$C:$C,0)))</f>
        <v>Agriculture, Land Use, and Forestry</v>
      </c>
      <c r="B1210" s="285" t="str">
        <f>IF(ISBLANK(INDEX('Policy Characteristics'!B:B,MATCH($C1210,'Policy Characteristics'!$C:$C,0))),"",INDEX('Policy Characteristics'!B:B,MATCH($C1210,'Policy Characteristics'!$C:$C,0)))</f>
        <v>Afforestation and Reforestation</v>
      </c>
      <c r="C1210" t="s">
        <v>445</v>
      </c>
      <c r="D1210" s="47"/>
      <c r="E1210" s="47"/>
      <c r="F1210" s="47"/>
      <c r="G1210" s="47"/>
      <c r="H1210" s="44">
        <v>60</v>
      </c>
      <c r="I1210" s="347" t="s">
        <v>44</v>
      </c>
      <c r="J1210" s="277" t="str">
        <f>IF(ISBLANK(INDEX('Policy Characteristics'!D:D,MATCH($C1210,'Policy Characteristics'!$C:$C,0))),"",INDEX('Policy Characteristics'!D:D,MATCH($C1210,'Policy Characteristics'!$C:$C,0)))</f>
        <v>Afforestation and Reforestation</v>
      </c>
      <c r="K1210" s="276" t="str">
        <f>IF(ISBLANK(INDEX('Policy Characteristics'!E:E,MATCH($C1210,'Policy Characteristics'!$C:$C,0))),"",INDEX('Policy Characteristics'!E:E,MATCH($C1210,'Policy Characteristics'!$C:$C,0)))</f>
        <v>land afforestation and reforestation</v>
      </c>
      <c r="L1210" s="284">
        <f>IF(ISBLANK(INDEX('Policy Characteristics'!F:F,MATCH($C1210,'Policy Characteristics'!$C:$C,0))),"",INDEX('Policy Characteristics'!F:F,MATCH($C1210,'Policy Characteristics'!$C:$C,0)))</f>
        <v>0</v>
      </c>
      <c r="M1210" s="284">
        <f>IF(ISBLANK(INDEX('Policy Characteristics'!G:G,MATCH($C1210,'Policy Characteristics'!$C:$C,0))),"",INDEX('Policy Characteristics'!G:G,MATCH($C1210,'Policy Characteristics'!$C:$C,0)))</f>
        <v>1</v>
      </c>
      <c r="N1210" s="284">
        <f>IF(ISBLANK(INDEX('Policy Characteristics'!H:H,MATCH($C1210,'Policy Characteristics'!$C:$C,0))),"",INDEX('Policy Characteristics'!H:H,MATCH($C1210,'Policy Characteristics'!$C:$C,0)))</f>
        <v>0.01</v>
      </c>
      <c r="O1210" s="276" t="str">
        <f>IF(ISBLANK(INDEX('Policy Characteristics'!I:I,MATCH($C1210,'Policy Characteristics'!$C:$C,0))),"",INDEX('Policy Characteristics'!I:I,MATCH($C1210,'Policy Characteristics'!$C:$C,0)))</f>
        <v>% of potential achieved</v>
      </c>
      <c r="P1210" s="276" t="str">
        <f>IF(ISBLANK(INDEX('Policy Characteristics'!J:J,MATCH($C1210,'Policy Characteristics'!$C:$C,0))),"",INDEX('Policy Characteristics'!J:J,MATCH($C1210,'Policy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v>
      </c>
      <c r="Q1210" s="276" t="str">
        <f>IF(ISBLANK(INDEX('Policy Characteristics'!K:K,MATCH($C1210,'Policy Characteristics'!$C:$C,0))),"",INDEX('Policy Characteristics'!K:K,MATCH($C1210,'Policy Characteristics'!$C:$C,0)))</f>
        <v>lulucf.html#aff-ref</v>
      </c>
      <c r="R1210" s="276" t="str">
        <f>IF(ISBLANK(INDEX('Policy Characteristics'!L:L,MATCH($C1210,'Policy Characteristics'!$C:$C,0))),"",INDEX('Policy Characteristics'!L:L,MATCH($C1210,'Policy Characteristics'!$C:$C,0)))</f>
        <v>afforestation-and-reforestation.html</v>
      </c>
    </row>
    <row r="1211" spans="1:18" ht="16">
      <c r="A1211" s="276" t="str">
        <f>IF(ISBLANK(INDEX('Policy Characteristics'!A:A,MATCH($C1211,'Policy Characteristics'!$C:$C,0))),"",INDEX('Policy Characteristics'!A:A,MATCH($C1211,'Policy Characteristics'!$C:$C,0)))</f>
        <v>Agriculture, Land Use, and Forestry</v>
      </c>
      <c r="B1211" s="285" t="str">
        <f>IF(ISBLANK(INDEX('Policy Characteristics'!B:B,MATCH($C1211,'Policy Characteristics'!$C:$C,0))),"",INDEX('Policy Characteristics'!B:B,MATCH($C1211,'Policy Characteristics'!$C:$C,0)))</f>
        <v>Avoid Deforestation</v>
      </c>
      <c r="C1211" t="s">
        <v>452</v>
      </c>
      <c r="D1211" s="47"/>
      <c r="E1211" s="47"/>
      <c r="F1211" s="47"/>
      <c r="G1211" s="47"/>
      <c r="H1211" s="44">
        <v>705</v>
      </c>
      <c r="I1211" s="348" t="s">
        <v>44</v>
      </c>
      <c r="J1211" s="277" t="str">
        <f>IF(ISBLANK(INDEX('Policy Characteristics'!D:D,MATCH($C1211,'Policy Characteristics'!$C:$C,0))),"",INDEX('Policy Characteristics'!D:D,MATCH($C1211,'Policy Characteristics'!$C:$C,0)))</f>
        <v>Avoid Deforestation</v>
      </c>
      <c r="K1211" s="276" t="str">
        <f>IF(ISBLANK(INDEX('Policy Characteristics'!E:E,MATCH($C1211,'Policy Characteristics'!$C:$C,0))),"",INDEX('Policy Characteristics'!E:E,MATCH($C1211,'Policy Characteristics'!$C:$C,0)))</f>
        <v>land avoid deforestation</v>
      </c>
      <c r="L1211" s="284">
        <f>IF(ISBLANK(INDEX('Policy Characteristics'!F:F,MATCH($C1211,'Policy Characteristics'!$C:$C,0))),"",INDEX('Policy Characteristics'!F:F,MATCH($C1211,'Policy Characteristics'!$C:$C,0)))</f>
        <v>0</v>
      </c>
      <c r="M1211" s="284">
        <f>IF(ISBLANK(INDEX('Policy Characteristics'!G:G,MATCH($C1211,'Policy Characteristics'!$C:$C,0))),"",INDEX('Policy Characteristics'!G:G,MATCH($C1211,'Policy Characteristics'!$C:$C,0)))</f>
        <v>1</v>
      </c>
      <c r="N1211" s="284">
        <f>IF(ISBLANK(INDEX('Policy Characteristics'!H:H,MATCH($C1211,'Policy Characteristics'!$C:$C,0))),"",INDEX('Policy Characteristics'!H:H,MATCH($C1211,'Policy Characteristics'!$C:$C,0)))</f>
        <v>0.01</v>
      </c>
      <c r="O1211" s="276" t="str">
        <f>IF(ISBLANK(INDEX('Policy Characteristics'!I:I,MATCH($C1211,'Policy Characteristics'!$C:$C,0))),"",INDEX('Policy Characteristics'!I:I,MATCH($C1211,'Policy Characteristics'!$C:$C,0)))</f>
        <v>% of potential achieved</v>
      </c>
      <c r="P1211" s="276" t="str">
        <f>IF(ISBLANK(INDEX('Policy Characteristics'!J:J,MATCH($C1211,'Policy Characteristics'!$C:$C,0))),"",INDEX('Policy Characteristics'!J:J,MATCH($C1211,'Policy Characteristics'!$C:$C,0)))</f>
        <v>**Description:**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v>
      </c>
      <c r="Q1211" s="276" t="str">
        <f>IF(ISBLANK(INDEX('Policy Characteristics'!K:K,MATCH($C1211,'Policy Characteristics'!$C:$C,0))),"",INDEX('Policy Characteristics'!K:K,MATCH($C1211,'Policy Characteristics'!$C:$C,0)))</f>
        <v>lulucf.html#avoid-def</v>
      </c>
      <c r="R1211" s="276" t="str">
        <f>IF(ISBLANK(INDEX('Policy Characteristics'!L:L,MATCH($C1211,'Policy Characteristics'!$C:$C,0))),"",INDEX('Policy Characteristics'!L:L,MATCH($C1211,'Policy Characteristics'!$C:$C,0)))</f>
        <v>avoid-deforestation.html</v>
      </c>
    </row>
    <row r="1212" spans="1:18" ht="16">
      <c r="A1212" s="276" t="str">
        <f>IF(ISBLANK(INDEX('Policy Characteristics'!A:A,MATCH($C1212,'Policy Characteristics'!$C:$C,0))),"",INDEX('Policy Characteristics'!A:A,MATCH($C1212,'Policy Characteristics'!$C:$C,0)))</f>
        <v>Agriculture, Land Use, and Forestry</v>
      </c>
      <c r="B1212" s="285" t="str">
        <f>IF(ISBLANK(INDEX('Policy Characteristics'!B:B,MATCH($C1212,'Policy Characteristics'!$C:$C,0))),"",INDEX('Policy Characteristics'!B:B,MATCH($C1212,'Policy Characteristics'!$C:$C,0)))</f>
        <v>Grassland Restoration and Avoided Conversion</v>
      </c>
      <c r="C1212" t="s">
        <v>449</v>
      </c>
      <c r="D1212" s="47"/>
      <c r="E1212" s="47"/>
      <c r="F1212" s="47"/>
      <c r="G1212" s="47"/>
      <c r="H1212" s="44">
        <v>177</v>
      </c>
      <c r="I1212" s="348" t="s">
        <v>44</v>
      </c>
      <c r="J1212" s="277" t="str">
        <f>IF(ISBLANK(INDEX('Policy Characteristics'!D:D,MATCH($C1212,'Policy Characteristics'!$C:$C,0))),"",INDEX('Policy Characteristics'!D:D,MATCH($C1212,'Policy Characteristics'!$C:$C,0)))</f>
        <v>Grassland Restoration and Avoided Conversion</v>
      </c>
      <c r="K1212" s="276" t="str">
        <f>IF(ISBLANK(INDEX('Policy Characteristics'!E:E,MATCH($C1212,'Policy Characteristics'!$C:$C,0))),"",INDEX('Policy Characteristics'!E:E,MATCH($C1212,'Policy Characteristics'!$C:$C,0)))</f>
        <v>land forest restoration</v>
      </c>
      <c r="L1212" s="284">
        <f>IF(ISBLANK(INDEX('Policy Characteristics'!F:F,MATCH($C1212,'Policy Characteristics'!$C:$C,0))),"",INDEX('Policy Characteristics'!F:F,MATCH($C1212,'Policy Characteristics'!$C:$C,0)))</f>
        <v>0</v>
      </c>
      <c r="M1212" s="284">
        <f>IF(ISBLANK(INDEX('Policy Characteristics'!G:G,MATCH($C1212,'Policy Characteristics'!$C:$C,0))),"",INDEX('Policy Characteristics'!G:G,MATCH($C1212,'Policy Characteristics'!$C:$C,0)))</f>
        <v>1</v>
      </c>
      <c r="N1212" s="284">
        <f>IF(ISBLANK(INDEX('Policy Characteristics'!H:H,MATCH($C1212,'Policy Characteristics'!$C:$C,0))),"",INDEX('Policy Characteristics'!H:H,MATCH($C1212,'Policy Characteristics'!$C:$C,0)))</f>
        <v>0.01</v>
      </c>
      <c r="O1212" s="276" t="str">
        <f>IF(ISBLANK(INDEX('Policy Characteristics'!I:I,MATCH($C1212,'Policy Characteristics'!$C:$C,0))),"",INDEX('Policy Characteristics'!I:I,MATCH($C1212,'Policy Characteristics'!$C:$C,0)))</f>
        <v>% of potential achieved</v>
      </c>
      <c r="P1212" s="276" t="str">
        <f>IF(ISBLANK(INDEX('Policy Characteristics'!J:J,MATCH($C1212,'Policy Characteristics'!$C:$C,0))),"",INDEX('Policy Characteristics'!J:J,MATCH($C1212,'Policy Characteristics'!$C:$C,0)))</f>
        <v>**Description:** This policy increases CO2 sequestration by avoiding the conversion of grasslands and restoring grassland areas. // **Guidance for setting values:** A 100% setting of this lever avoids 1.7 million acres of grassland conversion, and restores roughly 5 million acres of grassland.</v>
      </c>
      <c r="Q1212" s="276" t="str">
        <f>IF(ISBLANK(INDEX('Policy Characteristics'!K:K,MATCH($C1212,'Policy Characteristics'!$C:$C,0))),"",INDEX('Policy Characteristics'!K:K,MATCH($C1212,'Policy Characteristics'!$C:$C,0)))</f>
        <v/>
      </c>
      <c r="R1212" s="276" t="str">
        <f>IF(ISBLANK(INDEX('Policy Characteristics'!L:L,MATCH($C1212,'Policy Characteristics'!$C:$C,0))),"",INDEX('Policy Characteristics'!L:L,MATCH($C1212,'Policy Characteristics'!$C:$C,0)))</f>
        <v>forest-restoration.html</v>
      </c>
    </row>
    <row r="1213" spans="1:18" ht="16">
      <c r="A1213" s="276" t="str">
        <f>IF(ISBLANK(INDEX('Policy Characteristics'!A:A,MATCH($C1213,'Policy Characteristics'!$C:$C,0))),"",INDEX('Policy Characteristics'!A:A,MATCH($C1213,'Policy Characteristics'!$C:$C,0)))</f>
        <v>Agriculture, Land Use, and Forestry</v>
      </c>
      <c r="B1213" s="285" t="str">
        <f>IF(ISBLANK(INDEX('Policy Characteristics'!B:B,MATCH($C1213,'Policy Characteristics'!$C:$C,0))),"",INDEX('Policy Characteristics'!B:B,MATCH($C1213,'Policy Characteristics'!$C:$C,0)))</f>
        <v>Forest Set-Asides</v>
      </c>
      <c r="C1213" t="s">
        <v>446</v>
      </c>
      <c r="D1213" s="47"/>
      <c r="E1213" s="47"/>
      <c r="F1213" s="47"/>
      <c r="G1213" s="47"/>
      <c r="H1213" s="44">
        <v>61</v>
      </c>
      <c r="I1213" s="347" t="s">
        <v>44</v>
      </c>
      <c r="J1213" s="277" t="str">
        <f>IF(ISBLANK(INDEX('Policy Characteristics'!D:D,MATCH($C1213,'Policy Characteristics'!$C:$C,0))),"",INDEX('Policy Characteristics'!D:D,MATCH($C1213,'Policy Characteristics'!$C:$C,0)))</f>
        <v>Forest Set-Asides</v>
      </c>
      <c r="K1213" s="276" t="str">
        <f>IF(ISBLANK(INDEX('Policy Characteristics'!E:E,MATCH($C1213,'Policy Characteristics'!$C:$C,0))),"",INDEX('Policy Characteristics'!E:E,MATCH($C1213,'Policy Characteristics'!$C:$C,0)))</f>
        <v>land forest set asides</v>
      </c>
      <c r="L1213" s="284">
        <f>IF(ISBLANK(INDEX('Policy Characteristics'!F:F,MATCH($C1213,'Policy Characteristics'!$C:$C,0))),"",INDEX('Policy Characteristics'!F:F,MATCH($C1213,'Policy Characteristics'!$C:$C,0)))</f>
        <v>0</v>
      </c>
      <c r="M1213" s="284">
        <f>IF(ISBLANK(INDEX('Policy Characteristics'!G:G,MATCH($C1213,'Policy Characteristics'!$C:$C,0))),"",INDEX('Policy Characteristics'!G:G,MATCH($C1213,'Policy Characteristics'!$C:$C,0)))</f>
        <v>1</v>
      </c>
      <c r="N1213" s="284">
        <f>IF(ISBLANK(INDEX('Policy Characteristics'!H:H,MATCH($C1213,'Policy Characteristics'!$C:$C,0))),"",INDEX('Policy Characteristics'!H:H,MATCH($C1213,'Policy Characteristics'!$C:$C,0)))</f>
        <v>0.01</v>
      </c>
      <c r="O1213" s="276" t="str">
        <f>IF(ISBLANK(INDEX('Policy Characteristics'!I:I,MATCH($C1213,'Policy Characteristics'!$C:$C,0))),"",INDEX('Policy Characteristics'!I:I,MATCH($C1213,'Policy Characteristics'!$C:$C,0)))</f>
        <v>% of potential achieved</v>
      </c>
      <c r="P1213" s="276" t="str">
        <f>IF(ISBLANK(INDEX('Policy Characteristics'!J:J,MATCH($C1213,'Policy Characteristics'!$C:$C,0))),"",INDEX('Policy Characteristics'!J:J,MATCH($C1213,'Policy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1213" s="276" t="str">
        <f>IF(ISBLANK(INDEX('Policy Characteristics'!K:K,MATCH($C1213,'Policy Characteristics'!$C:$C,0))),"",INDEX('Policy Characteristics'!K:K,MATCH($C1213,'Policy Characteristics'!$C:$C,0)))</f>
        <v>lulucf.html#set-asides</v>
      </c>
      <c r="R1213" s="276" t="str">
        <f>IF(ISBLANK(INDEX('Policy Characteristics'!L:L,MATCH($C1213,'Policy Characteristics'!$C:$C,0))),"",INDEX('Policy Characteristics'!L:L,MATCH($C1213,'Policy Characteristics'!$C:$C,0)))</f>
        <v>forest-set-asides.html</v>
      </c>
    </row>
    <row r="1214" spans="1:18" ht="16">
      <c r="A1214" s="276" t="str">
        <f>IF(ISBLANK(INDEX('Policy Characteristics'!A:A,MATCH($C1214,'Policy Characteristics'!$C:$C,0))),"",INDEX('Policy Characteristics'!A:A,MATCH($C1214,'Policy Characteristics'!$C:$C,0)))</f>
        <v>Agriculture, Land Use, and Forestry</v>
      </c>
      <c r="B1214" s="285" t="str">
        <f>IF(ISBLANK(INDEX('Policy Characteristics'!B:B,MATCH($C1214,'Policy Characteristics'!$C:$C,0))),"",INDEX('Policy Characteristics'!B:B,MATCH($C1214,'Policy Characteristics'!$C:$C,0)))</f>
        <v>Cropland and Rice Measures</v>
      </c>
      <c r="C1214" t="s">
        <v>2803</v>
      </c>
      <c r="D1214" s="47"/>
      <c r="E1214" s="47"/>
      <c r="F1214" s="47"/>
      <c r="G1214" s="47"/>
      <c r="H1214" s="44">
        <v>62</v>
      </c>
      <c r="I1214" s="347" t="s">
        <v>44</v>
      </c>
      <c r="J1214" s="277" t="str">
        <f>IF(ISBLANK(INDEX('Policy Characteristics'!D:D,MATCH($C1214,'Policy Characteristics'!$C:$C,0))),"",INDEX('Policy Characteristics'!D:D,MATCH($C1214,'Policy Characteristics'!$C:$C,0)))</f>
        <v>Cropland and Rice Measures</v>
      </c>
      <c r="K1214" s="276" t="str">
        <f>IF(ISBLANK(INDEX('Policy Characteristics'!E:E,MATCH($C1214,'Policy Characteristics'!$C:$C,0))),"",INDEX('Policy Characteristics'!E:E,MATCH($C1214,'Policy Characteristics'!$C:$C,0)))</f>
        <v>indst cropland and rice measures</v>
      </c>
      <c r="L1214" s="284">
        <f>IF(ISBLANK(INDEX('Policy Characteristics'!F:F,MATCH($C1214,'Policy Characteristics'!$C:$C,0))),"",INDEX('Policy Characteristics'!F:F,MATCH($C1214,'Policy Characteristics'!$C:$C,0)))</f>
        <v>0</v>
      </c>
      <c r="M1214" s="284">
        <f>IF(ISBLANK(INDEX('Policy Characteristics'!G:G,MATCH($C1214,'Policy Characteristics'!$C:$C,0))),"",INDEX('Policy Characteristics'!G:G,MATCH($C1214,'Policy Characteristics'!$C:$C,0)))</f>
        <v>1</v>
      </c>
      <c r="N1214" s="284">
        <f>IF(ISBLANK(INDEX('Policy Characteristics'!H:H,MATCH($C1214,'Policy Characteristics'!$C:$C,0))),"",INDEX('Policy Characteristics'!H:H,MATCH($C1214,'Policy Characteristics'!$C:$C,0)))</f>
        <v>0.01</v>
      </c>
      <c r="O1214" s="276" t="str">
        <f>IF(ISBLANK(INDEX('Policy Characteristics'!I:I,MATCH($C1214,'Policy Characteristics'!$C:$C,0))),"",INDEX('Policy Characteristics'!I:I,MATCH($C1214,'Policy Characteristics'!$C:$C,0)))</f>
        <v>% of potential achieved</v>
      </c>
      <c r="P1214" s="276" t="str">
        <f>IF(ISBLANK(INDEX('Policy Characteristics'!J:J,MATCH($C1214,'Policy Characteristics'!$C:$C,0))),"",INDEX('Policy Characteristics'!J:J,MATCH($C1214,'Policy Characteristics'!$C:$C,0)))</f>
        <v>**Description:**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v>
      </c>
      <c r="Q1214" s="276" t="str">
        <f>IF(ISBLANK(INDEX('Policy Characteristics'!K:K,MATCH($C1214,'Policy Characteristics'!$C:$C,0))),"",INDEX('Policy Characteristics'!K:K,MATCH($C1214,'Policy Characteristics'!$C:$C,0)))</f>
        <v>industry-ag-main.html#cropland</v>
      </c>
      <c r="R1214" s="276" t="str">
        <f>IF(ISBLANK(INDEX('Policy Characteristics'!L:L,MATCH($C1214,'Policy Characteristics'!$C:$C,0))),"",INDEX('Policy Characteristics'!L:L,MATCH($C1214,'Policy Characteristics'!$C:$C,0)))</f>
        <v>cropland-management.html</v>
      </c>
    </row>
    <row r="1215" spans="1:18" ht="16">
      <c r="A1215" s="276" t="str">
        <f>IF(ISBLANK(INDEX('Policy Characteristics'!A:A,MATCH($C1215,'Policy Characteristics'!$C:$C,0))),"",INDEX('Policy Characteristics'!A:A,MATCH($C1215,'Policy Characteristics'!$C:$C,0)))</f>
        <v>Agriculture, Land Use, and Forestry</v>
      </c>
      <c r="B1215" s="285" t="str">
        <f>IF(ISBLANK(INDEX('Policy Characteristics'!B:B,MATCH($C1215,'Policy Characteristics'!$C:$C,0))),"",INDEX('Policy Characteristics'!B:B,MATCH($C1215,'Policy Characteristics'!$C:$C,0)))</f>
        <v>Improved Soil Measures</v>
      </c>
      <c r="C1215" t="s">
        <v>3419</v>
      </c>
      <c r="D1215" s="47"/>
      <c r="E1215" s="47"/>
      <c r="F1215" s="47"/>
      <c r="G1215" s="47"/>
      <c r="H1215" s="44">
        <v>1654</v>
      </c>
      <c r="I1215" s="347" t="s">
        <v>44</v>
      </c>
      <c r="J1215" s="277" t="str">
        <f>IF(ISBLANK(INDEX('Policy Characteristics'!D:D,MATCH($C1215,'Policy Characteristics'!$C:$C,0))),"",INDEX('Policy Characteristics'!D:D,MATCH($C1215,'Policy Characteristics'!$C:$C,0)))</f>
        <v>Improved Soil Measures</v>
      </c>
      <c r="K1215" s="276" t="str">
        <f>IF(ISBLANK(INDEX('Policy Characteristics'!E:E,MATCH($C1215,'Policy Characteristics'!$C:$C,0))),"",INDEX('Policy Characteristics'!E:E,MATCH($C1215,'Policy Characteristics'!$C:$C,0)))</f>
        <v>indst tillage</v>
      </c>
      <c r="L1215" s="284">
        <f>IF(ISBLANK(INDEX('Policy Characteristics'!F:F,MATCH($C1215,'Policy Characteristics'!$C:$C,0))),"",INDEX('Policy Characteristics'!F:F,MATCH($C1215,'Policy Characteristics'!$C:$C,0)))</f>
        <v>0</v>
      </c>
      <c r="M1215" s="284">
        <f>IF(ISBLANK(INDEX('Policy Characteristics'!G:G,MATCH($C1215,'Policy Characteristics'!$C:$C,0))),"",INDEX('Policy Characteristics'!G:G,MATCH($C1215,'Policy Characteristics'!$C:$C,0)))</f>
        <v>1</v>
      </c>
      <c r="N1215" s="284">
        <f>IF(ISBLANK(INDEX('Policy Characteristics'!H:H,MATCH($C1215,'Policy Characteristics'!$C:$C,0))),"",INDEX('Policy Characteristics'!H:H,MATCH($C1215,'Policy Characteristics'!$C:$C,0)))</f>
        <v>0.01</v>
      </c>
      <c r="O1215" s="276" t="str">
        <f>IF(ISBLANK(INDEX('Policy Characteristics'!I:I,MATCH($C1215,'Policy Characteristics'!$C:$C,0))),"",INDEX('Policy Characteristics'!I:I,MATCH($C1215,'Policy Characteristics'!$C:$C,0)))</f>
        <v>% of potential achieved</v>
      </c>
      <c r="P1215" s="276" t="str">
        <f>IF(ISBLANK(INDEX('Policy Characteristics'!J:J,MATCH($C1215,'Policy Characteristics'!$C:$C,0))),"",INDEX('Policy Characteristics'!J:J,MATCH($C1215,'Policy Characteristics'!$C:$C,0)))</f>
        <v>**Description:** This policy stores CO2 in agricultural soils through improved tillage practices, retiring organic and marginal soils, and establishing windbreaks/shelterbelts. // **Guidance for setting values:** If this policy is fully implemented, approximately 70 MMT CO2 is stored in soils.</v>
      </c>
      <c r="Q1215" s="276" t="str">
        <f>IF(ISBLANK(INDEX('Policy Characteristics'!K:K,MATCH($C1215,'Policy Characteristics'!$C:$C,0))),"",INDEX('Policy Characteristics'!K:K,MATCH($C1215,'Policy Characteristics'!$C:$C,0)))</f>
        <v/>
      </c>
      <c r="R1215" s="276" t="str">
        <f>IF(ISBLANK(INDEX('Policy Characteristics'!L:L,MATCH($C1215,'Policy Characteristics'!$C:$C,0))),"",INDEX('Policy Characteristics'!L:L,MATCH($C1215,'Policy Characteristics'!$C:$C,0)))</f>
        <v/>
      </c>
    </row>
    <row r="1216" spans="1:18" ht="16">
      <c r="A1216" s="276" t="str">
        <f>IF(ISBLANK(INDEX('Policy Characteristics'!A:A,MATCH($C1216,'Policy Characteristics'!$C:$C,0))),"",INDEX('Policy Characteristics'!A:A,MATCH($C1216,'Policy Characteristics'!$C:$C,0)))</f>
        <v>Agriculture, Land Use, and Forestry</v>
      </c>
      <c r="B1216" s="285" t="str">
        <f>IF(ISBLANK(INDEX('Policy Characteristics'!B:B,MATCH($C1216,'Policy Characteristics'!$C:$C,0))),"",INDEX('Policy Characteristics'!B:B,MATCH($C1216,'Policy Characteristics'!$C:$C,0)))</f>
        <v>Improved Forest Management</v>
      </c>
      <c r="C1216" t="s">
        <v>447</v>
      </c>
      <c r="D1216" s="47"/>
      <c r="E1216" s="47"/>
      <c r="F1216" s="47"/>
      <c r="G1216" s="47"/>
      <c r="H1216" s="44">
        <v>63</v>
      </c>
      <c r="I1216" s="347" t="s">
        <v>44</v>
      </c>
      <c r="J1216" s="277" t="str">
        <f>IF(ISBLANK(INDEX('Policy Characteristics'!D:D,MATCH($C1216,'Policy Characteristics'!$C:$C,0))),"",INDEX('Policy Characteristics'!D:D,MATCH($C1216,'Policy Characteristics'!$C:$C,0)))</f>
        <v>Improved Forest Management</v>
      </c>
      <c r="K1216" s="276" t="str">
        <f>IF(ISBLANK(INDEX('Policy Characteristics'!E:E,MATCH($C1216,'Policy Characteristics'!$C:$C,0))),"",INDEX('Policy Characteristics'!E:E,MATCH($C1216,'Policy Characteristics'!$C:$C,0)))</f>
        <v>land forest management</v>
      </c>
      <c r="L1216" s="284">
        <f>IF(ISBLANK(INDEX('Policy Characteristics'!F:F,MATCH($C1216,'Policy Characteristics'!$C:$C,0))),"",INDEX('Policy Characteristics'!F:F,MATCH($C1216,'Policy Characteristics'!$C:$C,0)))</f>
        <v>0</v>
      </c>
      <c r="M1216" s="284">
        <f>IF(ISBLANK(INDEX('Policy Characteristics'!G:G,MATCH($C1216,'Policy Characteristics'!$C:$C,0))),"",INDEX('Policy Characteristics'!G:G,MATCH($C1216,'Policy Characteristics'!$C:$C,0)))</f>
        <v>1</v>
      </c>
      <c r="N1216" s="284">
        <f>IF(ISBLANK(INDEX('Policy Characteristics'!H:H,MATCH($C1216,'Policy Characteristics'!$C:$C,0))),"",INDEX('Policy Characteristics'!H:H,MATCH($C1216,'Policy Characteristics'!$C:$C,0)))</f>
        <v>0.01</v>
      </c>
      <c r="O1216" s="276" t="str">
        <f>IF(ISBLANK(INDEX('Policy Characteristics'!I:I,MATCH($C1216,'Policy Characteristics'!$C:$C,0))),"",INDEX('Policy Characteristics'!I:I,MATCH($C1216,'Policy Characteristics'!$C:$C,0)))</f>
        <v>% of potential achieved</v>
      </c>
      <c r="P1216" s="276" t="str">
        <f>IF(ISBLANK(INDEX('Policy Characteristics'!J:J,MATCH($C1216,'Policy Characteristics'!$C:$C,0))),"",INDEX('Policy Characteristics'!J:J,MATCH($C1216,'Policy Characteristics'!$C:$C,0)))</f>
        <v>**Description:**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v>
      </c>
      <c r="Q1216" s="276" t="str">
        <f>IF(ISBLANK(INDEX('Policy Characteristics'!K:K,MATCH($C1216,'Policy Characteristics'!$C:$C,0))),"",INDEX('Policy Characteristics'!K:K,MATCH($C1216,'Policy Characteristics'!$C:$C,0)))</f>
        <v>lulucf.html#forest-mgmt</v>
      </c>
      <c r="R1216" s="276" t="str">
        <f>IF(ISBLANK(INDEX('Policy Characteristics'!L:L,MATCH($C1216,'Policy Characteristics'!$C:$C,0))),"",INDEX('Policy Characteristics'!L:L,MATCH($C1216,'Policy Characteristics'!$C:$C,0)))</f>
        <v>improved-forest-management.html</v>
      </c>
    </row>
    <row r="1217" spans="1:18" ht="16">
      <c r="A1217" s="276" t="str">
        <f>IF(ISBLANK(INDEX('Policy Characteristics'!A:A,MATCH($C1217,'Policy Characteristics'!$C:$C,0))),"",INDEX('Policy Characteristics'!A:A,MATCH($C1217,'Policy Characteristics'!$C:$C,0)))</f>
        <v>Agriculture, Land Use, and Forestry</v>
      </c>
      <c r="B1217" s="285" t="str">
        <f>IF(ISBLANK(INDEX('Policy Characteristics'!B:B,MATCH($C1217,'Policy Characteristics'!$C:$C,0))),"",INDEX('Policy Characteristics'!B:B,MATCH($C1217,'Policy Characteristics'!$C:$C,0)))</f>
        <v>Livestock Measures</v>
      </c>
      <c r="C1217" t="s">
        <v>2836</v>
      </c>
      <c r="D1217" s="47"/>
      <c r="E1217" s="47"/>
      <c r="F1217" s="47"/>
      <c r="G1217" s="47"/>
      <c r="H1217" s="44">
        <v>64</v>
      </c>
      <c r="I1217" s="347" t="s">
        <v>44</v>
      </c>
      <c r="J1217" s="277" t="str">
        <f>IF(ISBLANK(INDEX('Policy Characteristics'!D:D,MATCH($C1217,'Policy Characteristics'!$C:$C,0))),"",INDEX('Policy Characteristics'!D:D,MATCH($C1217,'Policy Characteristics'!$C:$C,0)))</f>
        <v>Livestock Measures</v>
      </c>
      <c r="K1217" s="276" t="str">
        <f>IF(ISBLANK(INDEX('Policy Characteristics'!E:E,MATCH($C1217,'Policy Characteristics'!$C:$C,0))),"",INDEX('Policy Characteristics'!E:E,MATCH($C1217,'Policy Characteristics'!$C:$C,0)))</f>
        <v>indst livestock measures</v>
      </c>
      <c r="L1217" s="284">
        <f>IF(ISBLANK(INDEX('Policy Characteristics'!F:F,MATCH($C1217,'Policy Characteristics'!$C:$C,0))),"",INDEX('Policy Characteristics'!F:F,MATCH($C1217,'Policy Characteristics'!$C:$C,0)))</f>
        <v>0</v>
      </c>
      <c r="M1217" s="284">
        <f>IF(ISBLANK(INDEX('Policy Characteristics'!G:G,MATCH($C1217,'Policy Characteristics'!$C:$C,0))),"",INDEX('Policy Characteristics'!G:G,MATCH($C1217,'Policy Characteristics'!$C:$C,0)))</f>
        <v>1</v>
      </c>
      <c r="N1217" s="284">
        <f>IF(ISBLANK(INDEX('Policy Characteristics'!H:H,MATCH($C1217,'Policy Characteristics'!$C:$C,0))),"",INDEX('Policy Characteristics'!H:H,MATCH($C1217,'Policy Characteristics'!$C:$C,0)))</f>
        <v>0.01</v>
      </c>
      <c r="O1217" s="276" t="str">
        <f>IF(ISBLANK(INDEX('Policy Characteristics'!I:I,MATCH($C1217,'Policy Characteristics'!$C:$C,0))),"",INDEX('Policy Characteristics'!I:I,MATCH($C1217,'Policy Characteristics'!$C:$C,0)))</f>
        <v>% of potential achieved</v>
      </c>
      <c r="P1217" s="276" t="str">
        <f>IF(ISBLANK(INDEX('Policy Characteristics'!J:J,MATCH($C1217,'Policy Characteristics'!$C:$C,0))),"",INDEX('Policy Characteristics'!J:J,MATCH($C1217,'Policy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v>
      </c>
      <c r="Q1217" s="276" t="str">
        <f>IF(ISBLANK(INDEX('Policy Characteristics'!K:K,MATCH($C1217,'Policy Characteristics'!$C:$C,0))),"",INDEX('Policy Characteristics'!K:K,MATCH($C1217,'Policy Characteristics'!$C:$C,0)))</f>
        <v>industry-ag-main.html#livestock</v>
      </c>
      <c r="R1217" s="276" t="str">
        <f>IF(ISBLANK(INDEX('Policy Characteristics'!L:L,MATCH($C1217,'Policy Characteristics'!$C:$C,0))),"",INDEX('Policy Characteristics'!L:L,MATCH($C1217,'Policy Characteristics'!$C:$C,0)))</f>
        <v>livestock-measures.html</v>
      </c>
    </row>
    <row r="1218" spans="1:18" ht="16">
      <c r="A1218" s="276" t="str">
        <f>IF(ISBLANK(INDEX('Policy Characteristics'!A:A,MATCH($C1218,'Policy Characteristics'!$C:$C,0))),"",INDEX('Policy Characteristics'!A:A,MATCH($C1218,'Policy Characteristics'!$C:$C,0)))</f>
        <v>Agriculture, Land Use, and Forestry</v>
      </c>
      <c r="B1218" s="285" t="str">
        <f>IF(ISBLANK(INDEX('Policy Characteristics'!B:B,MATCH($C1218,'Policy Characteristics'!$C:$C,0))),"",INDEX('Policy Characteristics'!B:B,MATCH($C1218,'Policy Characteristics'!$C:$C,0)))</f>
        <v>Wetland Restoration</v>
      </c>
      <c r="C1218" t="s">
        <v>448</v>
      </c>
      <c r="D1218" s="47"/>
      <c r="E1218" s="47"/>
      <c r="F1218" s="47"/>
      <c r="G1218" s="47"/>
      <c r="H1218" s="44">
        <v>178</v>
      </c>
      <c r="I1218" s="347" t="s">
        <v>44</v>
      </c>
      <c r="J1218" s="277" t="str">
        <f>IF(ISBLANK(INDEX('Policy Characteristics'!D:D,MATCH($C1218,'Policy Characteristics'!$C:$C,0))),"",INDEX('Policy Characteristics'!D:D,MATCH($C1218,'Policy Characteristics'!$C:$C,0)))</f>
        <v>Wetland Restoration</v>
      </c>
      <c r="K1218" s="276" t="str">
        <f>IF(ISBLANK(INDEX('Policy Characteristics'!E:E,MATCH($C1218,'Policy Characteristics'!$C:$C,0))),"",INDEX('Policy Characteristics'!E:E,MATCH($C1218,'Policy Characteristics'!$C:$C,0)))</f>
        <v>land peatland restoration</v>
      </c>
      <c r="L1218" s="284">
        <f>IF(ISBLANK(INDEX('Policy Characteristics'!F:F,MATCH($C1218,'Policy Characteristics'!$C:$C,0))),"",INDEX('Policy Characteristics'!F:F,MATCH($C1218,'Policy Characteristics'!$C:$C,0)))</f>
        <v>0</v>
      </c>
      <c r="M1218" s="284">
        <f>IF(ISBLANK(INDEX('Policy Characteristics'!G:G,MATCH($C1218,'Policy Characteristics'!$C:$C,0))),"",INDEX('Policy Characteristics'!G:G,MATCH($C1218,'Policy Characteristics'!$C:$C,0)))</f>
        <v>1</v>
      </c>
      <c r="N1218" s="284">
        <f>IF(ISBLANK(INDEX('Policy Characteristics'!H:H,MATCH($C1218,'Policy Characteristics'!$C:$C,0))),"",INDEX('Policy Characteristics'!H:H,MATCH($C1218,'Policy Characteristics'!$C:$C,0)))</f>
        <v>0.01</v>
      </c>
      <c r="O1218" s="276" t="str">
        <f>IF(ISBLANK(INDEX('Policy Characteristics'!I:I,MATCH($C1218,'Policy Characteristics'!$C:$C,0))),"",INDEX('Policy Characteristics'!I:I,MATCH($C1218,'Policy Characteristics'!$C:$C,0)))</f>
        <v>% of potential achieved</v>
      </c>
      <c r="P1218" s="276" t="str">
        <f>IF(ISBLANK(INDEX('Policy Characteristics'!J:J,MATCH($C1218,'Policy Characteristics'!$C:$C,0))),"",INDEX('Policy Characteristics'!J:J,MATCH($C1218,'Policy Characteristics'!$C:$C,0)))</f>
        <v>**Description:**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v>
      </c>
      <c r="Q1218" s="276" t="str">
        <f>IF(ISBLANK(INDEX('Policy Characteristics'!K:K,MATCH($C1218,'Policy Characteristics'!$C:$C,0))),"",INDEX('Policy Characteristics'!K:K,MATCH($C1218,'Policy Characteristics'!$C:$C,0)))</f>
        <v/>
      </c>
      <c r="R1218" s="276" t="str">
        <f>IF(ISBLANK(INDEX('Policy Characteristics'!L:L,MATCH($C1218,'Policy Characteristics'!$C:$C,0))),"",INDEX('Policy Characteristics'!L:L,MATCH($C1218,'Policy Characteristics'!$C:$C,0)))</f>
        <v>peatland-restoration.html</v>
      </c>
    </row>
    <row r="1219" spans="1:18" ht="16">
      <c r="A1219" s="276" t="str">
        <f>IF(ISBLANK(INDEX('Policy Characteristics'!A:A,MATCH($C1219,'Policy Characteristics'!$C:$C,0))),"",INDEX('Policy Characteristics'!A:A,MATCH($C1219,'Policy Characteristics'!$C:$C,0)))</f>
        <v>Agriculture, Land Use, and Forestry</v>
      </c>
      <c r="B1219" s="285" t="str">
        <f>IF(ISBLANK(INDEX('Policy Characteristics'!B:B,MATCH($C1219,'Policy Characteristics'!$C:$C,0))),"",INDEX('Policy Characteristics'!B:B,MATCH($C1219,'Policy Characteristics'!$C:$C,0)))</f>
        <v>Shift to Non-Animal Products</v>
      </c>
      <c r="C1219" t="s">
        <v>2466</v>
      </c>
      <c r="D1219" s="47"/>
      <c r="E1219" s="47"/>
      <c r="F1219" s="47"/>
      <c r="G1219" s="47"/>
      <c r="H1219" s="44">
        <v>434</v>
      </c>
      <c r="I1219" s="347" t="s">
        <v>44</v>
      </c>
      <c r="J1219" s="277" t="str">
        <f>IF(ISBLANK(INDEX('Policy Characteristics'!D:D,MATCH($C1219,'Policy Characteristics'!$C:$C,0))),"",INDEX('Policy Characteristics'!D:D,MATCH($C1219,'Policy Characteristics'!$C:$C,0)))</f>
        <v>Shift to Non-Animal Products</v>
      </c>
      <c r="K1219" s="276" t="str">
        <f>IF(ISBLANK(INDEX('Policy Characteristics'!E:E,MATCH($C1219,'Policy Characteristics'!$C:$C,0))),"",INDEX('Policy Characteristics'!E:E,MATCH($C1219,'Policy Characteristics'!$C:$C,0)))</f>
        <v>indst shift to nonanimal products</v>
      </c>
      <c r="L1219" s="284">
        <f>IF(ISBLANK(INDEX('Policy Characteristics'!F:F,MATCH($C1219,'Policy Characteristics'!$C:$C,0))),"",INDEX('Policy Characteristics'!F:F,MATCH($C1219,'Policy Characteristics'!$C:$C,0)))</f>
        <v>0</v>
      </c>
      <c r="M1219" s="284">
        <f>IF(ISBLANK(INDEX('Policy Characteristics'!G:G,MATCH($C1219,'Policy Characteristics'!$C:$C,0))),"",INDEX('Policy Characteristics'!G:G,MATCH($C1219,'Policy Characteristics'!$C:$C,0)))</f>
        <v>1</v>
      </c>
      <c r="N1219" s="284">
        <f>IF(ISBLANK(INDEX('Policy Characteristics'!H:H,MATCH($C1219,'Policy Characteristics'!$C:$C,0))),"",INDEX('Policy Characteristics'!H:H,MATCH($C1219,'Policy Characteristics'!$C:$C,0)))</f>
        <v>0.01</v>
      </c>
      <c r="O1219" s="276" t="str">
        <f>IF(ISBLANK(INDEX('Policy Characteristics'!I:I,MATCH($C1219,'Policy Characteristics'!$C:$C,0))),"",INDEX('Policy Characteristics'!I:I,MATCH($C1219,'Policy Characteristics'!$C:$C,0)))</f>
        <v>% reduction in animal products</v>
      </c>
      <c r="P1219" s="276" t="str">
        <f>IF(ISBLANK(INDEX('Policy Characteristics'!J:J,MATCH($C1219,'Policy Characteristics'!$C:$C,0))),"",INDEX('Policy Characteristics'!J:J,MATCH($C1219,'Policy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1219" s="276" t="str">
        <f>IF(ISBLANK(INDEX('Policy Characteristics'!K:K,MATCH($C1219,'Policy Characteristics'!$C:$C,0))),"",INDEX('Policy Characteristics'!K:K,MATCH($C1219,'Policy Characteristics'!$C:$C,0)))</f>
        <v/>
      </c>
      <c r="R1219" s="276" t="str">
        <f>IF(ISBLANK(INDEX('Policy Characteristics'!L:L,MATCH($C1219,'Policy Characteristics'!$C:$C,0))),"",INDEX('Policy Characteristics'!L:L,MATCH($C1219,'Policy Characteristics'!$C:$C,0)))</f>
        <v>shift-to-non-animal-products.html</v>
      </c>
    </row>
    <row r="1220" spans="1:18" s="2" customFormat="1" ht="16">
      <c r="A1220" s="276" t="str">
        <f>IF(ISBLANK(INDEX('Policy Characteristics'!A:A,MATCH($C1220,'Policy Characteristics'!$C:$C,0))),"",INDEX('Policy Characteristics'!A:A,MATCH($C1220,'Policy Characteristics'!$C:$C,0)))</f>
        <v>District Heat and Hydrogen</v>
      </c>
      <c r="B1220" s="285" t="str">
        <f>IF(ISBLANK(INDEX('Policy Characteristics'!B:B,MATCH($C1220,'Policy Characteristics'!$C:$C,0))),"",INDEX('Policy Characteristics'!B:B,MATCH($C1220,'Policy Characteristics'!$C:$C,0)))</f>
        <v>Use CHP for District Heat</v>
      </c>
      <c r="C1220" s="340" t="s">
        <v>301</v>
      </c>
      <c r="D1220" s="6"/>
      <c r="E1220" s="6"/>
      <c r="F1220" s="6"/>
      <c r="G1220" s="6"/>
      <c r="H1220" s="44">
        <v>68</v>
      </c>
      <c r="I1220" s="348" t="s">
        <v>44</v>
      </c>
      <c r="J1220" s="277" t="str">
        <f>IF(ISBLANK(INDEX('Policy Characteristics'!D:D,MATCH($C1220,'Policy Characteristics'!$C:$C,0))),"",INDEX('Policy Characteristics'!D:D,MATCH($C1220,'Policy Characteristics'!$C:$C,0)))</f>
        <v>District Heat CHP</v>
      </c>
      <c r="K1220" s="276" t="str">
        <f>IF(ISBLANK(INDEX('Policy Characteristics'!E:E,MATCH($C1220,'Policy Characteristics'!$C:$C,0))),"",INDEX('Policy Characteristics'!E:E,MATCH($C1220,'Policy Characteristics'!$C:$C,0)))</f>
        <v>heat convert heat to CHP</v>
      </c>
      <c r="L1220" s="284">
        <f>IF(ISBLANK(INDEX('Policy Characteristics'!F:F,MATCH($C1220,'Policy Characteristics'!$C:$C,0))),"",INDEX('Policy Characteristics'!F:F,MATCH($C1220,'Policy Characteristics'!$C:$C,0)))</f>
        <v>0</v>
      </c>
      <c r="M1220" s="284">
        <f>IF(ISBLANK(INDEX('Policy Characteristics'!G:G,MATCH($C1220,'Policy Characteristics'!$C:$C,0))),"",INDEX('Policy Characteristics'!G:G,MATCH($C1220,'Policy Characteristics'!$C:$C,0)))</f>
        <v>1</v>
      </c>
      <c r="N1220" s="284">
        <f>IF(ISBLANK(INDEX('Policy Characteristics'!H:H,MATCH($C1220,'Policy Characteristics'!$C:$C,0))),"",INDEX('Policy Characteristics'!H:H,MATCH($C1220,'Policy Characteristics'!$C:$C,0)))</f>
        <v>0.01</v>
      </c>
      <c r="O1220" s="276" t="str">
        <f>IF(ISBLANK(INDEX('Policy Characteristics'!I:I,MATCH($C1220,'Policy Characteristics'!$C:$C,0))),"",INDEX('Policy Characteristics'!I:I,MATCH($C1220,'Policy Characteristics'!$C:$C,0)))</f>
        <v>% non-CHP heat converted</v>
      </c>
      <c r="P1220" s="276" t="str">
        <f>IF(ISBLANK(INDEX('Policy Characteristics'!J:J,MATCH($C1220,'Policy Characteristics'!$C:$C,0))),"",INDEX('Policy Characteristics'!J:J,MATCH($C1220,'Policy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1220" s="276" t="str">
        <f>IF(ISBLANK(INDEX('Policy Characteristics'!K:K,MATCH($C1220,'Policy Characteristics'!$C:$C,0))),"",INDEX('Policy Characteristics'!K:K,MATCH($C1220,'Policy Characteristics'!$C:$C,0)))</f>
        <v>district-heating.html#chp</v>
      </c>
      <c r="R1220" s="276" t="str">
        <f>IF(ISBLANK(INDEX('Policy Characteristics'!L:L,MATCH($C1220,'Policy Characteristics'!$C:$C,0))),"",INDEX('Policy Characteristics'!L:L,MATCH($C1220,'Policy Characteristics'!$C:$C,0)))</f>
        <v>convert-non-chp-heat-production.html</v>
      </c>
    </row>
    <row r="1221" spans="1:18" s="2" customFormat="1" ht="16">
      <c r="A1221" s="276" t="str">
        <f>IF(ISBLANK(INDEX('Policy Characteristics'!A:A,MATCH($C1221,'Policy Characteristics'!$C:$C,0))),"",INDEX('Policy Characteristics'!A:A,MATCH($C1221,'Policy Characteristics'!$C:$C,0)))</f>
        <v>District Heat and Hydrogen</v>
      </c>
      <c r="B1221" s="285" t="str">
        <f>IF(ISBLANK(INDEX('Policy Characteristics'!B:B,MATCH($C1221,'Policy Characteristics'!$C:$C,0))),"",INDEX('Policy Characteristics'!B:B,MATCH($C1221,'Policy Characteristics'!$C:$C,0)))</f>
        <v>Produce District Heat with Hydrogen</v>
      </c>
      <c r="C1221" s="340" t="s">
        <v>2770</v>
      </c>
      <c r="D1221" s="6"/>
      <c r="E1221" s="6"/>
      <c r="F1221" s="6"/>
      <c r="G1221" s="6"/>
      <c r="H1221" s="44">
        <v>176</v>
      </c>
      <c r="I1221" s="348" t="s">
        <v>44</v>
      </c>
      <c r="J1221" s="277" t="str">
        <f>IF(ISBLANK(INDEX('Policy Characteristics'!D:D,MATCH($C1221,'Policy Characteristics'!$C:$C,0))),"",INDEX('Policy Characteristics'!D:D,MATCH($C1221,'Policy Characteristics'!$C:$C,0)))</f>
        <v>District Heat Fuel Switching</v>
      </c>
      <c r="K1221" s="276" t="str">
        <f>IF(ISBLANK(INDEX('Policy Characteristics'!E:E,MATCH($C1221,'Policy Characteristics'!$C:$C,0))),"",INDEX('Policy Characteristics'!E:E,MATCH($C1221,'Policy Characteristics'!$C:$C,0)))</f>
        <v>heat fuel type shifting</v>
      </c>
      <c r="L1221" s="284">
        <f>IF(ISBLANK(INDEX('Policy Characteristics'!F:F,MATCH($C1221,'Policy Characteristics'!$C:$C,0))),"",INDEX('Policy Characteristics'!F:F,MATCH($C1221,'Policy Characteristics'!$C:$C,0)))</f>
        <v>0</v>
      </c>
      <c r="M1221" s="284">
        <f>IF(ISBLANK(INDEX('Policy Characteristics'!G:G,MATCH($C1221,'Policy Characteristics'!$C:$C,0))),"",INDEX('Policy Characteristics'!G:G,MATCH($C1221,'Policy Characteristics'!$C:$C,0)))</f>
        <v>1</v>
      </c>
      <c r="N1221" s="284">
        <f>IF(ISBLANK(INDEX('Policy Characteristics'!H:H,MATCH($C1221,'Policy Characteristics'!$C:$C,0))),"",INDEX('Policy Characteristics'!H:H,MATCH($C1221,'Policy Characteristics'!$C:$C,0)))</f>
        <v>0.01</v>
      </c>
      <c r="O1221" s="276" t="str">
        <f>IF(ISBLANK(INDEX('Policy Characteristics'!I:I,MATCH($C1221,'Policy Characteristics'!$C:$C,0))),"",INDEX('Policy Characteristics'!I:I,MATCH($C1221,'Policy Characteristics'!$C:$C,0)))</f>
        <v>% of fuel use</v>
      </c>
      <c r="P1221" s="276" t="str">
        <f>IF(ISBLANK(INDEX('Policy Characteristics'!J:J,MATCH($C1221,'Policy Characteristics'!$C:$C,0))),"",INDEX('Policy Characteristics'!J:J,MATCH($C1221,'Policy Characteristics'!$C:$C,0)))</f>
        <v>**Description:**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v>
      </c>
      <c r="Q1221" s="276" t="str">
        <f>IF(ISBLANK(INDEX('Policy Characteristics'!K:K,MATCH($C1221,'Policy Characteristics'!$C:$C,0))),"",INDEX('Policy Characteristics'!K:K,MATCH($C1221,'Policy Characteristics'!$C:$C,0)))</f>
        <v>district-heating.html#convert-coal</v>
      </c>
      <c r="R1221" s="276" t="str">
        <f>IF(ISBLANK(INDEX('Policy Characteristics'!L:L,MATCH($C1221,'Policy Characteristics'!$C:$C,0))),"",INDEX('Policy Characteristics'!L:L,MATCH($C1221,'Policy Characteristics'!$C:$C,0)))</f>
        <v>district-heat-fuel-switching.html</v>
      </c>
    </row>
    <row r="1222" spans="1:18" s="2" customFormat="1" ht="16">
      <c r="A1222" s="276" t="str">
        <f>IF(ISBLANK(INDEX('Policy Characteristics'!A:A,MATCH($C1222,'Policy Characteristics'!$C:$C,0))),"",INDEX('Policy Characteristics'!A:A,MATCH($C1222,'Policy Characteristics'!$C:$C,0)))</f>
        <v>District Heat and Hydrogen</v>
      </c>
      <c r="B1222" s="285" t="str">
        <f>IF(ISBLANK(INDEX('Policy Characteristics'!B:B,MATCH($C1222,'Policy Characteristics'!$C:$C,0))),"",INDEX('Policy Characteristics'!B:B,MATCH($C1222,'Policy Characteristics'!$C:$C,0)))</f>
        <v>Shift Hydrogen Production to Electrolysis</v>
      </c>
      <c r="C1222" s="340" t="s">
        <v>2504</v>
      </c>
      <c r="D1222" s="6"/>
      <c r="E1222" s="6"/>
      <c r="F1222" s="6"/>
      <c r="G1222" s="6"/>
      <c r="H1222" s="44">
        <v>450</v>
      </c>
      <c r="I1222" s="348" t="s">
        <v>44</v>
      </c>
      <c r="J1222" s="277" t="str">
        <f>IF(ISBLANK(INDEX('Policy Characteristics'!D:D,MATCH($C1222,'Policy Characteristics'!$C:$C,0))),"",INDEX('Policy Characteristics'!D:D,MATCH($C1222,'Policy Characteristics'!$C:$C,0)))</f>
        <v>Hydrogen Electrolysis</v>
      </c>
      <c r="K1222" s="276" t="str">
        <f>IF(ISBLANK(INDEX('Policy Characteristics'!E:E,MATCH($C1222,'Policy Characteristics'!$C:$C,0))),"",INDEX('Policy Characteristics'!E:E,MATCH($C1222,'Policy Characteristics'!$C:$C,0)))</f>
        <v>hydgn shift production pathways</v>
      </c>
      <c r="L1222" s="284">
        <f>IF(ISBLANK(INDEX('Policy Characteristics'!F:F,MATCH($C1222,'Policy Characteristics'!$C:$C,0))),"",INDEX('Policy Characteristics'!F:F,MATCH($C1222,'Policy Characteristics'!$C:$C,0)))</f>
        <v>0</v>
      </c>
      <c r="M1222" s="284">
        <f>IF(ISBLANK(INDEX('Policy Characteristics'!G:G,MATCH($C1222,'Policy Characteristics'!$C:$C,0))),"",INDEX('Policy Characteristics'!G:G,MATCH($C1222,'Policy Characteristics'!$C:$C,0)))</f>
        <v>1</v>
      </c>
      <c r="N1222" s="284">
        <f>IF(ISBLANK(INDEX('Policy Characteristics'!H:H,MATCH($C1222,'Policy Characteristics'!$C:$C,0))),"",INDEX('Policy Characteristics'!H:H,MATCH($C1222,'Policy Characteristics'!$C:$C,0)))</f>
        <v>0.01</v>
      </c>
      <c r="O1222" s="276" t="str">
        <f>IF(ISBLANK(INDEX('Policy Characteristics'!I:I,MATCH($C1222,'Policy Characteristics'!$C:$C,0))),"",INDEX('Policy Characteristics'!I:I,MATCH($C1222,'Policy Characteristics'!$C:$C,0)))</f>
        <v>% of hydrogen production</v>
      </c>
      <c r="P1222" s="276" t="str">
        <f>IF(ISBLANK(INDEX('Policy Characteristics'!J:J,MATCH($C1222,'Policy Characteristics'!$C:$C,0))),"",INDEX('Policy Characteristics'!J:J,MATCH($C1222,'Policy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v>
      </c>
      <c r="Q1222" s="276" t="str">
        <f>IF(ISBLANK(INDEX('Policy Characteristics'!K:K,MATCH($C1222,'Policy Characteristics'!$C:$C,0))),"",INDEX('Policy Characteristics'!K:K,MATCH($C1222,'Policy Characteristics'!$C:$C,0)))</f>
        <v/>
      </c>
      <c r="R1222" s="276" t="str">
        <f>IF(ISBLANK(INDEX('Policy Characteristics'!L:L,MATCH($C1222,'Policy Characteristics'!$C:$C,0))),"",INDEX('Policy Characteristics'!L:L,MATCH($C1222,'Policy Characteristics'!$C:$C,0)))</f>
        <v>switch-hydrogen-production-pathway.html</v>
      </c>
    </row>
    <row r="1223" spans="1:18" s="4" customFormat="1" ht="16">
      <c r="A1223" s="276" t="str">
        <f>IF(ISBLANK(INDEX('Policy Characteristics'!A:A,MATCH($C1223,'Policy Characteristics'!$C:$C,0))),"",INDEX('Policy Characteristics'!A:A,MATCH($C1223,'Policy Characteristics'!$C:$C,0)))</f>
        <v>Cross-Sector</v>
      </c>
      <c r="B1223" s="285" t="str">
        <f>IF(ISBLANK(INDEX('Policy Characteristics'!B:B,MATCH($C1223,'Policy Characteristics'!$C:$C,0))),"",INDEX('Policy Characteristics'!B:B,MATCH($C1223,'Policy Characteristics'!$C:$C,0)))</f>
        <v>Carbon Price</v>
      </c>
      <c r="C1223" t="s">
        <v>2437</v>
      </c>
      <c r="D1223" s="47" t="s">
        <v>346</v>
      </c>
      <c r="E1223" s="47"/>
      <c r="F1223" s="47" t="s">
        <v>350</v>
      </c>
      <c r="G1223" s="47"/>
      <c r="H1223" s="44">
        <v>171</v>
      </c>
      <c r="I1223" s="347" t="s">
        <v>44</v>
      </c>
      <c r="J1223" s="277" t="str">
        <f>IF(ISBLANK(INDEX('Policy Characteristics'!D:D,MATCH($C1223,'Policy Characteristics'!$C:$C,0))),"",INDEX('Policy Characteristics'!D:D,MATCH($C1223,'Policy Characteristics'!$C:$C,0)))</f>
        <v>Carbon Price</v>
      </c>
      <c r="K1223" s="276" t="str">
        <f>IF(ISBLANK(INDEX('Policy Characteristics'!E:E,MATCH($C1223,'Policy Characteristics'!$C:$C,0))),"",INDEX('Policy Characteristics'!E:E,MATCH($C1223,'Policy Characteristics'!$C:$C,0)))</f>
        <v>cross carbon tax</v>
      </c>
      <c r="L1223" s="276">
        <f>IF(ISBLANK(INDEX('Policy Characteristics'!F:F,MATCH($C1223,'Policy Characteristics'!$C:$C,0))),"",INDEX('Policy Characteristics'!F:F,MATCH($C1223,'Policy Characteristics'!$C:$C,0)))</f>
        <v>0</v>
      </c>
      <c r="M1223" s="276">
        <f>IF(ISBLANK(INDEX('Policy Characteristics'!G:G,MATCH($C1223,'Policy Characteristics'!$C:$C,0))),"",INDEX('Policy Characteristics'!G:G,MATCH($C1223,'Policy Characteristics'!$C:$C,0)))</f>
        <v>300</v>
      </c>
      <c r="N1223" s="276">
        <f>IF(ISBLANK(INDEX('Policy Characteristics'!H:H,MATCH($C1223,'Policy Characteristics'!$C:$C,0))),"",INDEX('Policy Characteristics'!H:H,MATCH($C1223,'Policy Characteristics'!$C:$C,0)))</f>
        <v>5</v>
      </c>
      <c r="O1223" s="276" t="str">
        <f>IF(ISBLANK(INDEX('Policy Characteristics'!I:I,MATCH($C1223,'Policy Characteristics'!$C:$C,0))),"",INDEX('Policy Characteristics'!I:I,MATCH($C1223,'Policy Characteristics'!$C:$C,0)))</f>
        <v>$/metric ton CO2e</v>
      </c>
      <c r="P1223" s="276" t="str">
        <f>IF(ISBLANK(INDEX('Policy Characteristics'!J:J,MATCH($C1223,'Policy Characteristics'!$C:$C,0))),"",INDEX('Policy Characteristics'!J:J,MATCH($C1223,'Policy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23" s="276" t="str">
        <f>IF(ISBLANK(INDEX('Policy Characteristics'!K:K,MATCH($C1223,'Policy Characteristics'!$C:$C,0))),"",INDEX('Policy Characteristics'!K:K,MATCH($C1223,'Policy Characteristics'!$C:$C,0)))</f>
        <v>fuels.html#carbon-tax</v>
      </c>
      <c r="R1223" s="276" t="str">
        <f>IF(ISBLANK(INDEX('Policy Characteristics'!L:L,MATCH($C1223,'Policy Characteristics'!$C:$C,0))),"",INDEX('Policy Characteristics'!L:L,MATCH($C1223,'Policy Characteristics'!$C:$C,0)))</f>
        <v>carbon-tax.html</v>
      </c>
    </row>
    <row r="1224" spans="1:18" s="4" customFormat="1" ht="16">
      <c r="A1224" s="276" t="str">
        <f>IF(ISBLANK(INDEX('Policy Characteristics'!A:A,MATCH($C1224,'Policy Characteristics'!$C:$C,0))),"",INDEX('Policy Characteristics'!A:A,MATCH($C1224,'Policy Characteristics'!$C:$C,0)))</f>
        <v>Cross-Sector</v>
      </c>
      <c r="B1224" s="285" t="str">
        <f>IF(ISBLANK(INDEX('Policy Characteristics'!B:B,MATCH($C1224,'Policy Characteristics'!$C:$C,0))),"",INDEX('Policy Characteristics'!B:B,MATCH($C1224,'Policy Characteristics'!$C:$C,0)))</f>
        <v>Carbon Price</v>
      </c>
      <c r="C1224" s="276" t="str">
        <f t="shared" ref="C1224" si="49">C$1223</f>
        <v>Additional Carbon Tax Rate</v>
      </c>
      <c r="D1224" s="47" t="s">
        <v>354</v>
      </c>
      <c r="E1224" s="47"/>
      <c r="F1224" s="47" t="s">
        <v>355</v>
      </c>
      <c r="G1224" s="47"/>
      <c r="H1224" s="44">
        <v>172</v>
      </c>
      <c r="I1224" s="347" t="s">
        <v>44</v>
      </c>
      <c r="J1224" s="277" t="str">
        <f>IF(ISBLANK(INDEX('Policy Characteristics'!D:D,MATCH($C1224,'Policy Characteristics'!$C:$C,0))),"",INDEX('Policy Characteristics'!D:D,MATCH($C1224,'Policy Characteristics'!$C:$C,0)))</f>
        <v>Carbon Price</v>
      </c>
      <c r="K1224" s="276" t="str">
        <f>IF(ISBLANK(INDEX('Policy Characteristics'!E:E,MATCH($C1224,'Policy Characteristics'!$C:$C,0))),"",INDEX('Policy Characteristics'!E:E,MATCH($C1224,'Policy Characteristics'!$C:$C,0)))</f>
        <v>cross carbon tax</v>
      </c>
      <c r="L1224" s="276">
        <f>IF(ISBLANK(INDEX('Policy Characteristics'!F:F,MATCH($C1224,'Policy Characteristics'!$C:$C,0))),"",INDEX('Policy Characteristics'!F:F,MATCH($C1224,'Policy Characteristics'!$C:$C,0)))</f>
        <v>0</v>
      </c>
      <c r="M1224" s="276">
        <f>IF(ISBLANK(INDEX('Policy Characteristics'!G:G,MATCH($C1224,'Policy Characteristics'!$C:$C,0))),"",INDEX('Policy Characteristics'!G:G,MATCH($C1224,'Policy Characteristics'!$C:$C,0)))</f>
        <v>300</v>
      </c>
      <c r="N1224" s="276">
        <f>IF(ISBLANK(INDEX('Policy Characteristics'!H:H,MATCH($C1224,'Policy Characteristics'!$C:$C,0))),"",INDEX('Policy Characteristics'!H:H,MATCH($C1224,'Policy Characteristics'!$C:$C,0)))</f>
        <v>5</v>
      </c>
      <c r="O1224" s="276" t="str">
        <f>IF(ISBLANK(INDEX('Policy Characteristics'!I:I,MATCH($C1224,'Policy Characteristics'!$C:$C,0))),"",INDEX('Policy Characteristics'!I:I,MATCH($C1224,'Policy Characteristics'!$C:$C,0)))</f>
        <v>$/metric ton CO2e</v>
      </c>
      <c r="P1224" s="276" t="str">
        <f>IF(ISBLANK(INDEX('Policy Characteristics'!J:J,MATCH($C1224,'Policy Characteristics'!$C:$C,0))),"",INDEX('Policy Characteristics'!J:J,MATCH($C1224,'Policy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24" s="276" t="str">
        <f>IF(ISBLANK(INDEX('Policy Characteristics'!K:K,MATCH($C1224,'Policy Characteristics'!$C:$C,0))),"",INDEX('Policy Characteristics'!K:K,MATCH($C1224,'Policy Characteristics'!$C:$C,0)))</f>
        <v>fuels.html#carbon-tax</v>
      </c>
      <c r="R1224" s="276" t="str">
        <f>IF(ISBLANK(INDEX('Policy Characteristics'!L:L,MATCH($C1224,'Policy Characteristics'!$C:$C,0))),"",INDEX('Policy Characteristics'!L:L,MATCH($C1224,'Policy Characteristics'!$C:$C,0)))</f>
        <v>carbon-tax.html</v>
      </c>
    </row>
    <row r="1225" spans="1:18" s="4" customFormat="1" ht="16">
      <c r="A1225" s="276" t="str">
        <f>IF(ISBLANK(INDEX('Policy Characteristics'!A:A,MATCH($C1225,'Policy Characteristics'!$C:$C,0))),"",INDEX('Policy Characteristics'!A:A,MATCH($C1225,'Policy Characteristics'!$C:$C,0)))</f>
        <v>Cross-Sector</v>
      </c>
      <c r="B1225" s="285" t="str">
        <f>IF(ISBLANK(INDEX('Policy Characteristics'!B:B,MATCH($C1225,'Policy Characteristics'!$C:$C,0))),"",INDEX('Policy Characteristics'!B:B,MATCH($C1225,'Policy Characteristics'!$C:$C,0)))</f>
        <v>Carbon Price</v>
      </c>
      <c r="C1225" s="276" t="str">
        <f t="shared" ref="C1225:C1228" si="50">C$1223</f>
        <v>Additional Carbon Tax Rate</v>
      </c>
      <c r="D1225" s="47" t="s">
        <v>348</v>
      </c>
      <c r="E1225" s="47"/>
      <c r="F1225" s="47" t="s">
        <v>352</v>
      </c>
      <c r="G1225" s="47"/>
      <c r="H1225" s="44">
        <v>173</v>
      </c>
      <c r="I1225" s="347" t="s">
        <v>44</v>
      </c>
      <c r="J1225" s="277" t="str">
        <f>IF(ISBLANK(INDEX('Policy Characteristics'!D:D,MATCH($C1225,'Policy Characteristics'!$C:$C,0))),"",INDEX('Policy Characteristics'!D:D,MATCH($C1225,'Policy Characteristics'!$C:$C,0)))</f>
        <v>Carbon Price</v>
      </c>
      <c r="K1225" s="276" t="str">
        <f>IF(ISBLANK(INDEX('Policy Characteristics'!E:E,MATCH($C1225,'Policy Characteristics'!$C:$C,0))),"",INDEX('Policy Characteristics'!E:E,MATCH($C1225,'Policy Characteristics'!$C:$C,0)))</f>
        <v>cross carbon tax</v>
      </c>
      <c r="L1225" s="276">
        <f>IF(ISBLANK(INDEX('Policy Characteristics'!F:F,MATCH($C1225,'Policy Characteristics'!$C:$C,0))),"",INDEX('Policy Characteristics'!F:F,MATCH($C1225,'Policy Characteristics'!$C:$C,0)))</f>
        <v>0</v>
      </c>
      <c r="M1225" s="276">
        <f>IF(ISBLANK(INDEX('Policy Characteristics'!G:G,MATCH($C1225,'Policy Characteristics'!$C:$C,0))),"",INDEX('Policy Characteristics'!G:G,MATCH($C1225,'Policy Characteristics'!$C:$C,0)))</f>
        <v>300</v>
      </c>
      <c r="N1225" s="276">
        <f>IF(ISBLANK(INDEX('Policy Characteristics'!H:H,MATCH($C1225,'Policy Characteristics'!$C:$C,0))),"",INDEX('Policy Characteristics'!H:H,MATCH($C1225,'Policy Characteristics'!$C:$C,0)))</f>
        <v>5</v>
      </c>
      <c r="O1225" s="276" t="str">
        <f>IF(ISBLANK(INDEX('Policy Characteristics'!I:I,MATCH($C1225,'Policy Characteristics'!$C:$C,0))),"",INDEX('Policy Characteristics'!I:I,MATCH($C1225,'Policy Characteristics'!$C:$C,0)))</f>
        <v>$/metric ton CO2e</v>
      </c>
      <c r="P1225" s="276" t="str">
        <f>IF(ISBLANK(INDEX('Policy Characteristics'!J:J,MATCH($C1225,'Policy Characteristics'!$C:$C,0))),"",INDEX('Policy Characteristics'!J:J,MATCH($C1225,'Policy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25" s="276" t="str">
        <f>IF(ISBLANK(INDEX('Policy Characteristics'!K:K,MATCH($C1225,'Policy Characteristics'!$C:$C,0))),"",INDEX('Policy Characteristics'!K:K,MATCH($C1225,'Policy Characteristics'!$C:$C,0)))</f>
        <v>fuels.html#carbon-tax</v>
      </c>
      <c r="R1225" s="276" t="str">
        <f>IF(ISBLANK(INDEX('Policy Characteristics'!L:L,MATCH($C1225,'Policy Characteristics'!$C:$C,0))),"",INDEX('Policy Characteristics'!L:L,MATCH($C1225,'Policy Characteristics'!$C:$C,0)))</f>
        <v>carbon-tax.html</v>
      </c>
    </row>
    <row r="1226" spans="1:18" s="4" customFormat="1" ht="16">
      <c r="A1226" s="276" t="str">
        <f>IF(ISBLANK(INDEX('Policy Characteristics'!A:A,MATCH($C1226,'Policy Characteristics'!$C:$C,0))),"",INDEX('Policy Characteristics'!A:A,MATCH($C1226,'Policy Characteristics'!$C:$C,0)))</f>
        <v>Cross-Sector</v>
      </c>
      <c r="B1226" s="285" t="str">
        <f>IF(ISBLANK(INDEX('Policy Characteristics'!B:B,MATCH($C1226,'Policy Characteristics'!$C:$C,0))),"",INDEX('Policy Characteristics'!B:B,MATCH($C1226,'Policy Characteristics'!$C:$C,0)))</f>
        <v>Carbon Price</v>
      </c>
      <c r="C1226" s="276" t="str">
        <f t="shared" si="50"/>
        <v>Additional Carbon Tax Rate</v>
      </c>
      <c r="D1226" s="47" t="s">
        <v>349</v>
      </c>
      <c r="E1226" s="47"/>
      <c r="F1226" s="47" t="s">
        <v>353</v>
      </c>
      <c r="G1226" s="47"/>
      <c r="H1226" s="44">
        <v>174</v>
      </c>
      <c r="I1226" s="347" t="s">
        <v>44</v>
      </c>
      <c r="J1226" s="277" t="str">
        <f>IF(ISBLANK(INDEX('Policy Characteristics'!D:D,MATCH($C1226,'Policy Characteristics'!$C:$C,0))),"",INDEX('Policy Characteristics'!D:D,MATCH($C1226,'Policy Characteristics'!$C:$C,0)))</f>
        <v>Carbon Price</v>
      </c>
      <c r="K1226" s="276" t="str">
        <f>IF(ISBLANK(INDEX('Policy Characteristics'!E:E,MATCH($C1226,'Policy Characteristics'!$C:$C,0))),"",INDEX('Policy Characteristics'!E:E,MATCH($C1226,'Policy Characteristics'!$C:$C,0)))</f>
        <v>cross carbon tax</v>
      </c>
      <c r="L1226" s="276">
        <f>IF(ISBLANK(INDEX('Policy Characteristics'!F:F,MATCH($C1226,'Policy Characteristics'!$C:$C,0))),"",INDEX('Policy Characteristics'!F:F,MATCH($C1226,'Policy Characteristics'!$C:$C,0)))</f>
        <v>0</v>
      </c>
      <c r="M1226" s="276">
        <f>IF(ISBLANK(INDEX('Policy Characteristics'!G:G,MATCH($C1226,'Policy Characteristics'!$C:$C,0))),"",INDEX('Policy Characteristics'!G:G,MATCH($C1226,'Policy Characteristics'!$C:$C,0)))</f>
        <v>300</v>
      </c>
      <c r="N1226" s="276">
        <f>IF(ISBLANK(INDEX('Policy Characteristics'!H:H,MATCH($C1226,'Policy Characteristics'!$C:$C,0))),"",INDEX('Policy Characteristics'!H:H,MATCH($C1226,'Policy Characteristics'!$C:$C,0)))</f>
        <v>5</v>
      </c>
      <c r="O1226" s="276" t="str">
        <f>IF(ISBLANK(INDEX('Policy Characteristics'!I:I,MATCH($C1226,'Policy Characteristics'!$C:$C,0))),"",INDEX('Policy Characteristics'!I:I,MATCH($C1226,'Policy Characteristics'!$C:$C,0)))</f>
        <v>$/metric ton CO2e</v>
      </c>
      <c r="P1226" s="276" t="str">
        <f>IF(ISBLANK(INDEX('Policy Characteristics'!J:J,MATCH($C1226,'Policy Characteristics'!$C:$C,0))),"",INDEX('Policy Characteristics'!J:J,MATCH($C1226,'Policy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26" s="276" t="str">
        <f>IF(ISBLANK(INDEX('Policy Characteristics'!K:K,MATCH($C1226,'Policy Characteristics'!$C:$C,0))),"",INDEX('Policy Characteristics'!K:K,MATCH($C1226,'Policy Characteristics'!$C:$C,0)))</f>
        <v>fuels.html#carbon-tax</v>
      </c>
      <c r="R1226" s="276" t="str">
        <f>IF(ISBLANK(INDEX('Policy Characteristics'!L:L,MATCH($C1226,'Policy Characteristics'!$C:$C,0))),"",INDEX('Policy Characteristics'!L:L,MATCH($C1226,'Policy Characteristics'!$C:$C,0)))</f>
        <v>carbon-tax.html</v>
      </c>
    </row>
    <row r="1227" spans="1:18" s="4" customFormat="1" ht="16">
      <c r="A1227" s="276" t="str">
        <f>IF(ISBLANK(INDEX('Policy Characteristics'!A:A,MATCH($C1227,'Policy Characteristics'!$C:$C,0))),"",INDEX('Policy Characteristics'!A:A,MATCH($C1227,'Policy Characteristics'!$C:$C,0)))</f>
        <v>Cross-Sector</v>
      </c>
      <c r="B1227" s="285" t="str">
        <f>IF(ISBLANK(INDEX('Policy Characteristics'!B:B,MATCH($C1227,'Policy Characteristics'!$C:$C,0))),"",INDEX('Policy Characteristics'!B:B,MATCH($C1227,'Policy Characteristics'!$C:$C,0)))</f>
        <v>Carbon Price</v>
      </c>
      <c r="C1227" s="276" t="str">
        <f t="shared" si="50"/>
        <v>Additional Carbon Tax Rate</v>
      </c>
      <c r="D1227" s="47" t="s">
        <v>347</v>
      </c>
      <c r="E1227" s="47"/>
      <c r="F1227" s="47" t="s">
        <v>351</v>
      </c>
      <c r="G1227" s="47"/>
      <c r="H1227" s="44">
        <v>175</v>
      </c>
      <c r="I1227" s="347" t="s">
        <v>44</v>
      </c>
      <c r="J1227" s="277" t="str">
        <f>IF(ISBLANK(INDEX('Policy Characteristics'!D:D,MATCH($C1227,'Policy Characteristics'!$C:$C,0))),"",INDEX('Policy Characteristics'!D:D,MATCH($C1227,'Policy Characteristics'!$C:$C,0)))</f>
        <v>Carbon Price</v>
      </c>
      <c r="K1227" s="276" t="str">
        <f>IF(ISBLANK(INDEX('Policy Characteristics'!E:E,MATCH($C1227,'Policy Characteristics'!$C:$C,0))),"",INDEX('Policy Characteristics'!E:E,MATCH($C1227,'Policy Characteristics'!$C:$C,0)))</f>
        <v>cross carbon tax</v>
      </c>
      <c r="L1227" s="276">
        <f>IF(ISBLANK(INDEX('Policy Characteristics'!F:F,MATCH($C1227,'Policy Characteristics'!$C:$C,0))),"",INDEX('Policy Characteristics'!F:F,MATCH($C1227,'Policy Characteristics'!$C:$C,0)))</f>
        <v>0</v>
      </c>
      <c r="M1227" s="276">
        <f>IF(ISBLANK(INDEX('Policy Characteristics'!G:G,MATCH($C1227,'Policy Characteristics'!$C:$C,0))),"",INDEX('Policy Characteristics'!G:G,MATCH($C1227,'Policy Characteristics'!$C:$C,0)))</f>
        <v>300</v>
      </c>
      <c r="N1227" s="276">
        <f>IF(ISBLANK(INDEX('Policy Characteristics'!H:H,MATCH($C1227,'Policy Characteristics'!$C:$C,0))),"",INDEX('Policy Characteristics'!H:H,MATCH($C1227,'Policy Characteristics'!$C:$C,0)))</f>
        <v>5</v>
      </c>
      <c r="O1227" s="276" t="str">
        <f>IF(ISBLANK(INDEX('Policy Characteristics'!I:I,MATCH($C1227,'Policy Characteristics'!$C:$C,0))),"",INDEX('Policy Characteristics'!I:I,MATCH($C1227,'Policy Characteristics'!$C:$C,0)))</f>
        <v>$/metric ton CO2e</v>
      </c>
      <c r="P1227" s="276" t="str">
        <f>IF(ISBLANK(INDEX('Policy Characteristics'!J:J,MATCH($C1227,'Policy Characteristics'!$C:$C,0))),"",INDEX('Policy Characteristics'!J:J,MATCH($C1227,'Policy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27" s="276" t="str">
        <f>IF(ISBLANK(INDEX('Policy Characteristics'!K:K,MATCH($C1227,'Policy Characteristics'!$C:$C,0))),"",INDEX('Policy Characteristics'!K:K,MATCH($C1227,'Policy Characteristics'!$C:$C,0)))</f>
        <v>fuels.html#carbon-tax</v>
      </c>
      <c r="R1227" s="276" t="str">
        <f>IF(ISBLANK(INDEX('Policy Characteristics'!L:L,MATCH($C1227,'Policy Characteristics'!$C:$C,0))),"",INDEX('Policy Characteristics'!L:L,MATCH($C1227,'Policy Characteristics'!$C:$C,0)))</f>
        <v>carbon-tax.html</v>
      </c>
    </row>
    <row r="1228" spans="1:18" s="4" customFormat="1" ht="16">
      <c r="A1228" s="276" t="str">
        <f>IF(ISBLANK(INDEX('Policy Characteristics'!A:A,MATCH($C1228,'Policy Characteristics'!$C:$C,0))),"",INDEX('Policy Characteristics'!A:A,MATCH($C1228,'Policy Characteristics'!$C:$C,0)))</f>
        <v>Cross-Sector</v>
      </c>
      <c r="B1228" s="285" t="str">
        <f>IF(ISBLANK(INDEX('Policy Characteristics'!B:B,MATCH($C1228,'Policy Characteristics'!$C:$C,0))),"",INDEX('Policy Characteristics'!B:B,MATCH($C1228,'Policy Characteristics'!$C:$C,0)))</f>
        <v>Carbon Price</v>
      </c>
      <c r="C1228" s="276" t="str">
        <f t="shared" si="50"/>
        <v>Additional Carbon Tax Rate</v>
      </c>
      <c r="D1228" s="47" t="s">
        <v>2520</v>
      </c>
      <c r="E1228" s="47"/>
      <c r="F1228" s="47" t="s">
        <v>2913</v>
      </c>
      <c r="G1228" s="47"/>
      <c r="H1228" s="44">
        <v>544</v>
      </c>
      <c r="I1228" s="347" t="s">
        <v>44</v>
      </c>
      <c r="J1228" s="277" t="str">
        <f>IF(ISBLANK(INDEX('Policy Characteristics'!D:D,MATCH($C1228,'Policy Characteristics'!$C:$C,0))),"",INDEX('Policy Characteristics'!D:D,MATCH($C1228,'Policy Characteristics'!$C:$C,0)))</f>
        <v>Carbon Price</v>
      </c>
      <c r="K1228" s="276" t="str">
        <f>IF(ISBLANK(INDEX('Policy Characteristics'!E:E,MATCH($C1228,'Policy Characteristics'!$C:$C,0))),"",INDEX('Policy Characteristics'!E:E,MATCH($C1228,'Policy Characteristics'!$C:$C,0)))</f>
        <v>cross carbon tax</v>
      </c>
      <c r="L1228" s="276">
        <f>IF(ISBLANK(INDEX('Policy Characteristics'!F:F,MATCH($C1228,'Policy Characteristics'!$C:$C,0))),"",INDEX('Policy Characteristics'!F:F,MATCH($C1228,'Policy Characteristics'!$C:$C,0)))</f>
        <v>0</v>
      </c>
      <c r="M1228" s="276">
        <f>IF(ISBLANK(INDEX('Policy Characteristics'!G:G,MATCH($C1228,'Policy Characteristics'!$C:$C,0))),"",INDEX('Policy Characteristics'!G:G,MATCH($C1228,'Policy Characteristics'!$C:$C,0)))</f>
        <v>300</v>
      </c>
      <c r="N1228" s="276">
        <f>IF(ISBLANK(INDEX('Policy Characteristics'!H:H,MATCH($C1228,'Policy Characteristics'!$C:$C,0))),"",INDEX('Policy Characteristics'!H:H,MATCH($C1228,'Policy Characteristics'!$C:$C,0)))</f>
        <v>5</v>
      </c>
      <c r="O1228" s="276" t="str">
        <f>IF(ISBLANK(INDEX('Policy Characteristics'!I:I,MATCH($C1228,'Policy Characteristics'!$C:$C,0))),"",INDEX('Policy Characteristics'!I:I,MATCH($C1228,'Policy Characteristics'!$C:$C,0)))</f>
        <v>$/metric ton CO2e</v>
      </c>
      <c r="P1228" s="276" t="str">
        <f>IF(ISBLANK(INDEX('Policy Characteristics'!J:J,MATCH($C1228,'Policy Characteristics'!$C:$C,0))),"",INDEX('Policy Characteristics'!J:J,MATCH($C1228,'Policy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28" s="276" t="str">
        <f>IF(ISBLANK(INDEX('Policy Characteristics'!K:K,MATCH($C1228,'Policy Characteristics'!$C:$C,0))),"",INDEX('Policy Characteristics'!K:K,MATCH($C1228,'Policy Characteristics'!$C:$C,0)))</f>
        <v>fuels.html#carbon-tax</v>
      </c>
      <c r="R1228" s="276" t="str">
        <f>IF(ISBLANK(INDEX('Policy Characteristics'!L:L,MATCH($C1228,'Policy Characteristics'!$C:$C,0))),"",INDEX('Policy Characteristics'!L:L,MATCH($C1228,'Policy Characteristics'!$C:$C,0)))</f>
        <v>carbon-tax.html</v>
      </c>
    </row>
    <row r="1229" spans="1:18" s="4" customFormat="1" ht="16">
      <c r="A1229" s="276" t="str">
        <f>IF(ISBLANK(INDEX('Policy Characteristics'!A:A,MATCH($C1229,'Policy Characteristics'!$C:$C,0))),"",INDEX('Policy Characteristics'!A:A,MATCH($C1229,'Policy Characteristics'!$C:$C,0)))</f>
        <v>Cross-Sector</v>
      </c>
      <c r="B1229" s="285" t="str">
        <f>IF(ISBLANK(INDEX('Policy Characteristics'!B:B,MATCH($C1229,'Policy Characteristics'!$C:$C,0))),"",INDEX('Policy Characteristics'!B:B,MATCH($C1229,'Policy Characteristics'!$C:$C,0)))</f>
        <v>End Existing Subsidies</v>
      </c>
      <c r="C1229" t="s">
        <v>144</v>
      </c>
      <c r="D1229" s="47" t="s">
        <v>53</v>
      </c>
      <c r="E1229" s="47"/>
      <c r="F1229" s="47" t="s">
        <v>94</v>
      </c>
      <c r="G1229" s="47"/>
      <c r="H1229" s="44">
        <v>706</v>
      </c>
      <c r="I1229" s="348" t="s">
        <v>45</v>
      </c>
      <c r="J1229" s="277" t="str">
        <f>IF(ISBLANK(INDEX('Policy Characteristics'!D:D,MATCH($C1229,'Policy Characteristics'!$C:$C,0))),"",INDEX('Policy Characteristics'!D:D,MATCH($C1229,'Policy Characteristics'!$C:$C,0)))</f>
        <v>End Existing Subsidies</v>
      </c>
      <c r="K1229" s="276" t="str">
        <f>IF(ISBLANK(INDEX('Policy Characteristics'!E:E,MATCH($C1229,'Policy Characteristics'!$C:$C,0))),"",INDEX('Policy Characteristics'!E:E,MATCH($C1229,'Policy Characteristics'!$C:$C,0)))</f>
        <v>cross reduce BAU subsidies</v>
      </c>
      <c r="L1229" s="284">
        <f>IF(ISBLANK(INDEX('Policy Characteristics'!F:F,MATCH($C1229,'Policy Characteristics'!$C:$C,0))),"",INDEX('Policy Characteristics'!F:F,MATCH($C1229,'Policy Characteristics'!$C:$C,0)))</f>
        <v>0</v>
      </c>
      <c r="M1229" s="284">
        <f>IF(ISBLANK(INDEX('Policy Characteristics'!G:G,MATCH($C1229,'Policy Characteristics'!$C:$C,0))),"",INDEX('Policy Characteristics'!G:G,MATCH($C1229,'Policy Characteristics'!$C:$C,0)))</f>
        <v>1</v>
      </c>
      <c r="N1229" s="284">
        <f>IF(ISBLANK(INDEX('Policy Characteristics'!H:H,MATCH($C1229,'Policy Characteristics'!$C:$C,0))),"",INDEX('Policy Characteristics'!H:H,MATCH($C1229,'Policy Characteristics'!$C:$C,0)))</f>
        <v>0.01</v>
      </c>
      <c r="O1229" s="276" t="str">
        <f>IF(ISBLANK(INDEX('Policy Characteristics'!I:I,MATCH($C1229,'Policy Characteristics'!$C:$C,0))),"",INDEX('Policy Characteristics'!I:I,MATCH($C1229,'Policy Characteristics'!$C:$C,0)))</f>
        <v>% reduction in BAU subsidies</v>
      </c>
      <c r="P1229" s="276" t="str">
        <f>IF(ISBLANK(INDEX('Policy Characteristics'!J:J,MATCH($C1229,'Policy Characteristics'!$C:$C,0))),"",INDEX('Policy Characteristics'!J:J,MATCH($C1229,'Policy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29" s="276" t="str">
        <f>IF(ISBLANK(INDEX('Policy Characteristics'!K:K,MATCH($C1229,'Policy Characteristics'!$C:$C,0))),"",INDEX('Policy Characteristics'!K:K,MATCH($C1229,'Policy Characteristics'!$C:$C,0)))</f>
        <v>fuels.html#end-subsidies</v>
      </c>
      <c r="R1229" s="276" t="str">
        <f>IF(ISBLANK(INDEX('Policy Characteristics'!L:L,MATCH($C1229,'Policy Characteristics'!$C:$C,0))),"",INDEX('Policy Characteristics'!L:L,MATCH($C1229,'Policy Characteristics'!$C:$C,0)))</f>
        <v>end-existing-subsidies.html</v>
      </c>
    </row>
    <row r="1230" spans="1:18" s="4" customFormat="1" ht="16">
      <c r="A1230" s="276" t="str">
        <f>IF(ISBLANK(INDEX('Policy Characteristics'!A:A,MATCH($C1230,'Policy Characteristics'!$C:$C,0))),"",INDEX('Policy Characteristics'!A:A,MATCH($C1230,'Policy Characteristics'!$C:$C,0)))</f>
        <v>Cross-Sector</v>
      </c>
      <c r="B1230" s="285" t="str">
        <f>IF(ISBLANK(INDEX('Policy Characteristics'!B:B,MATCH($C1230,'Policy Characteristics'!$C:$C,0))),"",INDEX('Policy Characteristics'!B:B,MATCH($C1230,'Policy Characteristics'!$C:$C,0)))</f>
        <v>End Existing Subsidies</v>
      </c>
      <c r="C1230" s="276" t="str">
        <f t="shared" ref="C1230:C1245" si="51">C$1229</f>
        <v>Percent Reduction in BAU Subsidies</v>
      </c>
      <c r="D1230" s="6" t="s">
        <v>464</v>
      </c>
      <c r="E1230" s="47"/>
      <c r="F1230" s="6" t="s">
        <v>461</v>
      </c>
      <c r="G1230" s="47"/>
      <c r="H1230" s="44">
        <v>69</v>
      </c>
      <c r="I1230" s="348" t="s">
        <v>44</v>
      </c>
      <c r="J1230" s="277" t="str">
        <f>IF(ISBLANK(INDEX('Policy Characteristics'!D:D,MATCH($C1230,'Policy Characteristics'!$C:$C,0))),"",INDEX('Policy Characteristics'!D:D,MATCH($C1230,'Policy Characteristics'!$C:$C,0)))</f>
        <v>End Existing Subsidies</v>
      </c>
      <c r="K1230" s="276" t="str">
        <f>IF(ISBLANK(INDEX('Policy Characteristics'!E:E,MATCH($C1230,'Policy Characteristics'!$C:$C,0))),"",INDEX('Policy Characteristics'!E:E,MATCH($C1230,'Policy Characteristics'!$C:$C,0)))</f>
        <v>cross reduce BAU subsidies</v>
      </c>
      <c r="L1230" s="284">
        <f>IF(ISBLANK(INDEX('Policy Characteristics'!F:F,MATCH($C1230,'Policy Characteristics'!$C:$C,0))),"",INDEX('Policy Characteristics'!F:F,MATCH($C1230,'Policy Characteristics'!$C:$C,0)))</f>
        <v>0</v>
      </c>
      <c r="M1230" s="284">
        <f>IF(ISBLANK(INDEX('Policy Characteristics'!G:G,MATCH($C1230,'Policy Characteristics'!$C:$C,0))),"",INDEX('Policy Characteristics'!G:G,MATCH($C1230,'Policy Characteristics'!$C:$C,0)))</f>
        <v>1</v>
      </c>
      <c r="N1230" s="284">
        <f>IF(ISBLANK(INDEX('Policy Characteristics'!H:H,MATCH($C1230,'Policy Characteristics'!$C:$C,0))),"",INDEX('Policy Characteristics'!H:H,MATCH($C1230,'Policy Characteristics'!$C:$C,0)))</f>
        <v>0.01</v>
      </c>
      <c r="O1230" s="276" t="str">
        <f>IF(ISBLANK(INDEX('Policy Characteristics'!I:I,MATCH($C1230,'Policy Characteristics'!$C:$C,0))),"",INDEX('Policy Characteristics'!I:I,MATCH($C1230,'Policy Characteristics'!$C:$C,0)))</f>
        <v>% reduction in BAU subsidies</v>
      </c>
      <c r="P1230" s="276" t="str">
        <f>IF(ISBLANK(INDEX('Policy Characteristics'!J:J,MATCH($C1230,'Policy Characteristics'!$C:$C,0))),"",INDEX('Policy Characteristics'!J:J,MATCH($C1230,'Policy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30" s="276" t="str">
        <f>IF(ISBLANK(INDEX('Policy Characteristics'!K:K,MATCH($C1230,'Policy Characteristics'!$C:$C,0))),"",INDEX('Policy Characteristics'!K:K,MATCH($C1230,'Policy Characteristics'!$C:$C,0)))</f>
        <v>fuels.html#end-subsidies</v>
      </c>
      <c r="R1230" s="276" t="str">
        <f>IF(ISBLANK(INDEX('Policy Characteristics'!L:L,MATCH($C1230,'Policy Characteristics'!$C:$C,0))),"",INDEX('Policy Characteristics'!L:L,MATCH($C1230,'Policy Characteristics'!$C:$C,0)))</f>
        <v>end-existing-subsidies.html</v>
      </c>
    </row>
    <row r="1231" spans="1:18" s="4" customFormat="1" ht="16">
      <c r="A1231" s="276" t="str">
        <f>IF(ISBLANK(INDEX('Policy Characteristics'!A:A,MATCH($C1231,'Policy Characteristics'!$C:$C,0))),"",INDEX('Policy Characteristics'!A:A,MATCH($C1231,'Policy Characteristics'!$C:$C,0)))</f>
        <v>Cross-Sector</v>
      </c>
      <c r="B1231" s="285" t="str">
        <f>IF(ISBLANK(INDEX('Policy Characteristics'!B:B,MATCH($C1231,'Policy Characteristics'!$C:$C,0))),"",INDEX('Policy Characteristics'!B:B,MATCH($C1231,'Policy Characteristics'!$C:$C,0)))</f>
        <v>End Existing Subsidies</v>
      </c>
      <c r="C1231" s="276" t="str">
        <f t="shared" si="51"/>
        <v>Percent Reduction in BAU Subsidies</v>
      </c>
      <c r="D1231" s="6" t="s">
        <v>47</v>
      </c>
      <c r="E1231" s="47"/>
      <c r="F1231" s="6" t="s">
        <v>88</v>
      </c>
      <c r="G1231" s="47"/>
      <c r="H1231" s="44">
        <v>70</v>
      </c>
      <c r="I1231" s="348" t="s">
        <v>44</v>
      </c>
      <c r="J1231" s="277" t="str">
        <f>IF(ISBLANK(INDEX('Policy Characteristics'!D:D,MATCH($C1231,'Policy Characteristics'!$C:$C,0))),"",INDEX('Policy Characteristics'!D:D,MATCH($C1231,'Policy Characteristics'!$C:$C,0)))</f>
        <v>End Existing Subsidies</v>
      </c>
      <c r="K1231" s="276" t="str">
        <f>IF(ISBLANK(INDEX('Policy Characteristics'!E:E,MATCH($C1231,'Policy Characteristics'!$C:$C,0))),"",INDEX('Policy Characteristics'!E:E,MATCH($C1231,'Policy Characteristics'!$C:$C,0)))</f>
        <v>cross reduce BAU subsidies</v>
      </c>
      <c r="L1231" s="284">
        <f>IF(ISBLANK(INDEX('Policy Characteristics'!F:F,MATCH($C1231,'Policy Characteristics'!$C:$C,0))),"",INDEX('Policy Characteristics'!F:F,MATCH($C1231,'Policy Characteristics'!$C:$C,0)))</f>
        <v>0</v>
      </c>
      <c r="M1231" s="284">
        <f>IF(ISBLANK(INDEX('Policy Characteristics'!G:G,MATCH($C1231,'Policy Characteristics'!$C:$C,0))),"",INDEX('Policy Characteristics'!G:G,MATCH($C1231,'Policy Characteristics'!$C:$C,0)))</f>
        <v>1</v>
      </c>
      <c r="N1231" s="284">
        <f>IF(ISBLANK(INDEX('Policy Characteristics'!H:H,MATCH($C1231,'Policy Characteristics'!$C:$C,0))),"",INDEX('Policy Characteristics'!H:H,MATCH($C1231,'Policy Characteristics'!$C:$C,0)))</f>
        <v>0.01</v>
      </c>
      <c r="O1231" s="276" t="str">
        <f>IF(ISBLANK(INDEX('Policy Characteristics'!I:I,MATCH($C1231,'Policy Characteristics'!$C:$C,0))),"",INDEX('Policy Characteristics'!I:I,MATCH($C1231,'Policy Characteristics'!$C:$C,0)))</f>
        <v>% reduction in BAU subsidies</v>
      </c>
      <c r="P1231" s="276" t="str">
        <f>IF(ISBLANK(INDEX('Policy Characteristics'!J:J,MATCH($C1231,'Policy Characteristics'!$C:$C,0))),"",INDEX('Policy Characteristics'!J:J,MATCH($C1231,'Policy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31" s="276" t="str">
        <f>IF(ISBLANK(INDEX('Policy Characteristics'!K:K,MATCH($C1231,'Policy Characteristics'!$C:$C,0))),"",INDEX('Policy Characteristics'!K:K,MATCH($C1231,'Policy Characteristics'!$C:$C,0)))</f>
        <v>fuels.html#end-subsidies</v>
      </c>
      <c r="R1231" s="276" t="str">
        <f>IF(ISBLANK(INDEX('Policy Characteristics'!L:L,MATCH($C1231,'Policy Characteristics'!$C:$C,0))),"",INDEX('Policy Characteristics'!L:L,MATCH($C1231,'Policy Characteristics'!$C:$C,0)))</f>
        <v>end-existing-subsidies.html</v>
      </c>
    </row>
    <row r="1232" spans="1:18" s="4" customFormat="1" ht="16">
      <c r="A1232" s="276" t="str">
        <f>IF(ISBLANK(INDEX('Policy Characteristics'!A:A,MATCH($C1232,'Policy Characteristics'!$C:$C,0))),"",INDEX('Policy Characteristics'!A:A,MATCH($C1232,'Policy Characteristics'!$C:$C,0)))</f>
        <v>Cross-Sector</v>
      </c>
      <c r="B1232" s="285" t="str">
        <f>IF(ISBLANK(INDEX('Policy Characteristics'!B:B,MATCH($C1232,'Policy Characteristics'!$C:$C,0))),"",INDEX('Policy Characteristics'!B:B,MATCH($C1232,'Policy Characteristics'!$C:$C,0)))</f>
        <v>End Existing Subsidies</v>
      </c>
      <c r="C1232" s="276" t="str">
        <f t="shared" si="51"/>
        <v>Percent Reduction in BAU Subsidies</v>
      </c>
      <c r="D1232" s="6" t="s">
        <v>48</v>
      </c>
      <c r="E1232" s="47"/>
      <c r="F1232" s="6" t="s">
        <v>89</v>
      </c>
      <c r="G1232" s="47"/>
      <c r="H1232" s="44">
        <v>71</v>
      </c>
      <c r="I1232" s="348" t="s">
        <v>44</v>
      </c>
      <c r="J1232" s="277" t="str">
        <f>IF(ISBLANK(INDEX('Policy Characteristics'!D:D,MATCH($C1232,'Policy Characteristics'!$C:$C,0))),"",INDEX('Policy Characteristics'!D:D,MATCH($C1232,'Policy Characteristics'!$C:$C,0)))</f>
        <v>End Existing Subsidies</v>
      </c>
      <c r="K1232" s="276" t="str">
        <f>IF(ISBLANK(INDEX('Policy Characteristics'!E:E,MATCH($C1232,'Policy Characteristics'!$C:$C,0))),"",INDEX('Policy Characteristics'!E:E,MATCH($C1232,'Policy Characteristics'!$C:$C,0)))</f>
        <v>cross reduce BAU subsidies</v>
      </c>
      <c r="L1232" s="284">
        <f>IF(ISBLANK(INDEX('Policy Characteristics'!F:F,MATCH($C1232,'Policy Characteristics'!$C:$C,0))),"",INDEX('Policy Characteristics'!F:F,MATCH($C1232,'Policy Characteristics'!$C:$C,0)))</f>
        <v>0</v>
      </c>
      <c r="M1232" s="284">
        <f>IF(ISBLANK(INDEX('Policy Characteristics'!G:G,MATCH($C1232,'Policy Characteristics'!$C:$C,0))),"",INDEX('Policy Characteristics'!G:G,MATCH($C1232,'Policy Characteristics'!$C:$C,0)))</f>
        <v>1</v>
      </c>
      <c r="N1232" s="284">
        <f>IF(ISBLANK(INDEX('Policy Characteristics'!H:H,MATCH($C1232,'Policy Characteristics'!$C:$C,0))),"",INDEX('Policy Characteristics'!H:H,MATCH($C1232,'Policy Characteristics'!$C:$C,0)))</f>
        <v>0.01</v>
      </c>
      <c r="O1232" s="276" t="str">
        <f>IF(ISBLANK(INDEX('Policy Characteristics'!I:I,MATCH($C1232,'Policy Characteristics'!$C:$C,0))),"",INDEX('Policy Characteristics'!I:I,MATCH($C1232,'Policy Characteristics'!$C:$C,0)))</f>
        <v>% reduction in BAU subsidies</v>
      </c>
      <c r="P1232" s="276" t="str">
        <f>IF(ISBLANK(INDEX('Policy Characteristics'!J:J,MATCH($C1232,'Policy Characteristics'!$C:$C,0))),"",INDEX('Policy Characteristics'!J:J,MATCH($C1232,'Policy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32" s="276" t="str">
        <f>IF(ISBLANK(INDEX('Policy Characteristics'!K:K,MATCH($C1232,'Policy Characteristics'!$C:$C,0))),"",INDEX('Policy Characteristics'!K:K,MATCH($C1232,'Policy Characteristics'!$C:$C,0)))</f>
        <v>fuels.html#end-subsidies</v>
      </c>
      <c r="R1232" s="276" t="str">
        <f>IF(ISBLANK(INDEX('Policy Characteristics'!L:L,MATCH($C1232,'Policy Characteristics'!$C:$C,0))),"",INDEX('Policy Characteristics'!L:L,MATCH($C1232,'Policy Characteristics'!$C:$C,0)))</f>
        <v>end-existing-subsidies.html</v>
      </c>
    </row>
    <row r="1233" spans="1:18" s="4" customFormat="1" ht="16">
      <c r="A1233" s="276" t="str">
        <f>IF(ISBLANK(INDEX('Policy Characteristics'!A:A,MATCH($C1233,'Policy Characteristics'!$C:$C,0))),"",INDEX('Policy Characteristics'!A:A,MATCH($C1233,'Policy Characteristics'!$C:$C,0)))</f>
        <v>Cross-Sector</v>
      </c>
      <c r="B1233" s="285" t="str">
        <f>IF(ISBLANK(INDEX('Policy Characteristics'!B:B,MATCH($C1233,'Policy Characteristics'!$C:$C,0))),"",INDEX('Policy Characteristics'!B:B,MATCH($C1233,'Policy Characteristics'!$C:$C,0)))</f>
        <v>End Existing Subsidies</v>
      </c>
      <c r="C1233" s="276" t="str">
        <f t="shared" si="51"/>
        <v>Percent Reduction in BAU Subsidies</v>
      </c>
      <c r="D1233" s="6" t="s">
        <v>49</v>
      </c>
      <c r="E1233" s="47"/>
      <c r="F1233" s="6" t="s">
        <v>90</v>
      </c>
      <c r="G1233" s="47"/>
      <c r="H1233" s="44">
        <v>72</v>
      </c>
      <c r="I1233" s="348" t="s">
        <v>45</v>
      </c>
      <c r="J1233" s="277" t="str">
        <f>IF(ISBLANK(INDEX('Policy Characteristics'!D:D,MATCH($C1233,'Policy Characteristics'!$C:$C,0))),"",INDEX('Policy Characteristics'!D:D,MATCH($C1233,'Policy Characteristics'!$C:$C,0)))</f>
        <v>End Existing Subsidies</v>
      </c>
      <c r="K1233" s="276" t="str">
        <f>IF(ISBLANK(INDEX('Policy Characteristics'!E:E,MATCH($C1233,'Policy Characteristics'!$C:$C,0))),"",INDEX('Policy Characteristics'!E:E,MATCH($C1233,'Policy Characteristics'!$C:$C,0)))</f>
        <v>cross reduce BAU subsidies</v>
      </c>
      <c r="L1233" s="284">
        <f>IF(ISBLANK(INDEX('Policy Characteristics'!F:F,MATCH($C1233,'Policy Characteristics'!$C:$C,0))),"",INDEX('Policy Characteristics'!F:F,MATCH($C1233,'Policy Characteristics'!$C:$C,0)))</f>
        <v>0</v>
      </c>
      <c r="M1233" s="284">
        <f>IF(ISBLANK(INDEX('Policy Characteristics'!G:G,MATCH($C1233,'Policy Characteristics'!$C:$C,0))),"",INDEX('Policy Characteristics'!G:G,MATCH($C1233,'Policy Characteristics'!$C:$C,0)))</f>
        <v>1</v>
      </c>
      <c r="N1233" s="284">
        <f>IF(ISBLANK(INDEX('Policy Characteristics'!H:H,MATCH($C1233,'Policy Characteristics'!$C:$C,0))),"",INDEX('Policy Characteristics'!H:H,MATCH($C1233,'Policy Characteristics'!$C:$C,0)))</f>
        <v>0.01</v>
      </c>
      <c r="O1233" s="276" t="str">
        <f>IF(ISBLANK(INDEX('Policy Characteristics'!I:I,MATCH($C1233,'Policy Characteristics'!$C:$C,0))),"",INDEX('Policy Characteristics'!I:I,MATCH($C1233,'Policy Characteristics'!$C:$C,0)))</f>
        <v>% reduction in BAU subsidies</v>
      </c>
      <c r="P1233" s="276" t="str">
        <f>IF(ISBLANK(INDEX('Policy Characteristics'!J:J,MATCH($C1233,'Policy Characteristics'!$C:$C,0))),"",INDEX('Policy Characteristics'!J:J,MATCH($C1233,'Policy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33" s="276" t="str">
        <f>IF(ISBLANK(INDEX('Policy Characteristics'!K:K,MATCH($C1233,'Policy Characteristics'!$C:$C,0))),"",INDEX('Policy Characteristics'!K:K,MATCH($C1233,'Policy Characteristics'!$C:$C,0)))</f>
        <v>fuels.html#end-subsidies</v>
      </c>
      <c r="R1233" s="276" t="str">
        <f>IF(ISBLANK(INDEX('Policy Characteristics'!L:L,MATCH($C1233,'Policy Characteristics'!$C:$C,0))),"",INDEX('Policy Characteristics'!L:L,MATCH($C1233,'Policy Characteristics'!$C:$C,0)))</f>
        <v>end-existing-subsidies.html</v>
      </c>
    </row>
    <row r="1234" spans="1:18" s="4" customFormat="1" ht="16">
      <c r="A1234" s="276" t="str">
        <f>IF(ISBLANK(INDEX('Policy Characteristics'!A:A,MATCH($C1234,'Policy Characteristics'!$C:$C,0))),"",INDEX('Policy Characteristics'!A:A,MATCH($C1234,'Policy Characteristics'!$C:$C,0)))</f>
        <v>Cross-Sector</v>
      </c>
      <c r="B1234" s="285" t="str">
        <f>IF(ISBLANK(INDEX('Policy Characteristics'!B:B,MATCH($C1234,'Policy Characteristics'!$C:$C,0))),"",INDEX('Policy Characteristics'!B:B,MATCH($C1234,'Policy Characteristics'!$C:$C,0)))</f>
        <v>End Existing Subsidies</v>
      </c>
      <c r="C1234" s="276" t="str">
        <f t="shared" si="51"/>
        <v>Percent Reduction in BAU Subsidies</v>
      </c>
      <c r="D1234" s="6" t="s">
        <v>50</v>
      </c>
      <c r="E1234" s="47"/>
      <c r="F1234" s="6" t="s">
        <v>466</v>
      </c>
      <c r="G1234" s="47"/>
      <c r="H1234" s="44">
        <v>73</v>
      </c>
      <c r="I1234" s="348" t="s">
        <v>45</v>
      </c>
      <c r="J1234" s="277" t="str">
        <f>IF(ISBLANK(INDEX('Policy Characteristics'!D:D,MATCH($C1234,'Policy Characteristics'!$C:$C,0))),"",INDEX('Policy Characteristics'!D:D,MATCH($C1234,'Policy Characteristics'!$C:$C,0)))</f>
        <v>End Existing Subsidies</v>
      </c>
      <c r="K1234" s="276" t="str">
        <f>IF(ISBLANK(INDEX('Policy Characteristics'!E:E,MATCH($C1234,'Policy Characteristics'!$C:$C,0))),"",INDEX('Policy Characteristics'!E:E,MATCH($C1234,'Policy Characteristics'!$C:$C,0)))</f>
        <v>cross reduce BAU subsidies</v>
      </c>
      <c r="L1234" s="284">
        <f>IF(ISBLANK(INDEX('Policy Characteristics'!F:F,MATCH($C1234,'Policy Characteristics'!$C:$C,0))),"",INDEX('Policy Characteristics'!F:F,MATCH($C1234,'Policy Characteristics'!$C:$C,0)))</f>
        <v>0</v>
      </c>
      <c r="M1234" s="284">
        <f>IF(ISBLANK(INDEX('Policy Characteristics'!G:G,MATCH($C1234,'Policy Characteristics'!$C:$C,0))),"",INDEX('Policy Characteristics'!G:G,MATCH($C1234,'Policy Characteristics'!$C:$C,0)))</f>
        <v>1</v>
      </c>
      <c r="N1234" s="284">
        <f>IF(ISBLANK(INDEX('Policy Characteristics'!H:H,MATCH($C1234,'Policy Characteristics'!$C:$C,0))),"",INDEX('Policy Characteristics'!H:H,MATCH($C1234,'Policy Characteristics'!$C:$C,0)))</f>
        <v>0.01</v>
      </c>
      <c r="O1234" s="276" t="str">
        <f>IF(ISBLANK(INDEX('Policy Characteristics'!I:I,MATCH($C1234,'Policy Characteristics'!$C:$C,0))),"",INDEX('Policy Characteristics'!I:I,MATCH($C1234,'Policy Characteristics'!$C:$C,0)))</f>
        <v>% reduction in BAU subsidies</v>
      </c>
      <c r="P1234" s="276" t="str">
        <f>IF(ISBLANK(INDEX('Policy Characteristics'!J:J,MATCH($C1234,'Policy Characteristics'!$C:$C,0))),"",INDEX('Policy Characteristics'!J:J,MATCH($C1234,'Policy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34" s="276" t="str">
        <f>IF(ISBLANK(INDEX('Policy Characteristics'!K:K,MATCH($C1234,'Policy Characteristics'!$C:$C,0))),"",INDEX('Policy Characteristics'!K:K,MATCH($C1234,'Policy Characteristics'!$C:$C,0)))</f>
        <v>fuels.html#end-subsidies</v>
      </c>
      <c r="R1234" s="276" t="str">
        <f>IF(ISBLANK(INDEX('Policy Characteristics'!L:L,MATCH($C1234,'Policy Characteristics'!$C:$C,0))),"",INDEX('Policy Characteristics'!L:L,MATCH($C1234,'Policy Characteristics'!$C:$C,0)))</f>
        <v>end-existing-subsidies.html</v>
      </c>
    </row>
    <row r="1235" spans="1:18" s="4" customFormat="1" ht="16">
      <c r="A1235" s="276" t="str">
        <f>IF(ISBLANK(INDEX('Policy Characteristics'!A:A,MATCH($C1235,'Policy Characteristics'!$C:$C,0))),"",INDEX('Policy Characteristics'!A:A,MATCH($C1235,'Policy Characteristics'!$C:$C,0)))</f>
        <v>Cross-Sector</v>
      </c>
      <c r="B1235" s="285" t="str">
        <f>IF(ISBLANK(INDEX('Policy Characteristics'!B:B,MATCH($C1235,'Policy Characteristics'!$C:$C,0))),"",INDEX('Policy Characteristics'!B:B,MATCH($C1235,'Policy Characteristics'!$C:$C,0)))</f>
        <v>End Existing Subsidies</v>
      </c>
      <c r="C1235" s="276" t="str">
        <f t="shared" si="51"/>
        <v>Percent Reduction in BAU Subsidies</v>
      </c>
      <c r="D1235" s="6" t="s">
        <v>51</v>
      </c>
      <c r="E1235" s="47"/>
      <c r="F1235" s="6" t="s">
        <v>95</v>
      </c>
      <c r="G1235" s="47"/>
      <c r="H1235" s="44">
        <v>74</v>
      </c>
      <c r="I1235" s="348" t="s">
        <v>44</v>
      </c>
      <c r="J1235" s="277" t="str">
        <f>IF(ISBLANK(INDEX('Policy Characteristics'!D:D,MATCH($C1235,'Policy Characteristics'!$C:$C,0))),"",INDEX('Policy Characteristics'!D:D,MATCH($C1235,'Policy Characteristics'!$C:$C,0)))</f>
        <v>End Existing Subsidies</v>
      </c>
      <c r="K1235" s="276" t="str">
        <f>IF(ISBLANK(INDEX('Policy Characteristics'!E:E,MATCH($C1235,'Policy Characteristics'!$C:$C,0))),"",INDEX('Policy Characteristics'!E:E,MATCH($C1235,'Policy Characteristics'!$C:$C,0)))</f>
        <v>cross reduce BAU subsidies</v>
      </c>
      <c r="L1235" s="284">
        <f>IF(ISBLANK(INDEX('Policy Characteristics'!F:F,MATCH($C1235,'Policy Characteristics'!$C:$C,0))),"",INDEX('Policy Characteristics'!F:F,MATCH($C1235,'Policy Characteristics'!$C:$C,0)))</f>
        <v>0</v>
      </c>
      <c r="M1235" s="284">
        <f>IF(ISBLANK(INDEX('Policy Characteristics'!G:G,MATCH($C1235,'Policy Characteristics'!$C:$C,0))),"",INDEX('Policy Characteristics'!G:G,MATCH($C1235,'Policy Characteristics'!$C:$C,0)))</f>
        <v>1</v>
      </c>
      <c r="N1235" s="284">
        <f>IF(ISBLANK(INDEX('Policy Characteristics'!H:H,MATCH($C1235,'Policy Characteristics'!$C:$C,0))),"",INDEX('Policy Characteristics'!H:H,MATCH($C1235,'Policy Characteristics'!$C:$C,0)))</f>
        <v>0.01</v>
      </c>
      <c r="O1235" s="276" t="str">
        <f>IF(ISBLANK(INDEX('Policy Characteristics'!I:I,MATCH($C1235,'Policy Characteristics'!$C:$C,0))),"",INDEX('Policy Characteristics'!I:I,MATCH($C1235,'Policy Characteristics'!$C:$C,0)))</f>
        <v>% reduction in BAU subsidies</v>
      </c>
      <c r="P1235" s="276" t="str">
        <f>IF(ISBLANK(INDEX('Policy Characteristics'!J:J,MATCH($C1235,'Policy Characteristics'!$C:$C,0))),"",INDEX('Policy Characteristics'!J:J,MATCH($C1235,'Policy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35" s="276" t="str">
        <f>IF(ISBLANK(INDEX('Policy Characteristics'!K:K,MATCH($C1235,'Policy Characteristics'!$C:$C,0))),"",INDEX('Policy Characteristics'!K:K,MATCH($C1235,'Policy Characteristics'!$C:$C,0)))</f>
        <v>fuels.html#end-subsidies</v>
      </c>
      <c r="R1235" s="276" t="str">
        <f>IF(ISBLANK(INDEX('Policy Characteristics'!L:L,MATCH($C1235,'Policy Characteristics'!$C:$C,0))),"",INDEX('Policy Characteristics'!L:L,MATCH($C1235,'Policy Characteristics'!$C:$C,0)))</f>
        <v>end-existing-subsidies.html</v>
      </c>
    </row>
    <row r="1236" spans="1:18" s="4" customFormat="1" ht="16">
      <c r="A1236" s="276" t="str">
        <f>IF(ISBLANK(INDEX('Policy Characteristics'!A:A,MATCH($C1236,'Policy Characteristics'!$C:$C,0))),"",INDEX('Policy Characteristics'!A:A,MATCH($C1236,'Policy Characteristics'!$C:$C,0)))</f>
        <v>Cross-Sector</v>
      </c>
      <c r="B1236" s="285" t="str">
        <f>IF(ISBLANK(INDEX('Policy Characteristics'!B:B,MATCH($C1236,'Policy Characteristics'!$C:$C,0))),"",INDEX('Policy Characteristics'!B:B,MATCH($C1236,'Policy Characteristics'!$C:$C,0)))</f>
        <v>End Existing Subsidies</v>
      </c>
      <c r="C1236" s="276" t="str">
        <f t="shared" si="51"/>
        <v>Percent Reduction in BAU Subsidies</v>
      </c>
      <c r="D1236" s="6" t="s">
        <v>52</v>
      </c>
      <c r="E1236" s="47"/>
      <c r="F1236" s="6" t="s">
        <v>93</v>
      </c>
      <c r="G1236" s="47"/>
      <c r="H1236" s="44">
        <v>707</v>
      </c>
      <c r="I1236" s="348" t="s">
        <v>45</v>
      </c>
      <c r="J1236" s="277" t="str">
        <f>IF(ISBLANK(INDEX('Policy Characteristics'!D:D,MATCH($C1236,'Policy Characteristics'!$C:$C,0))),"",INDEX('Policy Characteristics'!D:D,MATCH($C1236,'Policy Characteristics'!$C:$C,0)))</f>
        <v>End Existing Subsidies</v>
      </c>
      <c r="K1236" s="276" t="str">
        <f>IF(ISBLANK(INDEX('Policy Characteristics'!E:E,MATCH($C1236,'Policy Characteristics'!$C:$C,0))),"",INDEX('Policy Characteristics'!E:E,MATCH($C1236,'Policy Characteristics'!$C:$C,0)))</f>
        <v>cross reduce BAU subsidies</v>
      </c>
      <c r="L1236" s="284">
        <f>IF(ISBLANK(INDEX('Policy Characteristics'!F:F,MATCH($C1236,'Policy Characteristics'!$C:$C,0))),"",INDEX('Policy Characteristics'!F:F,MATCH($C1236,'Policy Characteristics'!$C:$C,0)))</f>
        <v>0</v>
      </c>
      <c r="M1236" s="284">
        <f>IF(ISBLANK(INDEX('Policy Characteristics'!G:G,MATCH($C1236,'Policy Characteristics'!$C:$C,0))),"",INDEX('Policy Characteristics'!G:G,MATCH($C1236,'Policy Characteristics'!$C:$C,0)))</f>
        <v>1</v>
      </c>
      <c r="N1236" s="284">
        <f>IF(ISBLANK(INDEX('Policy Characteristics'!H:H,MATCH($C1236,'Policy Characteristics'!$C:$C,0))),"",INDEX('Policy Characteristics'!H:H,MATCH($C1236,'Policy Characteristics'!$C:$C,0)))</f>
        <v>0.01</v>
      </c>
      <c r="O1236" s="276" t="str">
        <f>IF(ISBLANK(INDEX('Policy Characteristics'!I:I,MATCH($C1236,'Policy Characteristics'!$C:$C,0))),"",INDEX('Policy Characteristics'!I:I,MATCH($C1236,'Policy Characteristics'!$C:$C,0)))</f>
        <v>% reduction in BAU subsidies</v>
      </c>
      <c r="P1236" s="276" t="str">
        <f>IF(ISBLANK(INDEX('Policy Characteristics'!J:J,MATCH($C1236,'Policy Characteristics'!$C:$C,0))),"",INDEX('Policy Characteristics'!J:J,MATCH($C1236,'Policy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36" s="276" t="str">
        <f>IF(ISBLANK(INDEX('Policy Characteristics'!K:K,MATCH($C1236,'Policy Characteristics'!$C:$C,0))),"",INDEX('Policy Characteristics'!K:K,MATCH($C1236,'Policy Characteristics'!$C:$C,0)))</f>
        <v>fuels.html#end-subsidies</v>
      </c>
      <c r="R1236" s="276" t="str">
        <f>IF(ISBLANK(INDEX('Policy Characteristics'!L:L,MATCH($C1236,'Policy Characteristics'!$C:$C,0))),"",INDEX('Policy Characteristics'!L:L,MATCH($C1236,'Policy Characteristics'!$C:$C,0)))</f>
        <v>end-existing-subsidies.html</v>
      </c>
    </row>
    <row r="1237" spans="1:18" s="4" customFormat="1" ht="16">
      <c r="A1237" s="276" t="str">
        <f>IF(ISBLANK(INDEX('Policy Characteristics'!A:A,MATCH($C1237,'Policy Characteristics'!$C:$C,0))),"",INDEX('Policy Characteristics'!A:A,MATCH($C1237,'Policy Characteristics'!$C:$C,0)))</f>
        <v>Cross-Sector</v>
      </c>
      <c r="B1237" s="285" t="str">
        <f>IF(ISBLANK(INDEX('Policy Characteristics'!B:B,MATCH($C1237,'Policy Characteristics'!$C:$C,0))),"",INDEX('Policy Characteristics'!B:B,MATCH($C1237,'Policy Characteristics'!$C:$C,0)))</f>
        <v>End Existing Subsidies</v>
      </c>
      <c r="C1237" s="276" t="str">
        <f t="shared" si="51"/>
        <v>Percent Reduction in BAU Subsidies</v>
      </c>
      <c r="D1237" s="6" t="s">
        <v>54</v>
      </c>
      <c r="E1237" s="47"/>
      <c r="F1237" s="6" t="s">
        <v>96</v>
      </c>
      <c r="G1237" s="47"/>
      <c r="H1237" s="44">
        <v>75</v>
      </c>
      <c r="I1237" s="348" t="s">
        <v>44</v>
      </c>
      <c r="J1237" s="277" t="str">
        <f>IF(ISBLANK(INDEX('Policy Characteristics'!D:D,MATCH($C1237,'Policy Characteristics'!$C:$C,0))),"",INDEX('Policy Characteristics'!D:D,MATCH($C1237,'Policy Characteristics'!$C:$C,0)))</f>
        <v>End Existing Subsidies</v>
      </c>
      <c r="K1237" s="276" t="str">
        <f>IF(ISBLANK(INDEX('Policy Characteristics'!E:E,MATCH($C1237,'Policy Characteristics'!$C:$C,0))),"",INDEX('Policy Characteristics'!E:E,MATCH($C1237,'Policy Characteristics'!$C:$C,0)))</f>
        <v>cross reduce BAU subsidies</v>
      </c>
      <c r="L1237" s="284">
        <f>IF(ISBLANK(INDEX('Policy Characteristics'!F:F,MATCH($C1237,'Policy Characteristics'!$C:$C,0))),"",INDEX('Policy Characteristics'!F:F,MATCH($C1237,'Policy Characteristics'!$C:$C,0)))</f>
        <v>0</v>
      </c>
      <c r="M1237" s="284">
        <f>IF(ISBLANK(INDEX('Policy Characteristics'!G:G,MATCH($C1237,'Policy Characteristics'!$C:$C,0))),"",INDEX('Policy Characteristics'!G:G,MATCH($C1237,'Policy Characteristics'!$C:$C,0)))</f>
        <v>1</v>
      </c>
      <c r="N1237" s="284">
        <f>IF(ISBLANK(INDEX('Policy Characteristics'!H:H,MATCH($C1237,'Policy Characteristics'!$C:$C,0))),"",INDEX('Policy Characteristics'!H:H,MATCH($C1237,'Policy Characteristics'!$C:$C,0)))</f>
        <v>0.01</v>
      </c>
      <c r="O1237" s="276" t="str">
        <f>IF(ISBLANK(INDEX('Policy Characteristics'!I:I,MATCH($C1237,'Policy Characteristics'!$C:$C,0))),"",INDEX('Policy Characteristics'!I:I,MATCH($C1237,'Policy Characteristics'!$C:$C,0)))</f>
        <v>% reduction in BAU subsidies</v>
      </c>
      <c r="P1237" s="276" t="str">
        <f>IF(ISBLANK(INDEX('Policy Characteristics'!J:J,MATCH($C1237,'Policy Characteristics'!$C:$C,0))),"",INDEX('Policy Characteristics'!J:J,MATCH($C1237,'Policy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37" s="276" t="str">
        <f>IF(ISBLANK(INDEX('Policy Characteristics'!K:K,MATCH($C1237,'Policy Characteristics'!$C:$C,0))),"",INDEX('Policy Characteristics'!K:K,MATCH($C1237,'Policy Characteristics'!$C:$C,0)))</f>
        <v>fuels.html#end-subsidies</v>
      </c>
      <c r="R1237" s="276" t="str">
        <f>IF(ISBLANK(INDEX('Policy Characteristics'!L:L,MATCH($C1237,'Policy Characteristics'!$C:$C,0))),"",INDEX('Policy Characteristics'!L:L,MATCH($C1237,'Policy Characteristics'!$C:$C,0)))</f>
        <v>end-existing-subsidies.html</v>
      </c>
    </row>
    <row r="1238" spans="1:18" s="4" customFormat="1" ht="16">
      <c r="A1238" s="276" t="str">
        <f>IF(ISBLANK(INDEX('Policy Characteristics'!A:A,MATCH($C1238,'Policy Characteristics'!$C:$C,0))),"",INDEX('Policy Characteristics'!A:A,MATCH($C1238,'Policy Characteristics'!$C:$C,0)))</f>
        <v>Cross-Sector</v>
      </c>
      <c r="B1238" s="285" t="str">
        <f>IF(ISBLANK(INDEX('Policy Characteristics'!B:B,MATCH($C1238,'Policy Characteristics'!$C:$C,0))),"",INDEX('Policy Characteristics'!B:B,MATCH($C1238,'Policy Characteristics'!$C:$C,0)))</f>
        <v>End Existing Subsidies</v>
      </c>
      <c r="C1238" s="276" t="str">
        <f t="shared" si="51"/>
        <v>Percent Reduction in BAU Subsidies</v>
      </c>
      <c r="D1238" s="6" t="s">
        <v>55</v>
      </c>
      <c r="E1238" s="47"/>
      <c r="F1238" s="6" t="s">
        <v>97</v>
      </c>
      <c r="G1238" s="47"/>
      <c r="H1238" s="44">
        <v>76</v>
      </c>
      <c r="I1238" s="348" t="s">
        <v>44</v>
      </c>
      <c r="J1238" s="277" t="str">
        <f>IF(ISBLANK(INDEX('Policy Characteristics'!D:D,MATCH($C1238,'Policy Characteristics'!$C:$C,0))),"",INDEX('Policy Characteristics'!D:D,MATCH($C1238,'Policy Characteristics'!$C:$C,0)))</f>
        <v>End Existing Subsidies</v>
      </c>
      <c r="K1238" s="276" t="str">
        <f>IF(ISBLANK(INDEX('Policy Characteristics'!E:E,MATCH($C1238,'Policy Characteristics'!$C:$C,0))),"",INDEX('Policy Characteristics'!E:E,MATCH($C1238,'Policy Characteristics'!$C:$C,0)))</f>
        <v>cross reduce BAU subsidies</v>
      </c>
      <c r="L1238" s="284">
        <f>IF(ISBLANK(INDEX('Policy Characteristics'!F:F,MATCH($C1238,'Policy Characteristics'!$C:$C,0))),"",INDEX('Policy Characteristics'!F:F,MATCH($C1238,'Policy Characteristics'!$C:$C,0)))</f>
        <v>0</v>
      </c>
      <c r="M1238" s="284">
        <f>IF(ISBLANK(INDEX('Policy Characteristics'!G:G,MATCH($C1238,'Policy Characteristics'!$C:$C,0))),"",INDEX('Policy Characteristics'!G:G,MATCH($C1238,'Policy Characteristics'!$C:$C,0)))</f>
        <v>1</v>
      </c>
      <c r="N1238" s="284">
        <f>IF(ISBLANK(INDEX('Policy Characteristics'!H:H,MATCH($C1238,'Policy Characteristics'!$C:$C,0))),"",INDEX('Policy Characteristics'!H:H,MATCH($C1238,'Policy Characteristics'!$C:$C,0)))</f>
        <v>0.01</v>
      </c>
      <c r="O1238" s="276" t="str">
        <f>IF(ISBLANK(INDEX('Policy Characteristics'!I:I,MATCH($C1238,'Policy Characteristics'!$C:$C,0))),"",INDEX('Policy Characteristics'!I:I,MATCH($C1238,'Policy Characteristics'!$C:$C,0)))</f>
        <v>% reduction in BAU subsidies</v>
      </c>
      <c r="P1238" s="276" t="str">
        <f>IF(ISBLANK(INDEX('Policy Characteristics'!J:J,MATCH($C1238,'Policy Characteristics'!$C:$C,0))),"",INDEX('Policy Characteristics'!J:J,MATCH($C1238,'Policy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38" s="276" t="str">
        <f>IF(ISBLANK(INDEX('Policy Characteristics'!K:K,MATCH($C1238,'Policy Characteristics'!$C:$C,0))),"",INDEX('Policy Characteristics'!K:K,MATCH($C1238,'Policy Characteristics'!$C:$C,0)))</f>
        <v>fuels.html#end-subsidies</v>
      </c>
      <c r="R1238" s="276" t="str">
        <f>IF(ISBLANK(INDEX('Policy Characteristics'!L:L,MATCH($C1238,'Policy Characteristics'!$C:$C,0))),"",INDEX('Policy Characteristics'!L:L,MATCH($C1238,'Policy Characteristics'!$C:$C,0)))</f>
        <v>end-existing-subsidies.html</v>
      </c>
    </row>
    <row r="1239" spans="1:18" s="4" customFormat="1" ht="16">
      <c r="A1239" s="276" t="str">
        <f>IF(ISBLANK(INDEX('Policy Characteristics'!A:A,MATCH($C1239,'Policy Characteristics'!$C:$C,0))),"",INDEX('Policy Characteristics'!A:A,MATCH($C1239,'Policy Characteristics'!$C:$C,0)))</f>
        <v>Cross-Sector</v>
      </c>
      <c r="B1239" s="285" t="str">
        <f>IF(ISBLANK(INDEX('Policy Characteristics'!B:B,MATCH($C1239,'Policy Characteristics'!$C:$C,0))),"",INDEX('Policy Characteristics'!B:B,MATCH($C1239,'Policy Characteristics'!$C:$C,0)))</f>
        <v>End Existing Subsidies</v>
      </c>
      <c r="C1239" s="276" t="str">
        <f t="shared" si="51"/>
        <v>Percent Reduction in BAU Subsidies</v>
      </c>
      <c r="D1239" s="6" t="s">
        <v>56</v>
      </c>
      <c r="E1239" s="47"/>
      <c r="F1239" s="6" t="s">
        <v>98</v>
      </c>
      <c r="G1239" s="47"/>
      <c r="H1239" s="44">
        <v>708</v>
      </c>
      <c r="I1239" s="348" t="s">
        <v>45</v>
      </c>
      <c r="J1239" s="277" t="str">
        <f>IF(ISBLANK(INDEX('Policy Characteristics'!D:D,MATCH($C1239,'Policy Characteristics'!$C:$C,0))),"",INDEX('Policy Characteristics'!D:D,MATCH($C1239,'Policy Characteristics'!$C:$C,0)))</f>
        <v>End Existing Subsidies</v>
      </c>
      <c r="K1239" s="276" t="str">
        <f>IF(ISBLANK(INDEX('Policy Characteristics'!E:E,MATCH($C1239,'Policy Characteristics'!$C:$C,0))),"",INDEX('Policy Characteristics'!E:E,MATCH($C1239,'Policy Characteristics'!$C:$C,0)))</f>
        <v>cross reduce BAU subsidies</v>
      </c>
      <c r="L1239" s="284">
        <f>IF(ISBLANK(INDEX('Policy Characteristics'!F:F,MATCH($C1239,'Policy Characteristics'!$C:$C,0))),"",INDEX('Policy Characteristics'!F:F,MATCH($C1239,'Policy Characteristics'!$C:$C,0)))</f>
        <v>0</v>
      </c>
      <c r="M1239" s="284">
        <f>IF(ISBLANK(INDEX('Policy Characteristics'!G:G,MATCH($C1239,'Policy Characteristics'!$C:$C,0))),"",INDEX('Policy Characteristics'!G:G,MATCH($C1239,'Policy Characteristics'!$C:$C,0)))</f>
        <v>1</v>
      </c>
      <c r="N1239" s="284">
        <f>IF(ISBLANK(INDEX('Policy Characteristics'!H:H,MATCH($C1239,'Policy Characteristics'!$C:$C,0))),"",INDEX('Policy Characteristics'!H:H,MATCH($C1239,'Policy Characteristics'!$C:$C,0)))</f>
        <v>0.01</v>
      </c>
      <c r="O1239" s="276" t="str">
        <f>IF(ISBLANK(INDEX('Policy Characteristics'!I:I,MATCH($C1239,'Policy Characteristics'!$C:$C,0))),"",INDEX('Policy Characteristics'!I:I,MATCH($C1239,'Policy Characteristics'!$C:$C,0)))</f>
        <v>% reduction in BAU subsidies</v>
      </c>
      <c r="P1239" s="276" t="str">
        <f>IF(ISBLANK(INDEX('Policy Characteristics'!J:J,MATCH($C1239,'Policy Characteristics'!$C:$C,0))),"",INDEX('Policy Characteristics'!J:J,MATCH($C1239,'Policy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39" s="276" t="str">
        <f>IF(ISBLANK(INDEX('Policy Characteristics'!K:K,MATCH($C1239,'Policy Characteristics'!$C:$C,0))),"",INDEX('Policy Characteristics'!K:K,MATCH($C1239,'Policy Characteristics'!$C:$C,0)))</f>
        <v>fuels.html#end-subsidies</v>
      </c>
      <c r="R1239" s="276" t="str">
        <f>IF(ISBLANK(INDEX('Policy Characteristics'!L:L,MATCH($C1239,'Policy Characteristics'!$C:$C,0))),"",INDEX('Policy Characteristics'!L:L,MATCH($C1239,'Policy Characteristics'!$C:$C,0)))</f>
        <v>end-existing-subsidies.html</v>
      </c>
    </row>
    <row r="1240" spans="1:18" s="4" customFormat="1" ht="16">
      <c r="A1240" s="276" t="str">
        <f>IF(ISBLANK(INDEX('Policy Characteristics'!A:A,MATCH($C1240,'Policy Characteristics'!$C:$C,0))),"",INDEX('Policy Characteristics'!A:A,MATCH($C1240,'Policy Characteristics'!$C:$C,0)))</f>
        <v>Cross-Sector</v>
      </c>
      <c r="B1240" s="285" t="str">
        <f>IF(ISBLANK(INDEX('Policy Characteristics'!B:B,MATCH($C1240,'Policy Characteristics'!$C:$C,0))),"",INDEX('Policy Characteristics'!B:B,MATCH($C1240,'Policy Characteristics'!$C:$C,0)))</f>
        <v>End Existing Subsidies</v>
      </c>
      <c r="C1240" s="276" t="str">
        <f t="shared" si="51"/>
        <v>Percent Reduction in BAU Subsidies</v>
      </c>
      <c r="D1240" s="6" t="s">
        <v>57</v>
      </c>
      <c r="E1240" s="47"/>
      <c r="F1240" s="6" t="s">
        <v>99</v>
      </c>
      <c r="G1240" s="47"/>
      <c r="H1240" s="44">
        <v>709</v>
      </c>
      <c r="I1240" s="348" t="s">
        <v>45</v>
      </c>
      <c r="J1240" s="277" t="str">
        <f>IF(ISBLANK(INDEX('Policy Characteristics'!D:D,MATCH($C1240,'Policy Characteristics'!$C:$C,0))),"",INDEX('Policy Characteristics'!D:D,MATCH($C1240,'Policy Characteristics'!$C:$C,0)))</f>
        <v>End Existing Subsidies</v>
      </c>
      <c r="K1240" s="276" t="str">
        <f>IF(ISBLANK(INDEX('Policy Characteristics'!E:E,MATCH($C1240,'Policy Characteristics'!$C:$C,0))),"",INDEX('Policy Characteristics'!E:E,MATCH($C1240,'Policy Characteristics'!$C:$C,0)))</f>
        <v>cross reduce BAU subsidies</v>
      </c>
      <c r="L1240" s="284">
        <f>IF(ISBLANK(INDEX('Policy Characteristics'!F:F,MATCH($C1240,'Policy Characteristics'!$C:$C,0))),"",INDEX('Policy Characteristics'!F:F,MATCH($C1240,'Policy Characteristics'!$C:$C,0)))</f>
        <v>0</v>
      </c>
      <c r="M1240" s="284">
        <f>IF(ISBLANK(INDEX('Policy Characteristics'!G:G,MATCH($C1240,'Policy Characteristics'!$C:$C,0))),"",INDEX('Policy Characteristics'!G:G,MATCH($C1240,'Policy Characteristics'!$C:$C,0)))</f>
        <v>1</v>
      </c>
      <c r="N1240" s="284">
        <f>IF(ISBLANK(INDEX('Policy Characteristics'!H:H,MATCH($C1240,'Policy Characteristics'!$C:$C,0))),"",INDEX('Policy Characteristics'!H:H,MATCH($C1240,'Policy Characteristics'!$C:$C,0)))</f>
        <v>0.01</v>
      </c>
      <c r="O1240" s="276" t="str">
        <f>IF(ISBLANK(INDEX('Policy Characteristics'!I:I,MATCH($C1240,'Policy Characteristics'!$C:$C,0))),"",INDEX('Policy Characteristics'!I:I,MATCH($C1240,'Policy Characteristics'!$C:$C,0)))</f>
        <v>% reduction in BAU subsidies</v>
      </c>
      <c r="P1240" s="276" t="str">
        <f>IF(ISBLANK(INDEX('Policy Characteristics'!J:J,MATCH($C1240,'Policy Characteristics'!$C:$C,0))),"",INDEX('Policy Characteristics'!J:J,MATCH($C1240,'Policy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40" s="276" t="str">
        <f>IF(ISBLANK(INDEX('Policy Characteristics'!K:K,MATCH($C1240,'Policy Characteristics'!$C:$C,0))),"",INDEX('Policy Characteristics'!K:K,MATCH($C1240,'Policy Characteristics'!$C:$C,0)))</f>
        <v>fuels.html#end-subsidies</v>
      </c>
      <c r="R1240" s="276" t="str">
        <f>IF(ISBLANK(INDEX('Policy Characteristics'!L:L,MATCH($C1240,'Policy Characteristics'!$C:$C,0))),"",INDEX('Policy Characteristics'!L:L,MATCH($C1240,'Policy Characteristics'!$C:$C,0)))</f>
        <v>end-existing-subsidies.html</v>
      </c>
    </row>
    <row r="1241" spans="1:18" s="4" customFormat="1" ht="16">
      <c r="A1241" s="276" t="str">
        <f>IF(ISBLANK(INDEX('Policy Characteristics'!A:A,MATCH($C1241,'Policy Characteristics'!$C:$C,0))),"",INDEX('Policy Characteristics'!A:A,MATCH($C1241,'Policy Characteristics'!$C:$C,0)))</f>
        <v>Cross-Sector</v>
      </c>
      <c r="B1241" s="285" t="str">
        <f>IF(ISBLANK(INDEX('Policy Characteristics'!B:B,MATCH($C1241,'Policy Characteristics'!$C:$C,0))),"",INDEX('Policy Characteristics'!B:B,MATCH($C1241,'Policy Characteristics'!$C:$C,0)))</f>
        <v>End Existing Subsidies</v>
      </c>
      <c r="C1241" s="276" t="str">
        <f t="shared" si="51"/>
        <v>Percent Reduction in BAU Subsidies</v>
      </c>
      <c r="D1241" s="6" t="s">
        <v>2498</v>
      </c>
      <c r="E1241" s="47"/>
      <c r="F1241" s="6" t="s">
        <v>2499</v>
      </c>
      <c r="G1241" s="47"/>
      <c r="H1241" s="44">
        <v>710</v>
      </c>
      <c r="I1241" s="348" t="s">
        <v>45</v>
      </c>
      <c r="J1241" s="277" t="str">
        <f>IF(ISBLANK(INDEX('Policy Characteristics'!D:D,MATCH($C1241,'Policy Characteristics'!$C:$C,0))),"",INDEX('Policy Characteristics'!D:D,MATCH($C1241,'Policy Characteristics'!$C:$C,0)))</f>
        <v>End Existing Subsidies</v>
      </c>
      <c r="K1241" s="276" t="str">
        <f>IF(ISBLANK(INDEX('Policy Characteristics'!E:E,MATCH($C1241,'Policy Characteristics'!$C:$C,0))),"",INDEX('Policy Characteristics'!E:E,MATCH($C1241,'Policy Characteristics'!$C:$C,0)))</f>
        <v>cross reduce BAU subsidies</v>
      </c>
      <c r="L1241" s="284">
        <f>IF(ISBLANK(INDEX('Policy Characteristics'!F:F,MATCH($C1241,'Policy Characteristics'!$C:$C,0))),"",INDEX('Policy Characteristics'!F:F,MATCH($C1241,'Policy Characteristics'!$C:$C,0)))</f>
        <v>0</v>
      </c>
      <c r="M1241" s="284">
        <f>IF(ISBLANK(INDEX('Policy Characteristics'!G:G,MATCH($C1241,'Policy Characteristics'!$C:$C,0))),"",INDEX('Policy Characteristics'!G:G,MATCH($C1241,'Policy Characteristics'!$C:$C,0)))</f>
        <v>1</v>
      </c>
      <c r="N1241" s="284">
        <f>IF(ISBLANK(INDEX('Policy Characteristics'!H:H,MATCH($C1241,'Policy Characteristics'!$C:$C,0))),"",INDEX('Policy Characteristics'!H:H,MATCH($C1241,'Policy Characteristics'!$C:$C,0)))</f>
        <v>0.01</v>
      </c>
      <c r="O1241" s="276" t="str">
        <f>IF(ISBLANK(INDEX('Policy Characteristics'!I:I,MATCH($C1241,'Policy Characteristics'!$C:$C,0))),"",INDEX('Policy Characteristics'!I:I,MATCH($C1241,'Policy Characteristics'!$C:$C,0)))</f>
        <v>% reduction in BAU subsidies</v>
      </c>
      <c r="P1241" s="276" t="str">
        <f>IF(ISBLANK(INDEX('Policy Characteristics'!J:J,MATCH($C1241,'Policy Characteristics'!$C:$C,0))),"",INDEX('Policy Characteristics'!J:J,MATCH($C1241,'Policy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41" s="276" t="str">
        <f>IF(ISBLANK(INDEX('Policy Characteristics'!K:K,MATCH($C1241,'Policy Characteristics'!$C:$C,0))),"",INDEX('Policy Characteristics'!K:K,MATCH($C1241,'Policy Characteristics'!$C:$C,0)))</f>
        <v>fuels.html#end-subsidies</v>
      </c>
      <c r="R1241" s="276" t="str">
        <f>IF(ISBLANK(INDEX('Policy Characteristics'!L:L,MATCH($C1241,'Policy Characteristics'!$C:$C,0))),"",INDEX('Policy Characteristics'!L:L,MATCH($C1241,'Policy Characteristics'!$C:$C,0)))</f>
        <v>end-existing-subsidies.html</v>
      </c>
    </row>
    <row r="1242" spans="1:18" s="4" customFormat="1" ht="16">
      <c r="A1242" s="276" t="str">
        <f>IF(ISBLANK(INDEX('Policy Characteristics'!A:A,MATCH($C1242,'Policy Characteristics'!$C:$C,0))),"",INDEX('Policy Characteristics'!A:A,MATCH($C1242,'Policy Characteristics'!$C:$C,0)))</f>
        <v>Cross-Sector</v>
      </c>
      <c r="B1242" s="285" t="str">
        <f>IF(ISBLANK(INDEX('Policy Characteristics'!B:B,MATCH($C1242,'Policy Characteristics'!$C:$C,0))),"",INDEX('Policy Characteristics'!B:B,MATCH($C1242,'Policy Characteristics'!$C:$C,0)))</f>
        <v>End Existing Subsidies</v>
      </c>
      <c r="C1242" s="276" t="str">
        <f t="shared" si="51"/>
        <v>Percent Reduction in BAU Subsidies</v>
      </c>
      <c r="D1242" s="6" t="s">
        <v>76</v>
      </c>
      <c r="E1242" s="47"/>
      <c r="F1242" s="6" t="s">
        <v>100</v>
      </c>
      <c r="G1242" s="47"/>
      <c r="H1242" s="44">
        <v>711</v>
      </c>
      <c r="I1242" s="348" t="s">
        <v>45</v>
      </c>
      <c r="J1242" s="277" t="str">
        <f>IF(ISBLANK(INDEX('Policy Characteristics'!D:D,MATCH($C1242,'Policy Characteristics'!$C:$C,0))),"",INDEX('Policy Characteristics'!D:D,MATCH($C1242,'Policy Characteristics'!$C:$C,0)))</f>
        <v>End Existing Subsidies</v>
      </c>
      <c r="K1242" s="276" t="str">
        <f>IF(ISBLANK(INDEX('Policy Characteristics'!E:E,MATCH($C1242,'Policy Characteristics'!$C:$C,0))),"",INDEX('Policy Characteristics'!E:E,MATCH($C1242,'Policy Characteristics'!$C:$C,0)))</f>
        <v>cross reduce BAU subsidies</v>
      </c>
      <c r="L1242" s="284">
        <f>IF(ISBLANK(INDEX('Policy Characteristics'!F:F,MATCH($C1242,'Policy Characteristics'!$C:$C,0))),"",INDEX('Policy Characteristics'!F:F,MATCH($C1242,'Policy Characteristics'!$C:$C,0)))</f>
        <v>0</v>
      </c>
      <c r="M1242" s="284">
        <f>IF(ISBLANK(INDEX('Policy Characteristics'!G:G,MATCH($C1242,'Policy Characteristics'!$C:$C,0))),"",INDEX('Policy Characteristics'!G:G,MATCH($C1242,'Policy Characteristics'!$C:$C,0)))</f>
        <v>1</v>
      </c>
      <c r="N1242" s="284">
        <f>IF(ISBLANK(INDEX('Policy Characteristics'!H:H,MATCH($C1242,'Policy Characteristics'!$C:$C,0))),"",INDEX('Policy Characteristics'!H:H,MATCH($C1242,'Policy Characteristics'!$C:$C,0)))</f>
        <v>0.01</v>
      </c>
      <c r="O1242" s="276" t="str">
        <f>IF(ISBLANK(INDEX('Policy Characteristics'!I:I,MATCH($C1242,'Policy Characteristics'!$C:$C,0))),"",INDEX('Policy Characteristics'!I:I,MATCH($C1242,'Policy Characteristics'!$C:$C,0)))</f>
        <v>% reduction in BAU subsidies</v>
      </c>
      <c r="P1242" s="276" t="str">
        <f>IF(ISBLANK(INDEX('Policy Characteristics'!J:J,MATCH($C1242,'Policy Characteristics'!$C:$C,0))),"",INDEX('Policy Characteristics'!J:J,MATCH($C1242,'Policy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42" s="276" t="str">
        <f>IF(ISBLANK(INDEX('Policy Characteristics'!K:K,MATCH($C1242,'Policy Characteristics'!$C:$C,0))),"",INDEX('Policy Characteristics'!K:K,MATCH($C1242,'Policy Characteristics'!$C:$C,0)))</f>
        <v>fuels.html#end-subsidies</v>
      </c>
      <c r="R1242" s="276" t="str">
        <f>IF(ISBLANK(INDEX('Policy Characteristics'!L:L,MATCH($C1242,'Policy Characteristics'!$C:$C,0))),"",INDEX('Policy Characteristics'!L:L,MATCH($C1242,'Policy Characteristics'!$C:$C,0)))</f>
        <v>end-existing-subsidies.html</v>
      </c>
    </row>
    <row r="1243" spans="1:18" s="4" customFormat="1" ht="16">
      <c r="A1243" s="276" t="str">
        <f>IF(ISBLANK(INDEX('Policy Characteristics'!A:A,MATCH($C1243,'Policy Characteristics'!$C:$C,0))),"",INDEX('Policy Characteristics'!A:A,MATCH($C1243,'Policy Characteristics'!$C:$C,0)))</f>
        <v>Cross-Sector</v>
      </c>
      <c r="B1243" s="285" t="str">
        <f>IF(ISBLANK(INDEX('Policy Characteristics'!B:B,MATCH($C1243,'Policy Characteristics'!$C:$C,0))),"",INDEX('Policy Characteristics'!B:B,MATCH($C1243,'Policy Characteristics'!$C:$C,0)))</f>
        <v>End Existing Subsidies</v>
      </c>
      <c r="C1243" s="276" t="str">
        <f t="shared" si="51"/>
        <v>Percent Reduction in BAU Subsidies</v>
      </c>
      <c r="D1243" s="6" t="s">
        <v>450</v>
      </c>
      <c r="E1243" s="47"/>
      <c r="F1243" s="6" t="s">
        <v>451</v>
      </c>
      <c r="G1243" s="47"/>
      <c r="H1243" s="44">
        <v>712</v>
      </c>
      <c r="I1243" s="348" t="s">
        <v>45</v>
      </c>
      <c r="J1243" s="277" t="str">
        <f>IF(ISBLANK(INDEX('Policy Characteristics'!D:D,MATCH($C1243,'Policy Characteristics'!$C:$C,0))),"",INDEX('Policy Characteristics'!D:D,MATCH($C1243,'Policy Characteristics'!$C:$C,0)))</f>
        <v>End Existing Subsidies</v>
      </c>
      <c r="K1243" s="276" t="str">
        <f>IF(ISBLANK(INDEX('Policy Characteristics'!E:E,MATCH($C1243,'Policy Characteristics'!$C:$C,0))),"",INDEX('Policy Characteristics'!E:E,MATCH($C1243,'Policy Characteristics'!$C:$C,0)))</f>
        <v>cross reduce BAU subsidies</v>
      </c>
      <c r="L1243" s="284">
        <f>IF(ISBLANK(INDEX('Policy Characteristics'!F:F,MATCH($C1243,'Policy Characteristics'!$C:$C,0))),"",INDEX('Policy Characteristics'!F:F,MATCH($C1243,'Policy Characteristics'!$C:$C,0)))</f>
        <v>0</v>
      </c>
      <c r="M1243" s="284">
        <f>IF(ISBLANK(INDEX('Policy Characteristics'!G:G,MATCH($C1243,'Policy Characteristics'!$C:$C,0))),"",INDEX('Policy Characteristics'!G:G,MATCH($C1243,'Policy Characteristics'!$C:$C,0)))</f>
        <v>1</v>
      </c>
      <c r="N1243" s="284">
        <f>IF(ISBLANK(INDEX('Policy Characteristics'!H:H,MATCH($C1243,'Policy Characteristics'!$C:$C,0))),"",INDEX('Policy Characteristics'!H:H,MATCH($C1243,'Policy Characteristics'!$C:$C,0)))</f>
        <v>0.01</v>
      </c>
      <c r="O1243" s="276" t="str">
        <f>IF(ISBLANK(INDEX('Policy Characteristics'!I:I,MATCH($C1243,'Policy Characteristics'!$C:$C,0))),"",INDEX('Policy Characteristics'!I:I,MATCH($C1243,'Policy Characteristics'!$C:$C,0)))</f>
        <v>% reduction in BAU subsidies</v>
      </c>
      <c r="P1243" s="276" t="str">
        <f>IF(ISBLANK(INDEX('Policy Characteristics'!J:J,MATCH($C1243,'Policy Characteristics'!$C:$C,0))),"",INDEX('Policy Characteristics'!J:J,MATCH($C1243,'Policy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43" s="276" t="str">
        <f>IF(ISBLANK(INDEX('Policy Characteristics'!K:K,MATCH($C1243,'Policy Characteristics'!$C:$C,0))),"",INDEX('Policy Characteristics'!K:K,MATCH($C1243,'Policy Characteristics'!$C:$C,0)))</f>
        <v>fuels.html#end-subsidies</v>
      </c>
      <c r="R1243" s="276" t="str">
        <f>IF(ISBLANK(INDEX('Policy Characteristics'!L:L,MATCH($C1243,'Policy Characteristics'!$C:$C,0))),"",INDEX('Policy Characteristics'!L:L,MATCH($C1243,'Policy Characteristics'!$C:$C,0)))</f>
        <v>end-existing-subsidies.html</v>
      </c>
    </row>
    <row r="1244" spans="1:18" s="4" customFormat="1" ht="16">
      <c r="A1244" s="276" t="str">
        <f>IF(ISBLANK(INDEX('Policy Characteristics'!A:A,MATCH($C1244,'Policy Characteristics'!$C:$C,0))),"",INDEX('Policy Characteristics'!A:A,MATCH($C1244,'Policy Characteristics'!$C:$C,0)))</f>
        <v>Cross-Sector</v>
      </c>
      <c r="B1244" s="285" t="str">
        <f>IF(ISBLANK(INDEX('Policy Characteristics'!B:B,MATCH($C1244,'Policy Characteristics'!$C:$C,0))),"",INDEX('Policy Characteristics'!B:B,MATCH($C1244,'Policy Characteristics'!$C:$C,0)))</f>
        <v>End Existing Subsidies</v>
      </c>
      <c r="C1244" s="276" t="str">
        <f t="shared" si="51"/>
        <v>Percent Reduction in BAU Subsidies</v>
      </c>
      <c r="D1244" s="6" t="s">
        <v>457</v>
      </c>
      <c r="E1244" s="47"/>
      <c r="F1244" s="6" t="s">
        <v>458</v>
      </c>
      <c r="G1244" s="47"/>
      <c r="H1244" s="44">
        <v>713</v>
      </c>
      <c r="I1244" s="348" t="s">
        <v>45</v>
      </c>
      <c r="J1244" s="277" t="str">
        <f>IF(ISBLANK(INDEX('Policy Characteristics'!D:D,MATCH($C1244,'Policy Characteristics'!$C:$C,0))),"",INDEX('Policy Characteristics'!D:D,MATCH($C1244,'Policy Characteristics'!$C:$C,0)))</f>
        <v>End Existing Subsidies</v>
      </c>
      <c r="K1244" s="276" t="str">
        <f>IF(ISBLANK(INDEX('Policy Characteristics'!E:E,MATCH($C1244,'Policy Characteristics'!$C:$C,0))),"",INDEX('Policy Characteristics'!E:E,MATCH($C1244,'Policy Characteristics'!$C:$C,0)))</f>
        <v>cross reduce BAU subsidies</v>
      </c>
      <c r="L1244" s="284">
        <f>IF(ISBLANK(INDEX('Policy Characteristics'!F:F,MATCH($C1244,'Policy Characteristics'!$C:$C,0))),"",INDEX('Policy Characteristics'!F:F,MATCH($C1244,'Policy Characteristics'!$C:$C,0)))</f>
        <v>0</v>
      </c>
      <c r="M1244" s="284">
        <f>IF(ISBLANK(INDEX('Policy Characteristics'!G:G,MATCH($C1244,'Policy Characteristics'!$C:$C,0))),"",INDEX('Policy Characteristics'!G:G,MATCH($C1244,'Policy Characteristics'!$C:$C,0)))</f>
        <v>1</v>
      </c>
      <c r="N1244" s="284">
        <f>IF(ISBLANK(INDEX('Policy Characteristics'!H:H,MATCH($C1244,'Policy Characteristics'!$C:$C,0))),"",INDEX('Policy Characteristics'!H:H,MATCH($C1244,'Policy Characteristics'!$C:$C,0)))</f>
        <v>0.01</v>
      </c>
      <c r="O1244" s="276" t="str">
        <f>IF(ISBLANK(INDEX('Policy Characteristics'!I:I,MATCH($C1244,'Policy Characteristics'!$C:$C,0))),"",INDEX('Policy Characteristics'!I:I,MATCH($C1244,'Policy Characteristics'!$C:$C,0)))</f>
        <v>% reduction in BAU subsidies</v>
      </c>
      <c r="P1244" s="276" t="str">
        <f>IF(ISBLANK(INDEX('Policy Characteristics'!J:J,MATCH($C1244,'Policy Characteristics'!$C:$C,0))),"",INDEX('Policy Characteristics'!J:J,MATCH($C1244,'Policy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44" s="276" t="str">
        <f>IF(ISBLANK(INDEX('Policy Characteristics'!K:K,MATCH($C1244,'Policy Characteristics'!$C:$C,0))),"",INDEX('Policy Characteristics'!K:K,MATCH($C1244,'Policy Characteristics'!$C:$C,0)))</f>
        <v>fuels.html#end-subsidies</v>
      </c>
      <c r="R1244" s="276" t="str">
        <f>IF(ISBLANK(INDEX('Policy Characteristics'!L:L,MATCH($C1244,'Policy Characteristics'!$C:$C,0))),"",INDEX('Policy Characteristics'!L:L,MATCH($C1244,'Policy Characteristics'!$C:$C,0)))</f>
        <v>end-existing-subsidies.html</v>
      </c>
    </row>
    <row r="1245" spans="1:18" s="4" customFormat="1" ht="16">
      <c r="A1245" s="276" t="str">
        <f>IF(ISBLANK(INDEX('Policy Characteristics'!A:A,MATCH($C1245,'Policy Characteristics'!$C:$C,0))),"",INDEX('Policy Characteristics'!A:A,MATCH($C1245,'Policy Characteristics'!$C:$C,0)))</f>
        <v>Cross-Sector</v>
      </c>
      <c r="B1245" s="285" t="str">
        <f>IF(ISBLANK(INDEX('Policy Characteristics'!B:B,MATCH($C1245,'Policy Characteristics'!$C:$C,0))),"",INDEX('Policy Characteristics'!B:B,MATCH($C1245,'Policy Characteristics'!$C:$C,0)))</f>
        <v>End Existing Subsidies</v>
      </c>
      <c r="C1245" s="276" t="str">
        <f t="shared" si="51"/>
        <v>Percent Reduction in BAU Subsidies</v>
      </c>
      <c r="D1245" s="6" t="s">
        <v>2490</v>
      </c>
      <c r="E1245" s="47"/>
      <c r="F1245" s="6" t="s">
        <v>2494</v>
      </c>
      <c r="G1245" s="47"/>
      <c r="H1245" s="44">
        <v>714</v>
      </c>
      <c r="I1245" s="348" t="s">
        <v>45</v>
      </c>
      <c r="J1245" s="277" t="str">
        <f>IF(ISBLANK(INDEX('Policy Characteristics'!D:D,MATCH($C1245,'Policy Characteristics'!$C:$C,0))),"",INDEX('Policy Characteristics'!D:D,MATCH($C1245,'Policy Characteristics'!$C:$C,0)))</f>
        <v>End Existing Subsidies</v>
      </c>
      <c r="K1245" s="276" t="str">
        <f>IF(ISBLANK(INDEX('Policy Characteristics'!E:E,MATCH($C1245,'Policy Characteristics'!$C:$C,0))),"",INDEX('Policy Characteristics'!E:E,MATCH($C1245,'Policy Characteristics'!$C:$C,0)))</f>
        <v>cross reduce BAU subsidies</v>
      </c>
      <c r="L1245" s="284">
        <f>IF(ISBLANK(INDEX('Policy Characteristics'!F:F,MATCH($C1245,'Policy Characteristics'!$C:$C,0))),"",INDEX('Policy Characteristics'!F:F,MATCH($C1245,'Policy Characteristics'!$C:$C,0)))</f>
        <v>0</v>
      </c>
      <c r="M1245" s="284">
        <f>IF(ISBLANK(INDEX('Policy Characteristics'!G:G,MATCH($C1245,'Policy Characteristics'!$C:$C,0))),"",INDEX('Policy Characteristics'!G:G,MATCH($C1245,'Policy Characteristics'!$C:$C,0)))</f>
        <v>1</v>
      </c>
      <c r="N1245" s="284">
        <f>IF(ISBLANK(INDEX('Policy Characteristics'!H:H,MATCH($C1245,'Policy Characteristics'!$C:$C,0))),"",INDEX('Policy Characteristics'!H:H,MATCH($C1245,'Policy Characteristics'!$C:$C,0)))</f>
        <v>0.01</v>
      </c>
      <c r="O1245" s="276" t="str">
        <f>IF(ISBLANK(INDEX('Policy Characteristics'!I:I,MATCH($C1245,'Policy Characteristics'!$C:$C,0))),"",INDEX('Policy Characteristics'!I:I,MATCH($C1245,'Policy Characteristics'!$C:$C,0)))</f>
        <v>% reduction in BAU subsidies</v>
      </c>
      <c r="P1245" s="276" t="str">
        <f>IF(ISBLANK(INDEX('Policy Characteristics'!J:J,MATCH($C1245,'Policy Characteristics'!$C:$C,0))),"",INDEX('Policy Characteristics'!J:J,MATCH($C1245,'Policy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45" s="276" t="str">
        <f>IF(ISBLANK(INDEX('Policy Characteristics'!K:K,MATCH($C1245,'Policy Characteristics'!$C:$C,0))),"",INDEX('Policy Characteristics'!K:K,MATCH($C1245,'Policy Characteristics'!$C:$C,0)))</f>
        <v>fuels.html#end-subsidies</v>
      </c>
      <c r="R1245" s="276" t="str">
        <f>IF(ISBLANK(INDEX('Policy Characteristics'!L:L,MATCH($C1245,'Policy Characteristics'!$C:$C,0))),"",INDEX('Policy Characteristics'!L:L,MATCH($C1245,'Policy Characteristics'!$C:$C,0)))</f>
        <v>end-existing-subsidies.html</v>
      </c>
    </row>
    <row r="1246" spans="1:18" s="4" customFormat="1" ht="16">
      <c r="A1246" s="276" t="str">
        <f>IF(ISBLANK(INDEX('Policy Characteristics'!A:A,MATCH($C1246,'Policy Characteristics'!$C:$C,0))),"",INDEX('Policy Characteristics'!A:A,MATCH($C1246,'Policy Characteristics'!$C:$C,0)))</f>
        <v>Cross-Sector</v>
      </c>
      <c r="B1246" s="285" t="str">
        <f>IF(ISBLANK(INDEX('Policy Characteristics'!B:B,MATCH($C1246,'Policy Characteristics'!$C:$C,0))),"",INDEX('Policy Characteristics'!B:B,MATCH($C1246,'Policy Characteristics'!$C:$C,0)))</f>
        <v>End Existing Subsidies</v>
      </c>
      <c r="C1246" s="276" t="str">
        <f t="shared" ref="C1246" si="52">C$1229</f>
        <v>Percent Reduction in BAU Subsidies</v>
      </c>
      <c r="D1246" s="6" t="s">
        <v>2500</v>
      </c>
      <c r="E1246" s="47"/>
      <c r="F1246" s="6" t="s">
        <v>2501</v>
      </c>
      <c r="G1246" s="47"/>
      <c r="H1246" s="44">
        <v>715</v>
      </c>
      <c r="I1246" s="348" t="s">
        <v>45</v>
      </c>
      <c r="J1246" s="277" t="str">
        <f>IF(ISBLANK(INDEX('Policy Characteristics'!D:D,MATCH($C1246,'Policy Characteristics'!$C:$C,0))),"",INDEX('Policy Characteristics'!D:D,MATCH($C1246,'Policy Characteristics'!$C:$C,0)))</f>
        <v>End Existing Subsidies</v>
      </c>
      <c r="K1246" s="276" t="str">
        <f>IF(ISBLANK(INDEX('Policy Characteristics'!E:E,MATCH($C1246,'Policy Characteristics'!$C:$C,0))),"",INDEX('Policy Characteristics'!E:E,MATCH($C1246,'Policy Characteristics'!$C:$C,0)))</f>
        <v>cross reduce BAU subsidies</v>
      </c>
      <c r="L1246" s="284">
        <f>IF(ISBLANK(INDEX('Policy Characteristics'!F:F,MATCH($C1246,'Policy Characteristics'!$C:$C,0))),"",INDEX('Policy Characteristics'!F:F,MATCH($C1246,'Policy Characteristics'!$C:$C,0)))</f>
        <v>0</v>
      </c>
      <c r="M1246" s="284">
        <f>IF(ISBLANK(INDEX('Policy Characteristics'!G:G,MATCH($C1246,'Policy Characteristics'!$C:$C,0))),"",INDEX('Policy Characteristics'!G:G,MATCH($C1246,'Policy Characteristics'!$C:$C,0)))</f>
        <v>1</v>
      </c>
      <c r="N1246" s="284">
        <f>IF(ISBLANK(INDEX('Policy Characteristics'!H:H,MATCH($C1246,'Policy Characteristics'!$C:$C,0))),"",INDEX('Policy Characteristics'!H:H,MATCH($C1246,'Policy Characteristics'!$C:$C,0)))</f>
        <v>0.01</v>
      </c>
      <c r="O1246" s="276" t="str">
        <f>IF(ISBLANK(INDEX('Policy Characteristics'!I:I,MATCH($C1246,'Policy Characteristics'!$C:$C,0))),"",INDEX('Policy Characteristics'!I:I,MATCH($C1246,'Policy Characteristics'!$C:$C,0)))</f>
        <v>% reduction in BAU subsidies</v>
      </c>
      <c r="P1246" s="276" t="str">
        <f>IF(ISBLANK(INDEX('Policy Characteristics'!J:J,MATCH($C1246,'Policy Characteristics'!$C:$C,0))),"",INDEX('Policy Characteristics'!J:J,MATCH($C1246,'Policy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46" s="276" t="str">
        <f>IF(ISBLANK(INDEX('Policy Characteristics'!K:K,MATCH($C1246,'Policy Characteristics'!$C:$C,0))),"",INDEX('Policy Characteristics'!K:K,MATCH($C1246,'Policy Characteristics'!$C:$C,0)))</f>
        <v>fuels.html#end-subsidies</v>
      </c>
      <c r="R1246" s="276" t="str">
        <f>IF(ISBLANK(INDEX('Policy Characteristics'!L:L,MATCH($C1246,'Policy Characteristics'!$C:$C,0))),"",INDEX('Policy Characteristics'!L:L,MATCH($C1246,'Policy Characteristics'!$C:$C,0)))</f>
        <v>end-existing-subsidies.html</v>
      </c>
    </row>
    <row r="1247" spans="1:18" s="4" customFormat="1" ht="16">
      <c r="A1247" s="276" t="str">
        <f>IF(ISBLANK(INDEX('Policy Characteristics'!A:A,MATCH($C1247,'Policy Characteristics'!$C:$C,0))),"",INDEX('Policy Characteristics'!A:A,MATCH($C1247,'Policy Characteristics'!$C:$C,0)))</f>
        <v>Cross-Sector</v>
      </c>
      <c r="B1247" s="285" t="str">
        <f>IF(ISBLANK(INDEX('Policy Characteristics'!B:B,MATCH($C1247,'Policy Characteristics'!$C:$C,0))),"",INDEX('Policy Characteristics'!B:B,MATCH($C1247,'Policy Characteristics'!$C:$C,0)))</f>
        <v>End Existing Subsidies</v>
      </c>
      <c r="C1247" s="276" t="str">
        <f t="shared" ref="C1247:C1249" si="53">C$1229</f>
        <v>Percent Reduction in BAU Subsidies</v>
      </c>
      <c r="D1247" s="6" t="s">
        <v>2491</v>
      </c>
      <c r="E1247" s="47"/>
      <c r="F1247" s="6" t="s">
        <v>2495</v>
      </c>
      <c r="G1247" s="47"/>
      <c r="H1247" s="44">
        <v>716</v>
      </c>
      <c r="I1247" s="348" t="s">
        <v>45</v>
      </c>
      <c r="J1247" s="277" t="str">
        <f>IF(ISBLANK(INDEX('Policy Characteristics'!D:D,MATCH($C1247,'Policy Characteristics'!$C:$C,0))),"",INDEX('Policy Characteristics'!D:D,MATCH($C1247,'Policy Characteristics'!$C:$C,0)))</f>
        <v>End Existing Subsidies</v>
      </c>
      <c r="K1247" s="276" t="str">
        <f>IF(ISBLANK(INDEX('Policy Characteristics'!E:E,MATCH($C1247,'Policy Characteristics'!$C:$C,0))),"",INDEX('Policy Characteristics'!E:E,MATCH($C1247,'Policy Characteristics'!$C:$C,0)))</f>
        <v>cross reduce BAU subsidies</v>
      </c>
      <c r="L1247" s="284">
        <f>IF(ISBLANK(INDEX('Policy Characteristics'!F:F,MATCH($C1247,'Policy Characteristics'!$C:$C,0))),"",INDEX('Policy Characteristics'!F:F,MATCH($C1247,'Policy Characteristics'!$C:$C,0)))</f>
        <v>0</v>
      </c>
      <c r="M1247" s="284">
        <f>IF(ISBLANK(INDEX('Policy Characteristics'!G:G,MATCH($C1247,'Policy Characteristics'!$C:$C,0))),"",INDEX('Policy Characteristics'!G:G,MATCH($C1247,'Policy Characteristics'!$C:$C,0)))</f>
        <v>1</v>
      </c>
      <c r="N1247" s="284">
        <f>IF(ISBLANK(INDEX('Policy Characteristics'!H:H,MATCH($C1247,'Policy Characteristics'!$C:$C,0))),"",INDEX('Policy Characteristics'!H:H,MATCH($C1247,'Policy Characteristics'!$C:$C,0)))</f>
        <v>0.01</v>
      </c>
      <c r="O1247" s="276" t="str">
        <f>IF(ISBLANK(INDEX('Policy Characteristics'!I:I,MATCH($C1247,'Policy Characteristics'!$C:$C,0))),"",INDEX('Policy Characteristics'!I:I,MATCH($C1247,'Policy Characteristics'!$C:$C,0)))</f>
        <v>% reduction in BAU subsidies</v>
      </c>
      <c r="P1247" s="276" t="str">
        <f>IF(ISBLANK(INDEX('Policy Characteristics'!J:J,MATCH($C1247,'Policy Characteristics'!$C:$C,0))),"",INDEX('Policy Characteristics'!J:J,MATCH($C1247,'Policy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47" s="276" t="str">
        <f>IF(ISBLANK(INDEX('Policy Characteristics'!K:K,MATCH($C1247,'Policy Characteristics'!$C:$C,0))),"",INDEX('Policy Characteristics'!K:K,MATCH($C1247,'Policy Characteristics'!$C:$C,0)))</f>
        <v>fuels.html#end-subsidies</v>
      </c>
      <c r="R1247" s="276" t="str">
        <f>IF(ISBLANK(INDEX('Policy Characteristics'!L:L,MATCH($C1247,'Policy Characteristics'!$C:$C,0))),"",INDEX('Policy Characteristics'!L:L,MATCH($C1247,'Policy Characteristics'!$C:$C,0)))</f>
        <v>end-existing-subsidies.html</v>
      </c>
    </row>
    <row r="1248" spans="1:18" s="4" customFormat="1" ht="16">
      <c r="A1248" s="276" t="str">
        <f>IF(ISBLANK(INDEX('Policy Characteristics'!A:A,MATCH($C1248,'Policy Characteristics'!$C:$C,0))),"",INDEX('Policy Characteristics'!A:A,MATCH($C1248,'Policy Characteristics'!$C:$C,0)))</f>
        <v>Cross-Sector</v>
      </c>
      <c r="B1248" s="285" t="str">
        <f>IF(ISBLANK(INDEX('Policy Characteristics'!B:B,MATCH($C1248,'Policy Characteristics'!$C:$C,0))),"",INDEX('Policy Characteristics'!B:B,MATCH($C1248,'Policy Characteristics'!$C:$C,0)))</f>
        <v>End Existing Subsidies</v>
      </c>
      <c r="C1248" s="276" t="str">
        <f t="shared" si="53"/>
        <v>Percent Reduction in BAU Subsidies</v>
      </c>
      <c r="D1248" s="6" t="s">
        <v>2492</v>
      </c>
      <c r="E1248" s="47"/>
      <c r="F1248" s="6" t="s">
        <v>2496</v>
      </c>
      <c r="G1248" s="47"/>
      <c r="H1248" s="44">
        <v>717</v>
      </c>
      <c r="I1248" s="348" t="s">
        <v>45</v>
      </c>
      <c r="J1248" s="277" t="str">
        <f>IF(ISBLANK(INDEX('Policy Characteristics'!D:D,MATCH($C1248,'Policy Characteristics'!$C:$C,0))),"",INDEX('Policy Characteristics'!D:D,MATCH($C1248,'Policy Characteristics'!$C:$C,0)))</f>
        <v>End Existing Subsidies</v>
      </c>
      <c r="K1248" s="276" t="str">
        <f>IF(ISBLANK(INDEX('Policy Characteristics'!E:E,MATCH($C1248,'Policy Characteristics'!$C:$C,0))),"",INDEX('Policy Characteristics'!E:E,MATCH($C1248,'Policy Characteristics'!$C:$C,0)))</f>
        <v>cross reduce BAU subsidies</v>
      </c>
      <c r="L1248" s="284">
        <f>IF(ISBLANK(INDEX('Policy Characteristics'!F:F,MATCH($C1248,'Policy Characteristics'!$C:$C,0))),"",INDEX('Policy Characteristics'!F:F,MATCH($C1248,'Policy Characteristics'!$C:$C,0)))</f>
        <v>0</v>
      </c>
      <c r="M1248" s="284">
        <f>IF(ISBLANK(INDEX('Policy Characteristics'!G:G,MATCH($C1248,'Policy Characteristics'!$C:$C,0))),"",INDEX('Policy Characteristics'!G:G,MATCH($C1248,'Policy Characteristics'!$C:$C,0)))</f>
        <v>1</v>
      </c>
      <c r="N1248" s="284">
        <f>IF(ISBLANK(INDEX('Policy Characteristics'!H:H,MATCH($C1248,'Policy Characteristics'!$C:$C,0))),"",INDEX('Policy Characteristics'!H:H,MATCH($C1248,'Policy Characteristics'!$C:$C,0)))</f>
        <v>0.01</v>
      </c>
      <c r="O1248" s="276" t="str">
        <f>IF(ISBLANK(INDEX('Policy Characteristics'!I:I,MATCH($C1248,'Policy Characteristics'!$C:$C,0))),"",INDEX('Policy Characteristics'!I:I,MATCH($C1248,'Policy Characteristics'!$C:$C,0)))</f>
        <v>% reduction in BAU subsidies</v>
      </c>
      <c r="P1248" s="276" t="str">
        <f>IF(ISBLANK(INDEX('Policy Characteristics'!J:J,MATCH($C1248,'Policy Characteristics'!$C:$C,0))),"",INDEX('Policy Characteristics'!J:J,MATCH($C1248,'Policy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48" s="276" t="str">
        <f>IF(ISBLANK(INDEX('Policy Characteristics'!K:K,MATCH($C1248,'Policy Characteristics'!$C:$C,0))),"",INDEX('Policy Characteristics'!K:K,MATCH($C1248,'Policy Characteristics'!$C:$C,0)))</f>
        <v>fuels.html#end-subsidies</v>
      </c>
      <c r="R1248" s="276" t="str">
        <f>IF(ISBLANK(INDEX('Policy Characteristics'!L:L,MATCH($C1248,'Policy Characteristics'!$C:$C,0))),"",INDEX('Policy Characteristics'!L:L,MATCH($C1248,'Policy Characteristics'!$C:$C,0)))</f>
        <v>end-existing-subsidies.html</v>
      </c>
    </row>
    <row r="1249" spans="1:18" s="4" customFormat="1" ht="16">
      <c r="A1249" s="276" t="str">
        <f>IF(ISBLANK(INDEX('Policy Characteristics'!A:A,MATCH($C1249,'Policy Characteristics'!$C:$C,0))),"",INDEX('Policy Characteristics'!A:A,MATCH($C1249,'Policy Characteristics'!$C:$C,0)))</f>
        <v>Cross-Sector</v>
      </c>
      <c r="B1249" s="285" t="str">
        <f>IF(ISBLANK(INDEX('Policy Characteristics'!B:B,MATCH($C1249,'Policy Characteristics'!$C:$C,0))),"",INDEX('Policy Characteristics'!B:B,MATCH($C1249,'Policy Characteristics'!$C:$C,0)))</f>
        <v>End Existing Subsidies</v>
      </c>
      <c r="C1249" s="276" t="str">
        <f t="shared" si="53"/>
        <v>Percent Reduction in BAU Subsidies</v>
      </c>
      <c r="D1249" s="6" t="s">
        <v>2493</v>
      </c>
      <c r="E1249" s="47"/>
      <c r="F1249" s="6" t="s">
        <v>2497</v>
      </c>
      <c r="G1249" s="47"/>
      <c r="H1249" s="44">
        <v>718</v>
      </c>
      <c r="I1249" s="348" t="s">
        <v>45</v>
      </c>
      <c r="J1249" s="277" t="str">
        <f>IF(ISBLANK(INDEX('Policy Characteristics'!D:D,MATCH($C1249,'Policy Characteristics'!$C:$C,0))),"",INDEX('Policy Characteristics'!D:D,MATCH($C1249,'Policy Characteristics'!$C:$C,0)))</f>
        <v>End Existing Subsidies</v>
      </c>
      <c r="K1249" s="276" t="str">
        <f>IF(ISBLANK(INDEX('Policy Characteristics'!E:E,MATCH($C1249,'Policy Characteristics'!$C:$C,0))),"",INDEX('Policy Characteristics'!E:E,MATCH($C1249,'Policy Characteristics'!$C:$C,0)))</f>
        <v>cross reduce BAU subsidies</v>
      </c>
      <c r="L1249" s="284">
        <f>IF(ISBLANK(INDEX('Policy Characteristics'!F:F,MATCH($C1249,'Policy Characteristics'!$C:$C,0))),"",INDEX('Policy Characteristics'!F:F,MATCH($C1249,'Policy Characteristics'!$C:$C,0)))</f>
        <v>0</v>
      </c>
      <c r="M1249" s="284">
        <f>IF(ISBLANK(INDEX('Policy Characteristics'!G:G,MATCH($C1249,'Policy Characteristics'!$C:$C,0))),"",INDEX('Policy Characteristics'!G:G,MATCH($C1249,'Policy Characteristics'!$C:$C,0)))</f>
        <v>1</v>
      </c>
      <c r="N1249" s="284">
        <f>IF(ISBLANK(INDEX('Policy Characteristics'!H:H,MATCH($C1249,'Policy Characteristics'!$C:$C,0))),"",INDEX('Policy Characteristics'!H:H,MATCH($C1249,'Policy Characteristics'!$C:$C,0)))</f>
        <v>0.01</v>
      </c>
      <c r="O1249" s="276" t="str">
        <f>IF(ISBLANK(INDEX('Policy Characteristics'!I:I,MATCH($C1249,'Policy Characteristics'!$C:$C,0))),"",INDEX('Policy Characteristics'!I:I,MATCH($C1249,'Policy Characteristics'!$C:$C,0)))</f>
        <v>% reduction in BAU subsidies</v>
      </c>
      <c r="P1249" s="276" t="str">
        <f>IF(ISBLANK(INDEX('Policy Characteristics'!J:J,MATCH($C1249,'Policy Characteristics'!$C:$C,0))),"",INDEX('Policy Characteristics'!J:J,MATCH($C1249,'Policy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49" s="276" t="str">
        <f>IF(ISBLANK(INDEX('Policy Characteristics'!K:K,MATCH($C1249,'Policy Characteristics'!$C:$C,0))),"",INDEX('Policy Characteristics'!K:K,MATCH($C1249,'Policy Characteristics'!$C:$C,0)))</f>
        <v>fuels.html#end-subsidies</v>
      </c>
      <c r="R1249" s="276" t="str">
        <f>IF(ISBLANK(INDEX('Policy Characteristics'!L:L,MATCH($C1249,'Policy Characteristics'!$C:$C,0))),"",INDEX('Policy Characteristics'!L:L,MATCH($C1249,'Policy Characteristics'!$C:$C,0)))</f>
        <v>end-existing-subsidies.html</v>
      </c>
    </row>
    <row r="1250" spans="1:18" s="2" customFormat="1" ht="16">
      <c r="A1250" s="276" t="str">
        <f>IF(ISBLANK(INDEX('Policy Characteristics'!A:A,MATCH($C1250,'Policy Characteristics'!$C:$C,0))),"",INDEX('Policy Characteristics'!A:A,MATCH($C1250,'Policy Characteristics'!$C:$C,0)))</f>
        <v>Cross-Sector</v>
      </c>
      <c r="B1250" s="285" t="str">
        <f>IF(ISBLANK(INDEX('Policy Characteristics'!B:B,MATCH($C1250,'Policy Characteristics'!$C:$C,0))),"",INDEX('Policy Characteristics'!B:B,MATCH($C1250,'Policy Characteristics'!$C:$C,0)))</f>
        <v>Exempt Non-CO2 Emissions from C Tax</v>
      </c>
      <c r="C1250" s="340" t="s">
        <v>2471</v>
      </c>
      <c r="D1250" s="6"/>
      <c r="E1250" s="6"/>
      <c r="F1250" s="6"/>
      <c r="G1250" s="6"/>
      <c r="H1250" s="44">
        <v>719</v>
      </c>
      <c r="I1250" s="348" t="s">
        <v>45</v>
      </c>
      <c r="J1250" s="277" t="str">
        <f>IF(ISBLANK(INDEX('Policy Characteristics'!D:D,MATCH($C1250,'Policy Characteristics'!$C:$C,0))),"",INDEX('Policy Characteristics'!D:D,MATCH($C1250,'Policy Characteristics'!$C:$C,0)))</f>
        <v/>
      </c>
      <c r="K1250" s="276" t="str">
        <f>IF(ISBLANK(INDEX('Policy Characteristics'!E:E,MATCH($C1250,'Policy Characteristics'!$C:$C,0))),"",INDEX('Policy Characteristics'!E:E,MATCH($C1250,'Policy Characteristics'!$C:$C,0)))</f>
        <v>cross toggle whether carbon tax affects non CO2 emissions</v>
      </c>
      <c r="L1250" s="276">
        <f>IF(ISBLANK(INDEX('Policy Characteristics'!F:F,MATCH($C1250,'Policy Characteristics'!$C:$C,0))),"",INDEX('Policy Characteristics'!F:F,MATCH($C1250,'Policy Characteristics'!$C:$C,0)))</f>
        <v>0</v>
      </c>
      <c r="M1250" s="276">
        <f>IF(ISBLANK(INDEX('Policy Characteristics'!G:G,MATCH($C1250,'Policy Characteristics'!$C:$C,0))),"",INDEX('Policy Characteristics'!G:G,MATCH($C1250,'Policy Characteristics'!$C:$C,0)))</f>
        <v>1</v>
      </c>
      <c r="N1250" s="276">
        <f>IF(ISBLANK(INDEX('Policy Characteristics'!H:H,MATCH($C1250,'Policy Characteristics'!$C:$C,0))),"",INDEX('Policy Characteristics'!H:H,MATCH($C1250,'Policy Characteristics'!$C:$C,0)))</f>
        <v>1</v>
      </c>
      <c r="O1250" s="276" t="str">
        <f>IF(ISBLANK(INDEX('Policy Characteristics'!I:I,MATCH($C1250,'Policy Characteristics'!$C:$C,0))),"",INDEX('Policy Characteristics'!I:I,MATCH($C1250,'Policy Characteristics'!$C:$C,0)))</f>
        <v>on/off</v>
      </c>
      <c r="P1250" s="276" t="str">
        <f>IF(ISBLANK(INDEX('Policy Characteristics'!J:J,MATCH($C1250,'Policy Characteristics'!$C:$C,0))),"",INDEX('Policy Characteristics'!J:J,MATCH($C1250,'Policy Characteristics'!$C:$C,0)))</f>
        <v>**Description:** By default, the carbon tax applies to CO2 and non-CO2 emissions. This policy exempts non-CO2 emissions, meaning the carbon tax will only apply to CO2 emissions.</v>
      </c>
      <c r="Q1250" s="276" t="str">
        <f>IF(ISBLANK(INDEX('Policy Characteristics'!K:K,MATCH($C1250,'Policy Characteristics'!$C:$C,0))),"",INDEX('Policy Characteristics'!K:K,MATCH($C1250,'Policy Characteristics'!$C:$C,0)))</f>
        <v>fuels.html#carbon-tax</v>
      </c>
      <c r="R1250" s="276" t="str">
        <f>IF(ISBLANK(INDEX('Policy Characteristics'!L:L,MATCH($C1250,'Policy Characteristics'!$C:$C,0))),"",INDEX('Policy Characteristics'!L:L,MATCH($C1250,'Policy Characteristics'!$C:$C,0)))</f>
        <v>carbon-tax.html</v>
      </c>
    </row>
    <row r="1251" spans="1:18" s="2" customFormat="1" ht="16">
      <c r="A1251" s="276" t="str">
        <f>IF(ISBLANK(INDEX('Policy Characteristics'!A:A,MATCH($C1251,'Policy Characteristics'!$C:$C,0))),"",INDEX('Policy Characteristics'!A:A,MATCH($C1251,'Policy Characteristics'!$C:$C,0)))</f>
        <v>Cross-Sector</v>
      </c>
      <c r="B1251" s="285" t="str">
        <f>IF(ISBLANK(INDEX('Policy Characteristics'!B:B,MATCH($C1251,'Policy Characteristics'!$C:$C,0))),"",INDEX('Policy Characteristics'!B:B,MATCH($C1251,'Policy Characteristics'!$C:$C,0)))</f>
        <v>Exempt Process Emissions from C Tax</v>
      </c>
      <c r="C1251" s="1" t="s">
        <v>3448</v>
      </c>
      <c r="D1251" s="47" t="s">
        <v>3102</v>
      </c>
      <c r="E1251" s="6"/>
      <c r="F1251" t="s">
        <v>3127</v>
      </c>
      <c r="G1251" s="6"/>
      <c r="H1251" s="49">
        <v>1628</v>
      </c>
      <c r="I1251" s="348" t="s">
        <v>44</v>
      </c>
      <c r="J1251" s="277" t="str">
        <f>IF(ISBLANK(INDEX('Policy Characteristics'!D:D,MATCH($C1251,'Policy Characteristics'!$C:$C,0))),"",INDEX('Policy Characteristics'!D:D,MATCH($C1251,'Policy Characteristics'!$C:$C,0)))</f>
        <v/>
      </c>
      <c r="K1251" s="276" t="str">
        <f>IF(ISBLANK(INDEX('Policy Characteristics'!E:E,MATCH($C1251,'Policy Characteristics'!$C:$C,0))),"",INDEX('Policy Characteristics'!E:E,MATCH($C1251,'Policy Characteristics'!$C:$C,0)))</f>
        <v>cross toggle whether carbon tax affects process emissions</v>
      </c>
      <c r="L1251" s="276">
        <f>IF(ISBLANK(INDEX('Policy Characteristics'!F:F,MATCH($C1251,'Policy Characteristics'!$C:$C,0))),"",INDEX('Policy Characteristics'!F:F,MATCH($C1251,'Policy Characteristics'!$C:$C,0)))</f>
        <v>0</v>
      </c>
      <c r="M1251" s="276">
        <f>IF(ISBLANK(INDEX('Policy Characteristics'!G:G,MATCH($C1251,'Policy Characteristics'!$C:$C,0))),"",INDEX('Policy Characteristics'!G:G,MATCH($C1251,'Policy Characteristics'!$C:$C,0)))</f>
        <v>1</v>
      </c>
      <c r="N1251" s="276">
        <f>IF(ISBLANK(INDEX('Policy Characteristics'!H:H,MATCH($C1251,'Policy Characteristics'!$C:$C,0))),"",INDEX('Policy Characteristics'!H:H,MATCH($C1251,'Policy Characteristics'!$C:$C,0)))</f>
        <v>1</v>
      </c>
      <c r="O1251" s="276" t="str">
        <f>IF(ISBLANK(INDEX('Policy Characteristics'!I:I,MATCH($C1251,'Policy Characteristics'!$C:$C,0))),"",INDEX('Policy Characteristics'!I:I,MATCH($C1251,'Policy Characteristics'!$C:$C,0)))</f>
        <v>on/off</v>
      </c>
      <c r="P1251" s="276" t="str">
        <f>IF(ISBLANK(INDEX('Policy Characteristics'!J:J,MATCH($C1251,'Policy Characteristics'!$C:$C,0))),"",INDEX('Policy Characteristics'!J:J,MATCH($C1251,'Policy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51" s="276" t="str">
        <f>IF(ISBLANK(INDEX('Policy Characteristics'!K:K,MATCH($C1251,'Policy Characteristics'!$C:$C,0))),"",INDEX('Policy Characteristics'!K:K,MATCH($C1251,'Policy Characteristics'!$C:$C,0)))</f>
        <v>fuels.html#carbon-tax</v>
      </c>
      <c r="R1251" s="276" t="str">
        <f>IF(ISBLANK(INDEX('Policy Characteristics'!L:L,MATCH($C1251,'Policy Characteristics'!$C:$C,0))),"",INDEX('Policy Characteristics'!L:L,MATCH($C1251,'Policy Characteristics'!$C:$C,0)))</f>
        <v>carbon-tax.html</v>
      </c>
    </row>
    <row r="1252" spans="1:18" s="2" customFormat="1" ht="16">
      <c r="A1252" s="276" t="str">
        <f>IF(ISBLANK(INDEX('Policy Characteristics'!A:A,MATCH($C1252,'Policy Characteristics'!$C:$C,0))),"",INDEX('Policy Characteristics'!A:A,MATCH($C1252,'Policy Characteristics'!$C:$C,0)))</f>
        <v>Cross-Sector</v>
      </c>
      <c r="B1252" s="285" t="str">
        <f>IF(ISBLANK(INDEX('Policy Characteristics'!B:B,MATCH($C1252,'Policy Characteristics'!$C:$C,0))),"",INDEX('Policy Characteristics'!B:B,MATCH($C1252,'Policy Characteristics'!$C:$C,0)))</f>
        <v>Exempt Process Emissions from C Tax</v>
      </c>
      <c r="C1252" s="276" t="str">
        <f>C$1251</f>
        <v>BEPEfCT Boolean Exempt Process Emissions from Carbon Tax</v>
      </c>
      <c r="D1252" s="6" t="s">
        <v>3103</v>
      </c>
      <c r="E1252" s="6"/>
      <c r="F1252" t="s">
        <v>2791</v>
      </c>
      <c r="G1252" s="6"/>
      <c r="H1252" s="49">
        <v>1629</v>
      </c>
      <c r="I1252" s="348" t="s">
        <v>44</v>
      </c>
      <c r="J1252" s="277" t="str">
        <f>IF(ISBLANK(INDEX('Policy Characteristics'!D:D,MATCH($C1252,'Policy Characteristics'!$C:$C,0))),"",INDEX('Policy Characteristics'!D:D,MATCH($C1252,'Policy Characteristics'!$C:$C,0)))</f>
        <v/>
      </c>
      <c r="K1252" s="276" t="str">
        <f>IF(ISBLANK(INDEX('Policy Characteristics'!E:E,MATCH($C1252,'Policy Characteristics'!$C:$C,0))),"",INDEX('Policy Characteristics'!E:E,MATCH($C1252,'Policy Characteristics'!$C:$C,0)))</f>
        <v>cross toggle whether carbon tax affects process emissions</v>
      </c>
      <c r="L1252" s="276">
        <f>IF(ISBLANK(INDEX('Policy Characteristics'!F:F,MATCH($C1252,'Policy Characteristics'!$C:$C,0))),"",INDEX('Policy Characteristics'!F:F,MATCH($C1252,'Policy Characteristics'!$C:$C,0)))</f>
        <v>0</v>
      </c>
      <c r="M1252" s="276">
        <f>IF(ISBLANK(INDEX('Policy Characteristics'!G:G,MATCH($C1252,'Policy Characteristics'!$C:$C,0))),"",INDEX('Policy Characteristics'!G:G,MATCH($C1252,'Policy Characteristics'!$C:$C,0)))</f>
        <v>1</v>
      </c>
      <c r="N1252" s="276">
        <f>IF(ISBLANK(INDEX('Policy Characteristics'!H:H,MATCH($C1252,'Policy Characteristics'!$C:$C,0))),"",INDEX('Policy Characteristics'!H:H,MATCH($C1252,'Policy Characteristics'!$C:$C,0)))</f>
        <v>1</v>
      </c>
      <c r="O1252" s="276" t="str">
        <f>IF(ISBLANK(INDEX('Policy Characteristics'!I:I,MATCH($C1252,'Policy Characteristics'!$C:$C,0))),"",INDEX('Policy Characteristics'!I:I,MATCH($C1252,'Policy Characteristics'!$C:$C,0)))</f>
        <v>on/off</v>
      </c>
      <c r="P1252" s="276" t="str">
        <f>IF(ISBLANK(INDEX('Policy Characteristics'!J:J,MATCH($C1252,'Policy Characteristics'!$C:$C,0))),"",INDEX('Policy Characteristics'!J:J,MATCH($C1252,'Policy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52" s="276" t="str">
        <f>IF(ISBLANK(INDEX('Policy Characteristics'!K:K,MATCH($C1252,'Policy Characteristics'!$C:$C,0))),"",INDEX('Policy Characteristics'!K:K,MATCH($C1252,'Policy Characteristics'!$C:$C,0)))</f>
        <v>fuels.html#carbon-tax</v>
      </c>
      <c r="R1252" s="276" t="str">
        <f>IF(ISBLANK(INDEX('Policy Characteristics'!L:L,MATCH($C1252,'Policy Characteristics'!$C:$C,0))),"",INDEX('Policy Characteristics'!L:L,MATCH($C1252,'Policy Characteristics'!$C:$C,0)))</f>
        <v>carbon-tax.html</v>
      </c>
    </row>
    <row r="1253" spans="1:18" s="2" customFormat="1" ht="16">
      <c r="A1253" s="276" t="str">
        <f>IF(ISBLANK(INDEX('Policy Characteristics'!A:A,MATCH($C1253,'Policy Characteristics'!$C:$C,0))),"",INDEX('Policy Characteristics'!A:A,MATCH($C1253,'Policy Characteristics'!$C:$C,0)))</f>
        <v>Cross-Sector</v>
      </c>
      <c r="B1253" s="285" t="str">
        <f>IF(ISBLANK(INDEX('Policy Characteristics'!B:B,MATCH($C1253,'Policy Characteristics'!$C:$C,0))),"",INDEX('Policy Characteristics'!B:B,MATCH($C1253,'Policy Characteristics'!$C:$C,0)))</f>
        <v>Exempt Process Emissions from C Tax</v>
      </c>
      <c r="C1253" s="276" t="str">
        <f t="shared" ref="C1253:C1275" si="54">C$1251</f>
        <v>BEPEfCT Boolean Exempt Process Emissions from Carbon Tax</v>
      </c>
      <c r="D1253" s="6" t="s">
        <v>3104</v>
      </c>
      <c r="E1253" s="6"/>
      <c r="F1253" t="s">
        <v>3068</v>
      </c>
      <c r="G1253" s="6"/>
      <c r="H1253" s="49">
        <v>1630</v>
      </c>
      <c r="I1253" s="348" t="s">
        <v>44</v>
      </c>
      <c r="J1253" s="277" t="str">
        <f>IF(ISBLANK(INDEX('Policy Characteristics'!D:D,MATCH($C1253,'Policy Characteristics'!$C:$C,0))),"",INDEX('Policy Characteristics'!D:D,MATCH($C1253,'Policy Characteristics'!$C:$C,0)))</f>
        <v/>
      </c>
      <c r="K1253" s="276" t="str">
        <f>IF(ISBLANK(INDEX('Policy Characteristics'!E:E,MATCH($C1253,'Policy Characteristics'!$C:$C,0))),"",INDEX('Policy Characteristics'!E:E,MATCH($C1253,'Policy Characteristics'!$C:$C,0)))</f>
        <v>cross toggle whether carbon tax affects process emissions</v>
      </c>
      <c r="L1253" s="276">
        <f>IF(ISBLANK(INDEX('Policy Characteristics'!F:F,MATCH($C1253,'Policy Characteristics'!$C:$C,0))),"",INDEX('Policy Characteristics'!F:F,MATCH($C1253,'Policy Characteristics'!$C:$C,0)))</f>
        <v>0</v>
      </c>
      <c r="M1253" s="276">
        <f>IF(ISBLANK(INDEX('Policy Characteristics'!G:G,MATCH($C1253,'Policy Characteristics'!$C:$C,0))),"",INDEX('Policy Characteristics'!G:G,MATCH($C1253,'Policy Characteristics'!$C:$C,0)))</f>
        <v>1</v>
      </c>
      <c r="N1253" s="276">
        <f>IF(ISBLANK(INDEX('Policy Characteristics'!H:H,MATCH($C1253,'Policy Characteristics'!$C:$C,0))),"",INDEX('Policy Characteristics'!H:H,MATCH($C1253,'Policy Characteristics'!$C:$C,0)))</f>
        <v>1</v>
      </c>
      <c r="O1253" s="276" t="str">
        <f>IF(ISBLANK(INDEX('Policy Characteristics'!I:I,MATCH($C1253,'Policy Characteristics'!$C:$C,0))),"",INDEX('Policy Characteristics'!I:I,MATCH($C1253,'Policy Characteristics'!$C:$C,0)))</f>
        <v>on/off</v>
      </c>
      <c r="P1253" s="276" t="str">
        <f>IF(ISBLANK(INDEX('Policy Characteristics'!J:J,MATCH($C1253,'Policy Characteristics'!$C:$C,0))),"",INDEX('Policy Characteristics'!J:J,MATCH($C1253,'Policy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53" s="276" t="str">
        <f>IF(ISBLANK(INDEX('Policy Characteristics'!K:K,MATCH($C1253,'Policy Characteristics'!$C:$C,0))),"",INDEX('Policy Characteristics'!K:K,MATCH($C1253,'Policy Characteristics'!$C:$C,0)))</f>
        <v>fuels.html#carbon-tax</v>
      </c>
      <c r="R1253" s="276" t="str">
        <f>IF(ISBLANK(INDEX('Policy Characteristics'!L:L,MATCH($C1253,'Policy Characteristics'!$C:$C,0))),"",INDEX('Policy Characteristics'!L:L,MATCH($C1253,'Policy Characteristics'!$C:$C,0)))</f>
        <v>carbon-tax.html</v>
      </c>
    </row>
    <row r="1254" spans="1:18" s="2" customFormat="1" ht="16">
      <c r="A1254" s="276" t="str">
        <f>IF(ISBLANK(INDEX('Policy Characteristics'!A:A,MATCH($C1254,'Policy Characteristics'!$C:$C,0))),"",INDEX('Policy Characteristics'!A:A,MATCH($C1254,'Policy Characteristics'!$C:$C,0)))</f>
        <v>Cross-Sector</v>
      </c>
      <c r="B1254" s="285" t="str">
        <f>IF(ISBLANK(INDEX('Policy Characteristics'!B:B,MATCH($C1254,'Policy Characteristics'!$C:$C,0))),"",INDEX('Policy Characteristics'!B:B,MATCH($C1254,'Policy Characteristics'!$C:$C,0)))</f>
        <v>Exempt Process Emissions from C Tax</v>
      </c>
      <c r="C1254" s="276" t="str">
        <f t="shared" si="54"/>
        <v>BEPEfCT Boolean Exempt Process Emissions from Carbon Tax</v>
      </c>
      <c r="D1254" s="6" t="s">
        <v>3105</v>
      </c>
      <c r="E1254" s="6"/>
      <c r="F1254" t="s">
        <v>3069</v>
      </c>
      <c r="G1254" s="6"/>
      <c r="H1254" s="49">
        <v>1631</v>
      </c>
      <c r="I1254" s="348" t="s">
        <v>45</v>
      </c>
      <c r="J1254" s="277" t="str">
        <f>IF(ISBLANK(INDEX('Policy Characteristics'!D:D,MATCH($C1254,'Policy Characteristics'!$C:$C,0))),"",INDEX('Policy Characteristics'!D:D,MATCH($C1254,'Policy Characteristics'!$C:$C,0)))</f>
        <v/>
      </c>
      <c r="K1254" s="276" t="str">
        <f>IF(ISBLANK(INDEX('Policy Characteristics'!E:E,MATCH($C1254,'Policy Characteristics'!$C:$C,0))),"",INDEX('Policy Characteristics'!E:E,MATCH($C1254,'Policy Characteristics'!$C:$C,0)))</f>
        <v>cross toggle whether carbon tax affects process emissions</v>
      </c>
      <c r="L1254" s="276">
        <f>IF(ISBLANK(INDEX('Policy Characteristics'!F:F,MATCH($C1254,'Policy Characteristics'!$C:$C,0))),"",INDEX('Policy Characteristics'!F:F,MATCH($C1254,'Policy Characteristics'!$C:$C,0)))</f>
        <v>0</v>
      </c>
      <c r="M1254" s="276">
        <f>IF(ISBLANK(INDEX('Policy Characteristics'!G:G,MATCH($C1254,'Policy Characteristics'!$C:$C,0))),"",INDEX('Policy Characteristics'!G:G,MATCH($C1254,'Policy Characteristics'!$C:$C,0)))</f>
        <v>1</v>
      </c>
      <c r="N1254" s="276">
        <f>IF(ISBLANK(INDEX('Policy Characteristics'!H:H,MATCH($C1254,'Policy Characteristics'!$C:$C,0))),"",INDEX('Policy Characteristics'!H:H,MATCH($C1254,'Policy Characteristics'!$C:$C,0)))</f>
        <v>1</v>
      </c>
      <c r="O1254" s="276" t="str">
        <f>IF(ISBLANK(INDEX('Policy Characteristics'!I:I,MATCH($C1254,'Policy Characteristics'!$C:$C,0))),"",INDEX('Policy Characteristics'!I:I,MATCH($C1254,'Policy Characteristics'!$C:$C,0)))</f>
        <v>on/off</v>
      </c>
      <c r="P1254" s="276" t="str">
        <f>IF(ISBLANK(INDEX('Policy Characteristics'!J:J,MATCH($C1254,'Policy Characteristics'!$C:$C,0))),"",INDEX('Policy Characteristics'!J:J,MATCH($C1254,'Policy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54" s="276" t="str">
        <f>IF(ISBLANK(INDEX('Policy Characteristics'!K:K,MATCH($C1254,'Policy Characteristics'!$C:$C,0))),"",INDEX('Policy Characteristics'!K:K,MATCH($C1254,'Policy Characteristics'!$C:$C,0)))</f>
        <v>fuels.html#carbon-tax</v>
      </c>
      <c r="R1254" s="276" t="str">
        <f>IF(ISBLANK(INDEX('Policy Characteristics'!L:L,MATCH($C1254,'Policy Characteristics'!$C:$C,0))),"",INDEX('Policy Characteristics'!L:L,MATCH($C1254,'Policy Characteristics'!$C:$C,0)))</f>
        <v>carbon-tax.html</v>
      </c>
    </row>
    <row r="1255" spans="1:18" s="2" customFormat="1" ht="16">
      <c r="A1255" s="276" t="str">
        <f>IF(ISBLANK(INDEX('Policy Characteristics'!A:A,MATCH($C1255,'Policy Characteristics'!$C:$C,0))),"",INDEX('Policy Characteristics'!A:A,MATCH($C1255,'Policy Characteristics'!$C:$C,0)))</f>
        <v>Cross-Sector</v>
      </c>
      <c r="B1255" s="285" t="str">
        <f>IF(ISBLANK(INDEX('Policy Characteristics'!B:B,MATCH($C1255,'Policy Characteristics'!$C:$C,0))),"",INDEX('Policy Characteristics'!B:B,MATCH($C1255,'Policy Characteristics'!$C:$C,0)))</f>
        <v>Exempt Process Emissions from C Tax</v>
      </c>
      <c r="C1255" s="276" t="str">
        <f t="shared" si="54"/>
        <v>BEPEfCT Boolean Exempt Process Emissions from Carbon Tax</v>
      </c>
      <c r="D1255" s="6" t="s">
        <v>3106</v>
      </c>
      <c r="E1255" s="6"/>
      <c r="F1255" t="s">
        <v>3070</v>
      </c>
      <c r="G1255" s="6"/>
      <c r="H1255" s="49">
        <v>1632</v>
      </c>
      <c r="I1255" s="348" t="s">
        <v>45</v>
      </c>
      <c r="J1255" s="277" t="str">
        <f>IF(ISBLANK(INDEX('Policy Characteristics'!D:D,MATCH($C1255,'Policy Characteristics'!$C:$C,0))),"",INDEX('Policy Characteristics'!D:D,MATCH($C1255,'Policy Characteristics'!$C:$C,0)))</f>
        <v/>
      </c>
      <c r="K1255" s="276" t="str">
        <f>IF(ISBLANK(INDEX('Policy Characteristics'!E:E,MATCH($C1255,'Policy Characteristics'!$C:$C,0))),"",INDEX('Policy Characteristics'!E:E,MATCH($C1255,'Policy Characteristics'!$C:$C,0)))</f>
        <v>cross toggle whether carbon tax affects process emissions</v>
      </c>
      <c r="L1255" s="276">
        <f>IF(ISBLANK(INDEX('Policy Characteristics'!F:F,MATCH($C1255,'Policy Characteristics'!$C:$C,0))),"",INDEX('Policy Characteristics'!F:F,MATCH($C1255,'Policy Characteristics'!$C:$C,0)))</f>
        <v>0</v>
      </c>
      <c r="M1255" s="276">
        <f>IF(ISBLANK(INDEX('Policy Characteristics'!G:G,MATCH($C1255,'Policy Characteristics'!$C:$C,0))),"",INDEX('Policy Characteristics'!G:G,MATCH($C1255,'Policy Characteristics'!$C:$C,0)))</f>
        <v>1</v>
      </c>
      <c r="N1255" s="276">
        <f>IF(ISBLANK(INDEX('Policy Characteristics'!H:H,MATCH($C1255,'Policy Characteristics'!$C:$C,0))),"",INDEX('Policy Characteristics'!H:H,MATCH($C1255,'Policy Characteristics'!$C:$C,0)))</f>
        <v>1</v>
      </c>
      <c r="O1255" s="276" t="str">
        <f>IF(ISBLANK(INDEX('Policy Characteristics'!I:I,MATCH($C1255,'Policy Characteristics'!$C:$C,0))),"",INDEX('Policy Characteristics'!I:I,MATCH($C1255,'Policy Characteristics'!$C:$C,0)))</f>
        <v>on/off</v>
      </c>
      <c r="P1255" s="276" t="str">
        <f>IF(ISBLANK(INDEX('Policy Characteristics'!J:J,MATCH($C1255,'Policy Characteristics'!$C:$C,0))),"",INDEX('Policy Characteristics'!J:J,MATCH($C1255,'Policy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55" s="276" t="str">
        <f>IF(ISBLANK(INDEX('Policy Characteristics'!K:K,MATCH($C1255,'Policy Characteristics'!$C:$C,0))),"",INDEX('Policy Characteristics'!K:K,MATCH($C1255,'Policy Characteristics'!$C:$C,0)))</f>
        <v>fuels.html#carbon-tax</v>
      </c>
      <c r="R1255" s="276" t="str">
        <f>IF(ISBLANK(INDEX('Policy Characteristics'!L:L,MATCH($C1255,'Policy Characteristics'!$C:$C,0))),"",INDEX('Policy Characteristics'!L:L,MATCH($C1255,'Policy Characteristics'!$C:$C,0)))</f>
        <v>carbon-tax.html</v>
      </c>
    </row>
    <row r="1256" spans="1:18" s="2" customFormat="1" ht="16">
      <c r="A1256" s="276" t="str">
        <f>IF(ISBLANK(INDEX('Policy Characteristics'!A:A,MATCH($C1256,'Policy Characteristics'!$C:$C,0))),"",INDEX('Policy Characteristics'!A:A,MATCH($C1256,'Policy Characteristics'!$C:$C,0)))</f>
        <v>Cross-Sector</v>
      </c>
      <c r="B1256" s="285" t="str">
        <f>IF(ISBLANK(INDEX('Policy Characteristics'!B:B,MATCH($C1256,'Policy Characteristics'!$C:$C,0))),"",INDEX('Policy Characteristics'!B:B,MATCH($C1256,'Policy Characteristics'!$C:$C,0)))</f>
        <v>Exempt Process Emissions from C Tax</v>
      </c>
      <c r="C1256" s="276" t="str">
        <f t="shared" si="54"/>
        <v>BEPEfCT Boolean Exempt Process Emissions from Carbon Tax</v>
      </c>
      <c r="D1256" s="6" t="s">
        <v>3107</v>
      </c>
      <c r="E1256" s="6"/>
      <c r="F1256" t="s">
        <v>3071</v>
      </c>
      <c r="G1256" s="6"/>
      <c r="H1256" s="49">
        <v>1633</v>
      </c>
      <c r="I1256" s="348" t="s">
        <v>45</v>
      </c>
      <c r="J1256" s="277" t="str">
        <f>IF(ISBLANK(INDEX('Policy Characteristics'!D:D,MATCH($C1256,'Policy Characteristics'!$C:$C,0))),"",INDEX('Policy Characteristics'!D:D,MATCH($C1256,'Policy Characteristics'!$C:$C,0)))</f>
        <v/>
      </c>
      <c r="K1256" s="276" t="str">
        <f>IF(ISBLANK(INDEX('Policy Characteristics'!E:E,MATCH($C1256,'Policy Characteristics'!$C:$C,0))),"",INDEX('Policy Characteristics'!E:E,MATCH($C1256,'Policy Characteristics'!$C:$C,0)))</f>
        <v>cross toggle whether carbon tax affects process emissions</v>
      </c>
      <c r="L1256" s="276">
        <f>IF(ISBLANK(INDEX('Policy Characteristics'!F:F,MATCH($C1256,'Policy Characteristics'!$C:$C,0))),"",INDEX('Policy Characteristics'!F:F,MATCH($C1256,'Policy Characteristics'!$C:$C,0)))</f>
        <v>0</v>
      </c>
      <c r="M1256" s="276">
        <f>IF(ISBLANK(INDEX('Policy Characteristics'!G:G,MATCH($C1256,'Policy Characteristics'!$C:$C,0))),"",INDEX('Policy Characteristics'!G:G,MATCH($C1256,'Policy Characteristics'!$C:$C,0)))</f>
        <v>1</v>
      </c>
      <c r="N1256" s="276">
        <f>IF(ISBLANK(INDEX('Policy Characteristics'!H:H,MATCH($C1256,'Policy Characteristics'!$C:$C,0))),"",INDEX('Policy Characteristics'!H:H,MATCH($C1256,'Policy Characteristics'!$C:$C,0)))</f>
        <v>1</v>
      </c>
      <c r="O1256" s="276" t="str">
        <f>IF(ISBLANK(INDEX('Policy Characteristics'!I:I,MATCH($C1256,'Policy Characteristics'!$C:$C,0))),"",INDEX('Policy Characteristics'!I:I,MATCH($C1256,'Policy Characteristics'!$C:$C,0)))</f>
        <v>on/off</v>
      </c>
      <c r="P1256" s="276" t="str">
        <f>IF(ISBLANK(INDEX('Policy Characteristics'!J:J,MATCH($C1256,'Policy Characteristics'!$C:$C,0))),"",INDEX('Policy Characteristics'!J:J,MATCH($C1256,'Policy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56" s="276" t="str">
        <f>IF(ISBLANK(INDEX('Policy Characteristics'!K:K,MATCH($C1256,'Policy Characteristics'!$C:$C,0))),"",INDEX('Policy Characteristics'!K:K,MATCH($C1256,'Policy Characteristics'!$C:$C,0)))</f>
        <v>fuels.html#carbon-tax</v>
      </c>
      <c r="R1256" s="276" t="str">
        <f>IF(ISBLANK(INDEX('Policy Characteristics'!L:L,MATCH($C1256,'Policy Characteristics'!$C:$C,0))),"",INDEX('Policy Characteristics'!L:L,MATCH($C1256,'Policy Characteristics'!$C:$C,0)))</f>
        <v>carbon-tax.html</v>
      </c>
    </row>
    <row r="1257" spans="1:18" s="2" customFormat="1" ht="16">
      <c r="A1257" s="276" t="str">
        <f>IF(ISBLANK(INDEX('Policy Characteristics'!A:A,MATCH($C1257,'Policy Characteristics'!$C:$C,0))),"",INDEX('Policy Characteristics'!A:A,MATCH($C1257,'Policy Characteristics'!$C:$C,0)))</f>
        <v>Cross-Sector</v>
      </c>
      <c r="B1257" s="285" t="str">
        <f>IF(ISBLANK(INDEX('Policy Characteristics'!B:B,MATCH($C1257,'Policy Characteristics'!$C:$C,0))),"",INDEX('Policy Characteristics'!B:B,MATCH($C1257,'Policy Characteristics'!$C:$C,0)))</f>
        <v>Exempt Process Emissions from C Tax</v>
      </c>
      <c r="C1257" s="276" t="str">
        <f t="shared" si="54"/>
        <v>BEPEfCT Boolean Exempt Process Emissions from Carbon Tax</v>
      </c>
      <c r="D1257" s="6" t="s">
        <v>3108</v>
      </c>
      <c r="E1257" s="6"/>
      <c r="F1257" t="s">
        <v>3072</v>
      </c>
      <c r="G1257" s="6"/>
      <c r="H1257" s="49">
        <v>1634</v>
      </c>
      <c r="I1257" s="348" t="s">
        <v>45</v>
      </c>
      <c r="J1257" s="277" t="str">
        <f>IF(ISBLANK(INDEX('Policy Characteristics'!D:D,MATCH($C1257,'Policy Characteristics'!$C:$C,0))),"",INDEX('Policy Characteristics'!D:D,MATCH($C1257,'Policy Characteristics'!$C:$C,0)))</f>
        <v/>
      </c>
      <c r="K1257" s="276" t="str">
        <f>IF(ISBLANK(INDEX('Policy Characteristics'!E:E,MATCH($C1257,'Policy Characteristics'!$C:$C,0))),"",INDEX('Policy Characteristics'!E:E,MATCH($C1257,'Policy Characteristics'!$C:$C,0)))</f>
        <v>cross toggle whether carbon tax affects process emissions</v>
      </c>
      <c r="L1257" s="276">
        <f>IF(ISBLANK(INDEX('Policy Characteristics'!F:F,MATCH($C1257,'Policy Characteristics'!$C:$C,0))),"",INDEX('Policy Characteristics'!F:F,MATCH($C1257,'Policy Characteristics'!$C:$C,0)))</f>
        <v>0</v>
      </c>
      <c r="M1257" s="276">
        <f>IF(ISBLANK(INDEX('Policy Characteristics'!G:G,MATCH($C1257,'Policy Characteristics'!$C:$C,0))),"",INDEX('Policy Characteristics'!G:G,MATCH($C1257,'Policy Characteristics'!$C:$C,0)))</f>
        <v>1</v>
      </c>
      <c r="N1257" s="276">
        <f>IF(ISBLANK(INDEX('Policy Characteristics'!H:H,MATCH($C1257,'Policy Characteristics'!$C:$C,0))),"",INDEX('Policy Characteristics'!H:H,MATCH($C1257,'Policy Characteristics'!$C:$C,0)))</f>
        <v>1</v>
      </c>
      <c r="O1257" s="276" t="str">
        <f>IF(ISBLANK(INDEX('Policy Characteristics'!I:I,MATCH($C1257,'Policy Characteristics'!$C:$C,0))),"",INDEX('Policy Characteristics'!I:I,MATCH($C1257,'Policy Characteristics'!$C:$C,0)))</f>
        <v>on/off</v>
      </c>
      <c r="P1257" s="276" t="str">
        <f>IF(ISBLANK(INDEX('Policy Characteristics'!J:J,MATCH($C1257,'Policy Characteristics'!$C:$C,0))),"",INDEX('Policy Characteristics'!J:J,MATCH($C1257,'Policy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57" s="276" t="str">
        <f>IF(ISBLANK(INDEX('Policy Characteristics'!K:K,MATCH($C1257,'Policy Characteristics'!$C:$C,0))),"",INDEX('Policy Characteristics'!K:K,MATCH($C1257,'Policy Characteristics'!$C:$C,0)))</f>
        <v>fuels.html#carbon-tax</v>
      </c>
      <c r="R1257" s="276" t="str">
        <f>IF(ISBLANK(INDEX('Policy Characteristics'!L:L,MATCH($C1257,'Policy Characteristics'!$C:$C,0))),"",INDEX('Policy Characteristics'!L:L,MATCH($C1257,'Policy Characteristics'!$C:$C,0)))</f>
        <v>carbon-tax.html</v>
      </c>
    </row>
    <row r="1258" spans="1:18" s="2" customFormat="1" ht="16">
      <c r="A1258" s="276" t="str">
        <f>IF(ISBLANK(INDEX('Policy Characteristics'!A:A,MATCH($C1258,'Policy Characteristics'!$C:$C,0))),"",INDEX('Policy Characteristics'!A:A,MATCH($C1258,'Policy Characteristics'!$C:$C,0)))</f>
        <v>Cross-Sector</v>
      </c>
      <c r="B1258" s="285" t="str">
        <f>IF(ISBLANK(INDEX('Policy Characteristics'!B:B,MATCH($C1258,'Policy Characteristics'!$C:$C,0))),"",INDEX('Policy Characteristics'!B:B,MATCH($C1258,'Policy Characteristics'!$C:$C,0)))</f>
        <v>Exempt Process Emissions from C Tax</v>
      </c>
      <c r="C1258" s="276" t="str">
        <f t="shared" si="54"/>
        <v>BEPEfCT Boolean Exempt Process Emissions from Carbon Tax</v>
      </c>
      <c r="D1258" s="6" t="s">
        <v>3109</v>
      </c>
      <c r="E1258" s="6"/>
      <c r="F1258" t="s">
        <v>3073</v>
      </c>
      <c r="G1258" s="6"/>
      <c r="H1258" s="49">
        <v>1635</v>
      </c>
      <c r="I1258" s="348" t="s">
        <v>45</v>
      </c>
      <c r="J1258" s="277" t="str">
        <f>IF(ISBLANK(INDEX('Policy Characteristics'!D:D,MATCH($C1258,'Policy Characteristics'!$C:$C,0))),"",INDEX('Policy Characteristics'!D:D,MATCH($C1258,'Policy Characteristics'!$C:$C,0)))</f>
        <v/>
      </c>
      <c r="K1258" s="276" t="str">
        <f>IF(ISBLANK(INDEX('Policy Characteristics'!E:E,MATCH($C1258,'Policy Characteristics'!$C:$C,0))),"",INDEX('Policy Characteristics'!E:E,MATCH($C1258,'Policy Characteristics'!$C:$C,0)))</f>
        <v>cross toggle whether carbon tax affects process emissions</v>
      </c>
      <c r="L1258" s="276">
        <f>IF(ISBLANK(INDEX('Policy Characteristics'!F:F,MATCH($C1258,'Policy Characteristics'!$C:$C,0))),"",INDEX('Policy Characteristics'!F:F,MATCH($C1258,'Policy Characteristics'!$C:$C,0)))</f>
        <v>0</v>
      </c>
      <c r="M1258" s="276">
        <f>IF(ISBLANK(INDEX('Policy Characteristics'!G:G,MATCH($C1258,'Policy Characteristics'!$C:$C,0))),"",INDEX('Policy Characteristics'!G:G,MATCH($C1258,'Policy Characteristics'!$C:$C,0)))</f>
        <v>1</v>
      </c>
      <c r="N1258" s="276">
        <f>IF(ISBLANK(INDEX('Policy Characteristics'!H:H,MATCH($C1258,'Policy Characteristics'!$C:$C,0))),"",INDEX('Policy Characteristics'!H:H,MATCH($C1258,'Policy Characteristics'!$C:$C,0)))</f>
        <v>1</v>
      </c>
      <c r="O1258" s="276" t="str">
        <f>IF(ISBLANK(INDEX('Policy Characteristics'!I:I,MATCH($C1258,'Policy Characteristics'!$C:$C,0))),"",INDEX('Policy Characteristics'!I:I,MATCH($C1258,'Policy Characteristics'!$C:$C,0)))</f>
        <v>on/off</v>
      </c>
      <c r="P1258" s="276" t="str">
        <f>IF(ISBLANK(INDEX('Policy Characteristics'!J:J,MATCH($C1258,'Policy Characteristics'!$C:$C,0))),"",INDEX('Policy Characteristics'!J:J,MATCH($C1258,'Policy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58" s="276" t="str">
        <f>IF(ISBLANK(INDEX('Policy Characteristics'!K:K,MATCH($C1258,'Policy Characteristics'!$C:$C,0))),"",INDEX('Policy Characteristics'!K:K,MATCH($C1258,'Policy Characteristics'!$C:$C,0)))</f>
        <v>fuels.html#carbon-tax</v>
      </c>
      <c r="R1258" s="276" t="str">
        <f>IF(ISBLANK(INDEX('Policy Characteristics'!L:L,MATCH($C1258,'Policy Characteristics'!$C:$C,0))),"",INDEX('Policy Characteristics'!L:L,MATCH($C1258,'Policy Characteristics'!$C:$C,0)))</f>
        <v>carbon-tax.html</v>
      </c>
    </row>
    <row r="1259" spans="1:18" s="2" customFormat="1" ht="16">
      <c r="A1259" s="276" t="str">
        <f>IF(ISBLANK(INDEX('Policy Characteristics'!A:A,MATCH($C1259,'Policy Characteristics'!$C:$C,0))),"",INDEX('Policy Characteristics'!A:A,MATCH($C1259,'Policy Characteristics'!$C:$C,0)))</f>
        <v>Cross-Sector</v>
      </c>
      <c r="B1259" s="285" t="str">
        <f>IF(ISBLANK(INDEX('Policy Characteristics'!B:B,MATCH($C1259,'Policy Characteristics'!$C:$C,0))),"",INDEX('Policy Characteristics'!B:B,MATCH($C1259,'Policy Characteristics'!$C:$C,0)))</f>
        <v>Exempt Process Emissions from C Tax</v>
      </c>
      <c r="C1259" s="276" t="str">
        <f t="shared" si="54"/>
        <v>BEPEfCT Boolean Exempt Process Emissions from Carbon Tax</v>
      </c>
      <c r="D1259" s="6" t="s">
        <v>3110</v>
      </c>
      <c r="E1259" s="6"/>
      <c r="F1259" t="s">
        <v>3074</v>
      </c>
      <c r="G1259" s="6"/>
      <c r="H1259" s="49">
        <v>1636</v>
      </c>
      <c r="I1259" s="348" t="s">
        <v>45</v>
      </c>
      <c r="J1259" s="277" t="str">
        <f>IF(ISBLANK(INDEX('Policy Characteristics'!D:D,MATCH($C1259,'Policy Characteristics'!$C:$C,0))),"",INDEX('Policy Characteristics'!D:D,MATCH($C1259,'Policy Characteristics'!$C:$C,0)))</f>
        <v/>
      </c>
      <c r="K1259" s="276" t="str">
        <f>IF(ISBLANK(INDEX('Policy Characteristics'!E:E,MATCH($C1259,'Policy Characteristics'!$C:$C,0))),"",INDEX('Policy Characteristics'!E:E,MATCH($C1259,'Policy Characteristics'!$C:$C,0)))</f>
        <v>cross toggle whether carbon tax affects process emissions</v>
      </c>
      <c r="L1259" s="276">
        <f>IF(ISBLANK(INDEX('Policy Characteristics'!F:F,MATCH($C1259,'Policy Characteristics'!$C:$C,0))),"",INDEX('Policy Characteristics'!F:F,MATCH($C1259,'Policy Characteristics'!$C:$C,0)))</f>
        <v>0</v>
      </c>
      <c r="M1259" s="276">
        <f>IF(ISBLANK(INDEX('Policy Characteristics'!G:G,MATCH($C1259,'Policy Characteristics'!$C:$C,0))),"",INDEX('Policy Characteristics'!G:G,MATCH($C1259,'Policy Characteristics'!$C:$C,0)))</f>
        <v>1</v>
      </c>
      <c r="N1259" s="276">
        <f>IF(ISBLANK(INDEX('Policy Characteristics'!H:H,MATCH($C1259,'Policy Characteristics'!$C:$C,0))),"",INDEX('Policy Characteristics'!H:H,MATCH($C1259,'Policy Characteristics'!$C:$C,0)))</f>
        <v>1</v>
      </c>
      <c r="O1259" s="276" t="str">
        <f>IF(ISBLANK(INDEX('Policy Characteristics'!I:I,MATCH($C1259,'Policy Characteristics'!$C:$C,0))),"",INDEX('Policy Characteristics'!I:I,MATCH($C1259,'Policy Characteristics'!$C:$C,0)))</f>
        <v>on/off</v>
      </c>
      <c r="P1259" s="276" t="str">
        <f>IF(ISBLANK(INDEX('Policy Characteristics'!J:J,MATCH($C1259,'Policy Characteristics'!$C:$C,0))),"",INDEX('Policy Characteristics'!J:J,MATCH($C1259,'Policy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59" s="276" t="str">
        <f>IF(ISBLANK(INDEX('Policy Characteristics'!K:K,MATCH($C1259,'Policy Characteristics'!$C:$C,0))),"",INDEX('Policy Characteristics'!K:K,MATCH($C1259,'Policy Characteristics'!$C:$C,0)))</f>
        <v>fuels.html#carbon-tax</v>
      </c>
      <c r="R1259" s="276" t="str">
        <f>IF(ISBLANK(INDEX('Policy Characteristics'!L:L,MATCH($C1259,'Policy Characteristics'!$C:$C,0))),"",INDEX('Policy Characteristics'!L:L,MATCH($C1259,'Policy Characteristics'!$C:$C,0)))</f>
        <v>carbon-tax.html</v>
      </c>
    </row>
    <row r="1260" spans="1:18" s="2" customFormat="1" ht="16">
      <c r="A1260" s="276" t="str">
        <f>IF(ISBLANK(INDEX('Policy Characteristics'!A:A,MATCH($C1260,'Policy Characteristics'!$C:$C,0))),"",INDEX('Policy Characteristics'!A:A,MATCH($C1260,'Policy Characteristics'!$C:$C,0)))</f>
        <v>Cross-Sector</v>
      </c>
      <c r="B1260" s="285" t="str">
        <f>IF(ISBLANK(INDEX('Policy Characteristics'!B:B,MATCH($C1260,'Policy Characteristics'!$C:$C,0))),"",INDEX('Policy Characteristics'!B:B,MATCH($C1260,'Policy Characteristics'!$C:$C,0)))</f>
        <v>Exempt Process Emissions from C Tax</v>
      </c>
      <c r="C1260" s="276" t="str">
        <f t="shared" si="54"/>
        <v>BEPEfCT Boolean Exempt Process Emissions from Carbon Tax</v>
      </c>
      <c r="D1260" s="6" t="s">
        <v>3111</v>
      </c>
      <c r="E1260" s="6"/>
      <c r="F1260" t="s">
        <v>2606</v>
      </c>
      <c r="G1260" s="6"/>
      <c r="H1260" s="49">
        <v>1637</v>
      </c>
      <c r="I1260" s="348" t="s">
        <v>44</v>
      </c>
      <c r="J1260" s="277" t="str">
        <f>IF(ISBLANK(INDEX('Policy Characteristics'!D:D,MATCH($C1260,'Policy Characteristics'!$C:$C,0))),"",INDEX('Policy Characteristics'!D:D,MATCH($C1260,'Policy Characteristics'!$C:$C,0)))</f>
        <v/>
      </c>
      <c r="K1260" s="276" t="str">
        <f>IF(ISBLANK(INDEX('Policy Characteristics'!E:E,MATCH($C1260,'Policy Characteristics'!$C:$C,0))),"",INDEX('Policy Characteristics'!E:E,MATCH($C1260,'Policy Characteristics'!$C:$C,0)))</f>
        <v>cross toggle whether carbon tax affects process emissions</v>
      </c>
      <c r="L1260" s="276">
        <f>IF(ISBLANK(INDEX('Policy Characteristics'!F:F,MATCH($C1260,'Policy Characteristics'!$C:$C,0))),"",INDEX('Policy Characteristics'!F:F,MATCH($C1260,'Policy Characteristics'!$C:$C,0)))</f>
        <v>0</v>
      </c>
      <c r="M1260" s="276">
        <f>IF(ISBLANK(INDEX('Policy Characteristics'!G:G,MATCH($C1260,'Policy Characteristics'!$C:$C,0))),"",INDEX('Policy Characteristics'!G:G,MATCH($C1260,'Policy Characteristics'!$C:$C,0)))</f>
        <v>1</v>
      </c>
      <c r="N1260" s="276">
        <f>IF(ISBLANK(INDEX('Policy Characteristics'!H:H,MATCH($C1260,'Policy Characteristics'!$C:$C,0))),"",INDEX('Policy Characteristics'!H:H,MATCH($C1260,'Policy Characteristics'!$C:$C,0)))</f>
        <v>1</v>
      </c>
      <c r="O1260" s="276" t="str">
        <f>IF(ISBLANK(INDEX('Policy Characteristics'!I:I,MATCH($C1260,'Policy Characteristics'!$C:$C,0))),"",INDEX('Policy Characteristics'!I:I,MATCH($C1260,'Policy Characteristics'!$C:$C,0)))</f>
        <v>on/off</v>
      </c>
      <c r="P1260" s="276" t="str">
        <f>IF(ISBLANK(INDEX('Policy Characteristics'!J:J,MATCH($C1260,'Policy Characteristics'!$C:$C,0))),"",INDEX('Policy Characteristics'!J:J,MATCH($C1260,'Policy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60" s="276" t="str">
        <f>IF(ISBLANK(INDEX('Policy Characteristics'!K:K,MATCH($C1260,'Policy Characteristics'!$C:$C,0))),"",INDEX('Policy Characteristics'!K:K,MATCH($C1260,'Policy Characteristics'!$C:$C,0)))</f>
        <v>fuels.html#carbon-tax</v>
      </c>
      <c r="R1260" s="276" t="str">
        <f>IF(ISBLANK(INDEX('Policy Characteristics'!L:L,MATCH($C1260,'Policy Characteristics'!$C:$C,0))),"",INDEX('Policy Characteristics'!L:L,MATCH($C1260,'Policy Characteristics'!$C:$C,0)))</f>
        <v>carbon-tax.html</v>
      </c>
    </row>
    <row r="1261" spans="1:18" s="2" customFormat="1" ht="16">
      <c r="A1261" s="276" t="str">
        <f>IF(ISBLANK(INDEX('Policy Characteristics'!A:A,MATCH($C1261,'Policy Characteristics'!$C:$C,0))),"",INDEX('Policy Characteristics'!A:A,MATCH($C1261,'Policy Characteristics'!$C:$C,0)))</f>
        <v>Cross-Sector</v>
      </c>
      <c r="B1261" s="285" t="str">
        <f>IF(ISBLANK(INDEX('Policy Characteristics'!B:B,MATCH($C1261,'Policy Characteristics'!$C:$C,0))),"",INDEX('Policy Characteristics'!B:B,MATCH($C1261,'Policy Characteristics'!$C:$C,0)))</f>
        <v>Exempt Process Emissions from C Tax</v>
      </c>
      <c r="C1261" s="276" t="str">
        <f t="shared" si="54"/>
        <v>BEPEfCT Boolean Exempt Process Emissions from Carbon Tax</v>
      </c>
      <c r="D1261" s="6" t="s">
        <v>3112</v>
      </c>
      <c r="E1261" s="6"/>
      <c r="F1261" t="s">
        <v>3075</v>
      </c>
      <c r="G1261" s="6"/>
      <c r="H1261" s="49">
        <v>1638</v>
      </c>
      <c r="I1261" s="348" t="s">
        <v>45</v>
      </c>
      <c r="J1261" s="277" t="str">
        <f>IF(ISBLANK(INDEX('Policy Characteristics'!D:D,MATCH($C1261,'Policy Characteristics'!$C:$C,0))),"",INDEX('Policy Characteristics'!D:D,MATCH($C1261,'Policy Characteristics'!$C:$C,0)))</f>
        <v/>
      </c>
      <c r="K1261" s="276" t="str">
        <f>IF(ISBLANK(INDEX('Policy Characteristics'!E:E,MATCH($C1261,'Policy Characteristics'!$C:$C,0))),"",INDEX('Policy Characteristics'!E:E,MATCH($C1261,'Policy Characteristics'!$C:$C,0)))</f>
        <v>cross toggle whether carbon tax affects process emissions</v>
      </c>
      <c r="L1261" s="276">
        <f>IF(ISBLANK(INDEX('Policy Characteristics'!F:F,MATCH($C1261,'Policy Characteristics'!$C:$C,0))),"",INDEX('Policy Characteristics'!F:F,MATCH($C1261,'Policy Characteristics'!$C:$C,0)))</f>
        <v>0</v>
      </c>
      <c r="M1261" s="276">
        <f>IF(ISBLANK(INDEX('Policy Characteristics'!G:G,MATCH($C1261,'Policy Characteristics'!$C:$C,0))),"",INDEX('Policy Characteristics'!G:G,MATCH($C1261,'Policy Characteristics'!$C:$C,0)))</f>
        <v>1</v>
      </c>
      <c r="N1261" s="276">
        <f>IF(ISBLANK(INDEX('Policy Characteristics'!H:H,MATCH($C1261,'Policy Characteristics'!$C:$C,0))),"",INDEX('Policy Characteristics'!H:H,MATCH($C1261,'Policy Characteristics'!$C:$C,0)))</f>
        <v>1</v>
      </c>
      <c r="O1261" s="276" t="str">
        <f>IF(ISBLANK(INDEX('Policy Characteristics'!I:I,MATCH($C1261,'Policy Characteristics'!$C:$C,0))),"",INDEX('Policy Characteristics'!I:I,MATCH($C1261,'Policy Characteristics'!$C:$C,0)))</f>
        <v>on/off</v>
      </c>
      <c r="P1261" s="276" t="str">
        <f>IF(ISBLANK(INDEX('Policy Characteristics'!J:J,MATCH($C1261,'Policy Characteristics'!$C:$C,0))),"",INDEX('Policy Characteristics'!J:J,MATCH($C1261,'Policy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61" s="276" t="str">
        <f>IF(ISBLANK(INDEX('Policy Characteristics'!K:K,MATCH($C1261,'Policy Characteristics'!$C:$C,0))),"",INDEX('Policy Characteristics'!K:K,MATCH($C1261,'Policy Characteristics'!$C:$C,0)))</f>
        <v>fuels.html#carbon-tax</v>
      </c>
      <c r="R1261" s="276" t="str">
        <f>IF(ISBLANK(INDEX('Policy Characteristics'!L:L,MATCH($C1261,'Policy Characteristics'!$C:$C,0))),"",INDEX('Policy Characteristics'!L:L,MATCH($C1261,'Policy Characteristics'!$C:$C,0)))</f>
        <v>carbon-tax.html</v>
      </c>
    </row>
    <row r="1262" spans="1:18" s="2" customFormat="1" ht="16">
      <c r="A1262" s="276" t="str">
        <f>IF(ISBLANK(INDEX('Policy Characteristics'!A:A,MATCH($C1262,'Policy Characteristics'!$C:$C,0))),"",INDEX('Policy Characteristics'!A:A,MATCH($C1262,'Policy Characteristics'!$C:$C,0)))</f>
        <v>Cross-Sector</v>
      </c>
      <c r="B1262" s="285" t="str">
        <f>IF(ISBLANK(INDEX('Policy Characteristics'!B:B,MATCH($C1262,'Policy Characteristics'!$C:$C,0))),"",INDEX('Policy Characteristics'!B:B,MATCH($C1262,'Policy Characteristics'!$C:$C,0)))</f>
        <v>Exempt Process Emissions from C Tax</v>
      </c>
      <c r="C1262" s="276" t="str">
        <f t="shared" si="54"/>
        <v>BEPEfCT Boolean Exempt Process Emissions from Carbon Tax</v>
      </c>
      <c r="D1262" s="6" t="s">
        <v>3113</v>
      </c>
      <c r="E1262" s="6"/>
      <c r="F1262" t="s">
        <v>3076</v>
      </c>
      <c r="G1262" s="6"/>
      <c r="H1262" s="49">
        <v>1639</v>
      </c>
      <c r="I1262" s="348" t="s">
        <v>45</v>
      </c>
      <c r="J1262" s="277" t="str">
        <f>IF(ISBLANK(INDEX('Policy Characteristics'!D:D,MATCH($C1262,'Policy Characteristics'!$C:$C,0))),"",INDEX('Policy Characteristics'!D:D,MATCH($C1262,'Policy Characteristics'!$C:$C,0)))</f>
        <v/>
      </c>
      <c r="K1262" s="276" t="str">
        <f>IF(ISBLANK(INDEX('Policy Characteristics'!E:E,MATCH($C1262,'Policy Characteristics'!$C:$C,0))),"",INDEX('Policy Characteristics'!E:E,MATCH($C1262,'Policy Characteristics'!$C:$C,0)))</f>
        <v>cross toggle whether carbon tax affects process emissions</v>
      </c>
      <c r="L1262" s="276">
        <f>IF(ISBLANK(INDEX('Policy Characteristics'!F:F,MATCH($C1262,'Policy Characteristics'!$C:$C,0))),"",INDEX('Policy Characteristics'!F:F,MATCH($C1262,'Policy Characteristics'!$C:$C,0)))</f>
        <v>0</v>
      </c>
      <c r="M1262" s="276">
        <f>IF(ISBLANK(INDEX('Policy Characteristics'!G:G,MATCH($C1262,'Policy Characteristics'!$C:$C,0))),"",INDEX('Policy Characteristics'!G:G,MATCH($C1262,'Policy Characteristics'!$C:$C,0)))</f>
        <v>1</v>
      </c>
      <c r="N1262" s="276">
        <f>IF(ISBLANK(INDEX('Policy Characteristics'!H:H,MATCH($C1262,'Policy Characteristics'!$C:$C,0))),"",INDEX('Policy Characteristics'!H:H,MATCH($C1262,'Policy Characteristics'!$C:$C,0)))</f>
        <v>1</v>
      </c>
      <c r="O1262" s="276" t="str">
        <f>IF(ISBLANK(INDEX('Policy Characteristics'!I:I,MATCH($C1262,'Policy Characteristics'!$C:$C,0))),"",INDEX('Policy Characteristics'!I:I,MATCH($C1262,'Policy Characteristics'!$C:$C,0)))</f>
        <v>on/off</v>
      </c>
      <c r="P1262" s="276" t="str">
        <f>IF(ISBLANK(INDEX('Policy Characteristics'!J:J,MATCH($C1262,'Policy Characteristics'!$C:$C,0))),"",INDEX('Policy Characteristics'!J:J,MATCH($C1262,'Policy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62" s="276" t="str">
        <f>IF(ISBLANK(INDEX('Policy Characteristics'!K:K,MATCH($C1262,'Policy Characteristics'!$C:$C,0))),"",INDEX('Policy Characteristics'!K:K,MATCH($C1262,'Policy Characteristics'!$C:$C,0)))</f>
        <v>fuels.html#carbon-tax</v>
      </c>
      <c r="R1262" s="276" t="str">
        <f>IF(ISBLANK(INDEX('Policy Characteristics'!L:L,MATCH($C1262,'Policy Characteristics'!$C:$C,0))),"",INDEX('Policy Characteristics'!L:L,MATCH($C1262,'Policy Characteristics'!$C:$C,0)))</f>
        <v>carbon-tax.html</v>
      </c>
    </row>
    <row r="1263" spans="1:18" s="2" customFormat="1" ht="16">
      <c r="A1263" s="276" t="str">
        <f>IF(ISBLANK(INDEX('Policy Characteristics'!A:A,MATCH($C1263,'Policy Characteristics'!$C:$C,0))),"",INDEX('Policy Characteristics'!A:A,MATCH($C1263,'Policy Characteristics'!$C:$C,0)))</f>
        <v>Cross-Sector</v>
      </c>
      <c r="B1263" s="285" t="str">
        <f>IF(ISBLANK(INDEX('Policy Characteristics'!B:B,MATCH($C1263,'Policy Characteristics'!$C:$C,0))),"",INDEX('Policy Characteristics'!B:B,MATCH($C1263,'Policy Characteristics'!$C:$C,0)))</f>
        <v>Exempt Process Emissions from C Tax</v>
      </c>
      <c r="C1263" s="276" t="str">
        <f t="shared" si="54"/>
        <v>BEPEfCT Boolean Exempt Process Emissions from Carbon Tax</v>
      </c>
      <c r="D1263" s="6" t="s">
        <v>3114</v>
      </c>
      <c r="E1263" s="6"/>
      <c r="F1263" t="s">
        <v>3077</v>
      </c>
      <c r="G1263" s="6"/>
      <c r="H1263" s="49">
        <v>1640</v>
      </c>
      <c r="I1263" s="348" t="s">
        <v>45</v>
      </c>
      <c r="J1263" s="277" t="str">
        <f>IF(ISBLANK(INDEX('Policy Characteristics'!D:D,MATCH($C1263,'Policy Characteristics'!$C:$C,0))),"",INDEX('Policy Characteristics'!D:D,MATCH($C1263,'Policy Characteristics'!$C:$C,0)))</f>
        <v/>
      </c>
      <c r="K1263" s="276" t="str">
        <f>IF(ISBLANK(INDEX('Policy Characteristics'!E:E,MATCH($C1263,'Policy Characteristics'!$C:$C,0))),"",INDEX('Policy Characteristics'!E:E,MATCH($C1263,'Policy Characteristics'!$C:$C,0)))</f>
        <v>cross toggle whether carbon tax affects process emissions</v>
      </c>
      <c r="L1263" s="276">
        <f>IF(ISBLANK(INDEX('Policy Characteristics'!F:F,MATCH($C1263,'Policy Characteristics'!$C:$C,0))),"",INDEX('Policy Characteristics'!F:F,MATCH($C1263,'Policy Characteristics'!$C:$C,0)))</f>
        <v>0</v>
      </c>
      <c r="M1263" s="276">
        <f>IF(ISBLANK(INDEX('Policy Characteristics'!G:G,MATCH($C1263,'Policy Characteristics'!$C:$C,0))),"",INDEX('Policy Characteristics'!G:G,MATCH($C1263,'Policy Characteristics'!$C:$C,0)))</f>
        <v>1</v>
      </c>
      <c r="N1263" s="276">
        <f>IF(ISBLANK(INDEX('Policy Characteristics'!H:H,MATCH($C1263,'Policy Characteristics'!$C:$C,0))),"",INDEX('Policy Characteristics'!H:H,MATCH($C1263,'Policy Characteristics'!$C:$C,0)))</f>
        <v>1</v>
      </c>
      <c r="O1263" s="276" t="str">
        <f>IF(ISBLANK(INDEX('Policy Characteristics'!I:I,MATCH($C1263,'Policy Characteristics'!$C:$C,0))),"",INDEX('Policy Characteristics'!I:I,MATCH($C1263,'Policy Characteristics'!$C:$C,0)))</f>
        <v>on/off</v>
      </c>
      <c r="P1263" s="276" t="str">
        <f>IF(ISBLANK(INDEX('Policy Characteristics'!J:J,MATCH($C1263,'Policy Characteristics'!$C:$C,0))),"",INDEX('Policy Characteristics'!J:J,MATCH($C1263,'Policy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63" s="276" t="str">
        <f>IF(ISBLANK(INDEX('Policy Characteristics'!K:K,MATCH($C1263,'Policy Characteristics'!$C:$C,0))),"",INDEX('Policy Characteristics'!K:K,MATCH($C1263,'Policy Characteristics'!$C:$C,0)))</f>
        <v>fuels.html#carbon-tax</v>
      </c>
      <c r="R1263" s="276" t="str">
        <f>IF(ISBLANK(INDEX('Policy Characteristics'!L:L,MATCH($C1263,'Policy Characteristics'!$C:$C,0))),"",INDEX('Policy Characteristics'!L:L,MATCH($C1263,'Policy Characteristics'!$C:$C,0)))</f>
        <v>carbon-tax.html</v>
      </c>
    </row>
    <row r="1264" spans="1:18" s="2" customFormat="1" ht="16">
      <c r="A1264" s="276" t="str">
        <f>IF(ISBLANK(INDEX('Policy Characteristics'!A:A,MATCH($C1264,'Policy Characteristics'!$C:$C,0))),"",INDEX('Policy Characteristics'!A:A,MATCH($C1264,'Policy Characteristics'!$C:$C,0)))</f>
        <v>Cross-Sector</v>
      </c>
      <c r="B1264" s="285" t="str">
        <f>IF(ISBLANK(INDEX('Policy Characteristics'!B:B,MATCH($C1264,'Policy Characteristics'!$C:$C,0))),"",INDEX('Policy Characteristics'!B:B,MATCH($C1264,'Policy Characteristics'!$C:$C,0)))</f>
        <v>Exempt Process Emissions from C Tax</v>
      </c>
      <c r="C1264" s="276" t="str">
        <f t="shared" si="54"/>
        <v>BEPEfCT Boolean Exempt Process Emissions from Carbon Tax</v>
      </c>
      <c r="D1264" s="6" t="s">
        <v>3115</v>
      </c>
      <c r="E1264" s="6"/>
      <c r="F1264" t="s">
        <v>2607</v>
      </c>
      <c r="G1264" s="6"/>
      <c r="H1264" s="49">
        <v>1641</v>
      </c>
      <c r="I1264" s="348" t="s">
        <v>45</v>
      </c>
      <c r="J1264" s="277" t="str">
        <f>IF(ISBLANK(INDEX('Policy Characteristics'!D:D,MATCH($C1264,'Policy Characteristics'!$C:$C,0))),"",INDEX('Policy Characteristics'!D:D,MATCH($C1264,'Policy Characteristics'!$C:$C,0)))</f>
        <v/>
      </c>
      <c r="K1264" s="276" t="str">
        <f>IF(ISBLANK(INDEX('Policy Characteristics'!E:E,MATCH($C1264,'Policy Characteristics'!$C:$C,0))),"",INDEX('Policy Characteristics'!E:E,MATCH($C1264,'Policy Characteristics'!$C:$C,0)))</f>
        <v>cross toggle whether carbon tax affects process emissions</v>
      </c>
      <c r="L1264" s="276">
        <f>IF(ISBLANK(INDEX('Policy Characteristics'!F:F,MATCH($C1264,'Policy Characteristics'!$C:$C,0))),"",INDEX('Policy Characteristics'!F:F,MATCH($C1264,'Policy Characteristics'!$C:$C,0)))</f>
        <v>0</v>
      </c>
      <c r="M1264" s="276">
        <f>IF(ISBLANK(INDEX('Policy Characteristics'!G:G,MATCH($C1264,'Policy Characteristics'!$C:$C,0))),"",INDEX('Policy Characteristics'!G:G,MATCH($C1264,'Policy Characteristics'!$C:$C,0)))</f>
        <v>1</v>
      </c>
      <c r="N1264" s="276">
        <f>IF(ISBLANK(INDEX('Policy Characteristics'!H:H,MATCH($C1264,'Policy Characteristics'!$C:$C,0))),"",INDEX('Policy Characteristics'!H:H,MATCH($C1264,'Policy Characteristics'!$C:$C,0)))</f>
        <v>1</v>
      </c>
      <c r="O1264" s="276" t="str">
        <f>IF(ISBLANK(INDEX('Policy Characteristics'!I:I,MATCH($C1264,'Policy Characteristics'!$C:$C,0))),"",INDEX('Policy Characteristics'!I:I,MATCH($C1264,'Policy Characteristics'!$C:$C,0)))</f>
        <v>on/off</v>
      </c>
      <c r="P1264" s="276" t="str">
        <f>IF(ISBLANK(INDEX('Policy Characteristics'!J:J,MATCH($C1264,'Policy Characteristics'!$C:$C,0))),"",INDEX('Policy Characteristics'!J:J,MATCH($C1264,'Policy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64" s="276" t="str">
        <f>IF(ISBLANK(INDEX('Policy Characteristics'!K:K,MATCH($C1264,'Policy Characteristics'!$C:$C,0))),"",INDEX('Policy Characteristics'!K:K,MATCH($C1264,'Policy Characteristics'!$C:$C,0)))</f>
        <v>fuels.html#carbon-tax</v>
      </c>
      <c r="R1264" s="276" t="str">
        <f>IF(ISBLANK(INDEX('Policy Characteristics'!L:L,MATCH($C1264,'Policy Characteristics'!$C:$C,0))),"",INDEX('Policy Characteristics'!L:L,MATCH($C1264,'Policy Characteristics'!$C:$C,0)))</f>
        <v>carbon-tax.html</v>
      </c>
    </row>
    <row r="1265" spans="1:18" s="2" customFormat="1" ht="16">
      <c r="A1265" s="276" t="str">
        <f>IF(ISBLANK(INDEX('Policy Characteristics'!A:A,MATCH($C1265,'Policy Characteristics'!$C:$C,0))),"",INDEX('Policy Characteristics'!A:A,MATCH($C1265,'Policy Characteristics'!$C:$C,0)))</f>
        <v>Cross-Sector</v>
      </c>
      <c r="B1265" s="285" t="str">
        <f>IF(ISBLANK(INDEX('Policy Characteristics'!B:B,MATCH($C1265,'Policy Characteristics'!$C:$C,0))),"",INDEX('Policy Characteristics'!B:B,MATCH($C1265,'Policy Characteristics'!$C:$C,0)))</f>
        <v>Exempt Process Emissions from C Tax</v>
      </c>
      <c r="C1265" s="276" t="str">
        <f t="shared" si="54"/>
        <v>BEPEfCT Boolean Exempt Process Emissions from Carbon Tax</v>
      </c>
      <c r="D1265" s="6" t="s">
        <v>3116</v>
      </c>
      <c r="E1265" s="6"/>
      <c r="F1265" t="s">
        <v>3078</v>
      </c>
      <c r="G1265" s="6"/>
      <c r="H1265" s="49">
        <v>1642</v>
      </c>
      <c r="I1265" s="348" t="s">
        <v>45</v>
      </c>
      <c r="J1265" s="277" t="str">
        <f>IF(ISBLANK(INDEX('Policy Characteristics'!D:D,MATCH($C1265,'Policy Characteristics'!$C:$C,0))),"",INDEX('Policy Characteristics'!D:D,MATCH($C1265,'Policy Characteristics'!$C:$C,0)))</f>
        <v/>
      </c>
      <c r="K1265" s="276" t="str">
        <f>IF(ISBLANK(INDEX('Policy Characteristics'!E:E,MATCH($C1265,'Policy Characteristics'!$C:$C,0))),"",INDEX('Policy Characteristics'!E:E,MATCH($C1265,'Policy Characteristics'!$C:$C,0)))</f>
        <v>cross toggle whether carbon tax affects process emissions</v>
      </c>
      <c r="L1265" s="276">
        <f>IF(ISBLANK(INDEX('Policy Characteristics'!F:F,MATCH($C1265,'Policy Characteristics'!$C:$C,0))),"",INDEX('Policy Characteristics'!F:F,MATCH($C1265,'Policy Characteristics'!$C:$C,0)))</f>
        <v>0</v>
      </c>
      <c r="M1265" s="276">
        <f>IF(ISBLANK(INDEX('Policy Characteristics'!G:G,MATCH($C1265,'Policy Characteristics'!$C:$C,0))),"",INDEX('Policy Characteristics'!G:G,MATCH($C1265,'Policy Characteristics'!$C:$C,0)))</f>
        <v>1</v>
      </c>
      <c r="N1265" s="276">
        <f>IF(ISBLANK(INDEX('Policy Characteristics'!H:H,MATCH($C1265,'Policy Characteristics'!$C:$C,0))),"",INDEX('Policy Characteristics'!H:H,MATCH($C1265,'Policy Characteristics'!$C:$C,0)))</f>
        <v>1</v>
      </c>
      <c r="O1265" s="276" t="str">
        <f>IF(ISBLANK(INDEX('Policy Characteristics'!I:I,MATCH($C1265,'Policy Characteristics'!$C:$C,0))),"",INDEX('Policy Characteristics'!I:I,MATCH($C1265,'Policy Characteristics'!$C:$C,0)))</f>
        <v>on/off</v>
      </c>
      <c r="P1265" s="276" t="str">
        <f>IF(ISBLANK(INDEX('Policy Characteristics'!J:J,MATCH($C1265,'Policy Characteristics'!$C:$C,0))),"",INDEX('Policy Characteristics'!J:J,MATCH($C1265,'Policy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65" s="276" t="str">
        <f>IF(ISBLANK(INDEX('Policy Characteristics'!K:K,MATCH($C1265,'Policy Characteristics'!$C:$C,0))),"",INDEX('Policy Characteristics'!K:K,MATCH($C1265,'Policy Characteristics'!$C:$C,0)))</f>
        <v>fuels.html#carbon-tax</v>
      </c>
      <c r="R1265" s="276" t="str">
        <f>IF(ISBLANK(INDEX('Policy Characteristics'!L:L,MATCH($C1265,'Policy Characteristics'!$C:$C,0))),"",INDEX('Policy Characteristics'!L:L,MATCH($C1265,'Policy Characteristics'!$C:$C,0)))</f>
        <v>carbon-tax.html</v>
      </c>
    </row>
    <row r="1266" spans="1:18" s="2" customFormat="1" ht="16">
      <c r="A1266" s="276" t="str">
        <f>IF(ISBLANK(INDEX('Policy Characteristics'!A:A,MATCH($C1266,'Policy Characteristics'!$C:$C,0))),"",INDEX('Policy Characteristics'!A:A,MATCH($C1266,'Policy Characteristics'!$C:$C,0)))</f>
        <v>Cross-Sector</v>
      </c>
      <c r="B1266" s="285" t="str">
        <f>IF(ISBLANK(INDEX('Policy Characteristics'!B:B,MATCH($C1266,'Policy Characteristics'!$C:$C,0))),"",INDEX('Policy Characteristics'!B:B,MATCH($C1266,'Policy Characteristics'!$C:$C,0)))</f>
        <v>Exempt Process Emissions from C Tax</v>
      </c>
      <c r="C1266" s="276" t="str">
        <f t="shared" si="54"/>
        <v>BEPEfCT Boolean Exempt Process Emissions from Carbon Tax</v>
      </c>
      <c r="D1266" s="6" t="s">
        <v>3117</v>
      </c>
      <c r="E1266" s="6"/>
      <c r="F1266" t="s">
        <v>3079</v>
      </c>
      <c r="G1266" s="6"/>
      <c r="H1266" s="49">
        <v>1643</v>
      </c>
      <c r="I1266" s="348" t="s">
        <v>45</v>
      </c>
      <c r="J1266" s="277" t="str">
        <f>IF(ISBLANK(INDEX('Policy Characteristics'!D:D,MATCH($C1266,'Policy Characteristics'!$C:$C,0))),"",INDEX('Policy Characteristics'!D:D,MATCH($C1266,'Policy Characteristics'!$C:$C,0)))</f>
        <v/>
      </c>
      <c r="K1266" s="276" t="str">
        <f>IF(ISBLANK(INDEX('Policy Characteristics'!E:E,MATCH($C1266,'Policy Characteristics'!$C:$C,0))),"",INDEX('Policy Characteristics'!E:E,MATCH($C1266,'Policy Characteristics'!$C:$C,0)))</f>
        <v>cross toggle whether carbon tax affects process emissions</v>
      </c>
      <c r="L1266" s="276">
        <f>IF(ISBLANK(INDEX('Policy Characteristics'!F:F,MATCH($C1266,'Policy Characteristics'!$C:$C,0))),"",INDEX('Policy Characteristics'!F:F,MATCH($C1266,'Policy Characteristics'!$C:$C,0)))</f>
        <v>0</v>
      </c>
      <c r="M1266" s="276">
        <f>IF(ISBLANK(INDEX('Policy Characteristics'!G:G,MATCH($C1266,'Policy Characteristics'!$C:$C,0))),"",INDEX('Policy Characteristics'!G:G,MATCH($C1266,'Policy Characteristics'!$C:$C,0)))</f>
        <v>1</v>
      </c>
      <c r="N1266" s="276">
        <f>IF(ISBLANK(INDEX('Policy Characteristics'!H:H,MATCH($C1266,'Policy Characteristics'!$C:$C,0))),"",INDEX('Policy Characteristics'!H:H,MATCH($C1266,'Policy Characteristics'!$C:$C,0)))</f>
        <v>1</v>
      </c>
      <c r="O1266" s="276" t="str">
        <f>IF(ISBLANK(INDEX('Policy Characteristics'!I:I,MATCH($C1266,'Policy Characteristics'!$C:$C,0))),"",INDEX('Policy Characteristics'!I:I,MATCH($C1266,'Policy Characteristics'!$C:$C,0)))</f>
        <v>on/off</v>
      </c>
      <c r="P1266" s="276" t="str">
        <f>IF(ISBLANK(INDEX('Policy Characteristics'!J:J,MATCH($C1266,'Policy Characteristics'!$C:$C,0))),"",INDEX('Policy Characteristics'!J:J,MATCH($C1266,'Policy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66" s="276" t="str">
        <f>IF(ISBLANK(INDEX('Policy Characteristics'!K:K,MATCH($C1266,'Policy Characteristics'!$C:$C,0))),"",INDEX('Policy Characteristics'!K:K,MATCH($C1266,'Policy Characteristics'!$C:$C,0)))</f>
        <v>fuels.html#carbon-tax</v>
      </c>
      <c r="R1266" s="276" t="str">
        <f>IF(ISBLANK(INDEX('Policy Characteristics'!L:L,MATCH($C1266,'Policy Characteristics'!$C:$C,0))),"",INDEX('Policy Characteristics'!L:L,MATCH($C1266,'Policy Characteristics'!$C:$C,0)))</f>
        <v>carbon-tax.html</v>
      </c>
    </row>
    <row r="1267" spans="1:18" s="2" customFormat="1" ht="16">
      <c r="A1267" s="276" t="str">
        <f>IF(ISBLANK(INDEX('Policy Characteristics'!A:A,MATCH($C1267,'Policy Characteristics'!$C:$C,0))),"",INDEX('Policy Characteristics'!A:A,MATCH($C1267,'Policy Characteristics'!$C:$C,0)))</f>
        <v>Cross-Sector</v>
      </c>
      <c r="B1267" s="285" t="str">
        <f>IF(ISBLANK(INDEX('Policy Characteristics'!B:B,MATCH($C1267,'Policy Characteristics'!$C:$C,0))),"",INDEX('Policy Characteristics'!B:B,MATCH($C1267,'Policy Characteristics'!$C:$C,0)))</f>
        <v>Exempt Process Emissions from C Tax</v>
      </c>
      <c r="C1267" s="276" t="str">
        <f t="shared" si="54"/>
        <v>BEPEfCT Boolean Exempt Process Emissions from Carbon Tax</v>
      </c>
      <c r="D1267" s="6" t="s">
        <v>3118</v>
      </c>
      <c r="E1267" s="6"/>
      <c r="F1267" t="s">
        <v>3080</v>
      </c>
      <c r="G1267" s="6"/>
      <c r="H1267" s="49">
        <v>1644</v>
      </c>
      <c r="I1267" s="348" t="s">
        <v>45</v>
      </c>
      <c r="J1267" s="277" t="str">
        <f>IF(ISBLANK(INDEX('Policy Characteristics'!D:D,MATCH($C1267,'Policy Characteristics'!$C:$C,0))),"",INDEX('Policy Characteristics'!D:D,MATCH($C1267,'Policy Characteristics'!$C:$C,0)))</f>
        <v/>
      </c>
      <c r="K1267" s="276" t="str">
        <f>IF(ISBLANK(INDEX('Policy Characteristics'!E:E,MATCH($C1267,'Policy Characteristics'!$C:$C,0))),"",INDEX('Policy Characteristics'!E:E,MATCH($C1267,'Policy Characteristics'!$C:$C,0)))</f>
        <v>cross toggle whether carbon tax affects process emissions</v>
      </c>
      <c r="L1267" s="276">
        <f>IF(ISBLANK(INDEX('Policy Characteristics'!F:F,MATCH($C1267,'Policy Characteristics'!$C:$C,0))),"",INDEX('Policy Characteristics'!F:F,MATCH($C1267,'Policy Characteristics'!$C:$C,0)))</f>
        <v>0</v>
      </c>
      <c r="M1267" s="276">
        <f>IF(ISBLANK(INDEX('Policy Characteristics'!G:G,MATCH($C1267,'Policy Characteristics'!$C:$C,0))),"",INDEX('Policy Characteristics'!G:G,MATCH($C1267,'Policy Characteristics'!$C:$C,0)))</f>
        <v>1</v>
      </c>
      <c r="N1267" s="276">
        <f>IF(ISBLANK(INDEX('Policy Characteristics'!H:H,MATCH($C1267,'Policy Characteristics'!$C:$C,0))),"",INDEX('Policy Characteristics'!H:H,MATCH($C1267,'Policy Characteristics'!$C:$C,0)))</f>
        <v>1</v>
      </c>
      <c r="O1267" s="276" t="str">
        <f>IF(ISBLANK(INDEX('Policy Characteristics'!I:I,MATCH($C1267,'Policy Characteristics'!$C:$C,0))),"",INDEX('Policy Characteristics'!I:I,MATCH($C1267,'Policy Characteristics'!$C:$C,0)))</f>
        <v>on/off</v>
      </c>
      <c r="P1267" s="276" t="str">
        <f>IF(ISBLANK(INDEX('Policy Characteristics'!J:J,MATCH($C1267,'Policy Characteristics'!$C:$C,0))),"",INDEX('Policy Characteristics'!J:J,MATCH($C1267,'Policy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67" s="276" t="str">
        <f>IF(ISBLANK(INDEX('Policy Characteristics'!K:K,MATCH($C1267,'Policy Characteristics'!$C:$C,0))),"",INDEX('Policy Characteristics'!K:K,MATCH($C1267,'Policy Characteristics'!$C:$C,0)))</f>
        <v>fuels.html#carbon-tax</v>
      </c>
      <c r="R1267" s="276" t="str">
        <f>IF(ISBLANK(INDEX('Policy Characteristics'!L:L,MATCH($C1267,'Policy Characteristics'!$C:$C,0))),"",INDEX('Policy Characteristics'!L:L,MATCH($C1267,'Policy Characteristics'!$C:$C,0)))</f>
        <v>carbon-tax.html</v>
      </c>
    </row>
    <row r="1268" spans="1:18" s="2" customFormat="1" ht="16">
      <c r="A1268" s="276" t="str">
        <f>IF(ISBLANK(INDEX('Policy Characteristics'!A:A,MATCH($C1268,'Policy Characteristics'!$C:$C,0))),"",INDEX('Policy Characteristics'!A:A,MATCH($C1268,'Policy Characteristics'!$C:$C,0)))</f>
        <v>Cross-Sector</v>
      </c>
      <c r="B1268" s="285" t="str">
        <f>IF(ISBLANK(INDEX('Policy Characteristics'!B:B,MATCH($C1268,'Policy Characteristics'!$C:$C,0))),"",INDEX('Policy Characteristics'!B:B,MATCH($C1268,'Policy Characteristics'!$C:$C,0)))</f>
        <v>Exempt Process Emissions from C Tax</v>
      </c>
      <c r="C1268" s="276" t="str">
        <f t="shared" si="54"/>
        <v>BEPEfCT Boolean Exempt Process Emissions from Carbon Tax</v>
      </c>
      <c r="D1268" s="6" t="s">
        <v>3119</v>
      </c>
      <c r="E1268" s="6"/>
      <c r="F1268" t="s">
        <v>3081</v>
      </c>
      <c r="G1268" s="6"/>
      <c r="H1268" s="49">
        <v>1645</v>
      </c>
      <c r="I1268" s="348" t="s">
        <v>45</v>
      </c>
      <c r="J1268" s="277" t="str">
        <f>IF(ISBLANK(INDEX('Policy Characteristics'!D:D,MATCH($C1268,'Policy Characteristics'!$C:$C,0))),"",INDEX('Policy Characteristics'!D:D,MATCH($C1268,'Policy Characteristics'!$C:$C,0)))</f>
        <v/>
      </c>
      <c r="K1268" s="276" t="str">
        <f>IF(ISBLANK(INDEX('Policy Characteristics'!E:E,MATCH($C1268,'Policy Characteristics'!$C:$C,0))),"",INDEX('Policy Characteristics'!E:E,MATCH($C1268,'Policy Characteristics'!$C:$C,0)))</f>
        <v>cross toggle whether carbon tax affects process emissions</v>
      </c>
      <c r="L1268" s="276">
        <f>IF(ISBLANK(INDEX('Policy Characteristics'!F:F,MATCH($C1268,'Policy Characteristics'!$C:$C,0))),"",INDEX('Policy Characteristics'!F:F,MATCH($C1268,'Policy Characteristics'!$C:$C,0)))</f>
        <v>0</v>
      </c>
      <c r="M1268" s="276">
        <f>IF(ISBLANK(INDEX('Policy Characteristics'!G:G,MATCH($C1268,'Policy Characteristics'!$C:$C,0))),"",INDEX('Policy Characteristics'!G:G,MATCH($C1268,'Policy Characteristics'!$C:$C,0)))</f>
        <v>1</v>
      </c>
      <c r="N1268" s="276">
        <f>IF(ISBLANK(INDEX('Policy Characteristics'!H:H,MATCH($C1268,'Policy Characteristics'!$C:$C,0))),"",INDEX('Policy Characteristics'!H:H,MATCH($C1268,'Policy Characteristics'!$C:$C,0)))</f>
        <v>1</v>
      </c>
      <c r="O1268" s="276" t="str">
        <f>IF(ISBLANK(INDEX('Policy Characteristics'!I:I,MATCH($C1268,'Policy Characteristics'!$C:$C,0))),"",INDEX('Policy Characteristics'!I:I,MATCH($C1268,'Policy Characteristics'!$C:$C,0)))</f>
        <v>on/off</v>
      </c>
      <c r="P1268" s="276" t="str">
        <f>IF(ISBLANK(INDEX('Policy Characteristics'!J:J,MATCH($C1268,'Policy Characteristics'!$C:$C,0))),"",INDEX('Policy Characteristics'!J:J,MATCH($C1268,'Policy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68" s="276" t="str">
        <f>IF(ISBLANK(INDEX('Policy Characteristics'!K:K,MATCH($C1268,'Policy Characteristics'!$C:$C,0))),"",INDEX('Policy Characteristics'!K:K,MATCH($C1268,'Policy Characteristics'!$C:$C,0)))</f>
        <v>fuels.html#carbon-tax</v>
      </c>
      <c r="R1268" s="276" t="str">
        <f>IF(ISBLANK(INDEX('Policy Characteristics'!L:L,MATCH($C1268,'Policy Characteristics'!$C:$C,0))),"",INDEX('Policy Characteristics'!L:L,MATCH($C1268,'Policy Characteristics'!$C:$C,0)))</f>
        <v>carbon-tax.html</v>
      </c>
    </row>
    <row r="1269" spans="1:18" s="2" customFormat="1" ht="16">
      <c r="A1269" s="276" t="str">
        <f>IF(ISBLANK(INDEX('Policy Characteristics'!A:A,MATCH($C1269,'Policy Characteristics'!$C:$C,0))),"",INDEX('Policy Characteristics'!A:A,MATCH($C1269,'Policy Characteristics'!$C:$C,0)))</f>
        <v>Cross-Sector</v>
      </c>
      <c r="B1269" s="285" t="str">
        <f>IF(ISBLANK(INDEX('Policy Characteristics'!B:B,MATCH($C1269,'Policy Characteristics'!$C:$C,0))),"",INDEX('Policy Characteristics'!B:B,MATCH($C1269,'Policy Characteristics'!$C:$C,0)))</f>
        <v>Exempt Process Emissions from C Tax</v>
      </c>
      <c r="C1269" s="276" t="str">
        <f t="shared" si="54"/>
        <v>BEPEfCT Boolean Exempt Process Emissions from Carbon Tax</v>
      </c>
      <c r="D1269" s="6" t="s">
        <v>3120</v>
      </c>
      <c r="E1269" s="6"/>
      <c r="F1269" t="s">
        <v>3082</v>
      </c>
      <c r="G1269" s="6"/>
      <c r="H1269" s="49">
        <v>1646</v>
      </c>
      <c r="I1269" s="348" t="s">
        <v>45</v>
      </c>
      <c r="J1269" s="277" t="str">
        <f>IF(ISBLANK(INDEX('Policy Characteristics'!D:D,MATCH($C1269,'Policy Characteristics'!$C:$C,0))),"",INDEX('Policy Characteristics'!D:D,MATCH($C1269,'Policy Characteristics'!$C:$C,0)))</f>
        <v/>
      </c>
      <c r="K1269" s="276" t="str">
        <f>IF(ISBLANK(INDEX('Policy Characteristics'!E:E,MATCH($C1269,'Policy Characteristics'!$C:$C,0))),"",INDEX('Policy Characteristics'!E:E,MATCH($C1269,'Policy Characteristics'!$C:$C,0)))</f>
        <v>cross toggle whether carbon tax affects process emissions</v>
      </c>
      <c r="L1269" s="276">
        <f>IF(ISBLANK(INDEX('Policy Characteristics'!F:F,MATCH($C1269,'Policy Characteristics'!$C:$C,0))),"",INDEX('Policy Characteristics'!F:F,MATCH($C1269,'Policy Characteristics'!$C:$C,0)))</f>
        <v>0</v>
      </c>
      <c r="M1269" s="276">
        <f>IF(ISBLANK(INDEX('Policy Characteristics'!G:G,MATCH($C1269,'Policy Characteristics'!$C:$C,0))),"",INDEX('Policy Characteristics'!G:G,MATCH($C1269,'Policy Characteristics'!$C:$C,0)))</f>
        <v>1</v>
      </c>
      <c r="N1269" s="276">
        <f>IF(ISBLANK(INDEX('Policy Characteristics'!H:H,MATCH($C1269,'Policy Characteristics'!$C:$C,0))),"",INDEX('Policy Characteristics'!H:H,MATCH($C1269,'Policy Characteristics'!$C:$C,0)))</f>
        <v>1</v>
      </c>
      <c r="O1269" s="276" t="str">
        <f>IF(ISBLANK(INDEX('Policy Characteristics'!I:I,MATCH($C1269,'Policy Characteristics'!$C:$C,0))),"",INDEX('Policy Characteristics'!I:I,MATCH($C1269,'Policy Characteristics'!$C:$C,0)))</f>
        <v>on/off</v>
      </c>
      <c r="P1269" s="276" t="str">
        <f>IF(ISBLANK(INDEX('Policy Characteristics'!J:J,MATCH($C1269,'Policy Characteristics'!$C:$C,0))),"",INDEX('Policy Characteristics'!J:J,MATCH($C1269,'Policy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69" s="276" t="str">
        <f>IF(ISBLANK(INDEX('Policy Characteristics'!K:K,MATCH($C1269,'Policy Characteristics'!$C:$C,0))),"",INDEX('Policy Characteristics'!K:K,MATCH($C1269,'Policy Characteristics'!$C:$C,0)))</f>
        <v>fuels.html#carbon-tax</v>
      </c>
      <c r="R1269" s="276" t="str">
        <f>IF(ISBLANK(INDEX('Policy Characteristics'!L:L,MATCH($C1269,'Policy Characteristics'!$C:$C,0))),"",INDEX('Policy Characteristics'!L:L,MATCH($C1269,'Policy Characteristics'!$C:$C,0)))</f>
        <v>carbon-tax.html</v>
      </c>
    </row>
    <row r="1270" spans="1:18" s="2" customFormat="1" ht="16">
      <c r="A1270" s="276" t="str">
        <f>IF(ISBLANK(INDEX('Policy Characteristics'!A:A,MATCH($C1270,'Policy Characteristics'!$C:$C,0))),"",INDEX('Policy Characteristics'!A:A,MATCH($C1270,'Policy Characteristics'!$C:$C,0)))</f>
        <v>Cross-Sector</v>
      </c>
      <c r="B1270" s="285" t="str">
        <f>IF(ISBLANK(INDEX('Policy Characteristics'!B:B,MATCH($C1270,'Policy Characteristics'!$C:$C,0))),"",INDEX('Policy Characteristics'!B:B,MATCH($C1270,'Policy Characteristics'!$C:$C,0)))</f>
        <v>Exempt Process Emissions from C Tax</v>
      </c>
      <c r="C1270" s="276" t="str">
        <f t="shared" si="54"/>
        <v>BEPEfCT Boolean Exempt Process Emissions from Carbon Tax</v>
      </c>
      <c r="D1270" s="6" t="s">
        <v>3121</v>
      </c>
      <c r="E1270" s="6"/>
      <c r="F1270" t="s">
        <v>3083</v>
      </c>
      <c r="G1270" s="6"/>
      <c r="H1270" s="49">
        <v>1647</v>
      </c>
      <c r="I1270" s="348" t="s">
        <v>45</v>
      </c>
      <c r="J1270" s="277" t="str">
        <f>IF(ISBLANK(INDEX('Policy Characteristics'!D:D,MATCH($C1270,'Policy Characteristics'!$C:$C,0))),"",INDEX('Policy Characteristics'!D:D,MATCH($C1270,'Policy Characteristics'!$C:$C,0)))</f>
        <v/>
      </c>
      <c r="K1270" s="276" t="str">
        <f>IF(ISBLANK(INDEX('Policy Characteristics'!E:E,MATCH($C1270,'Policy Characteristics'!$C:$C,0))),"",INDEX('Policy Characteristics'!E:E,MATCH($C1270,'Policy Characteristics'!$C:$C,0)))</f>
        <v>cross toggle whether carbon tax affects process emissions</v>
      </c>
      <c r="L1270" s="276">
        <f>IF(ISBLANK(INDEX('Policy Characteristics'!F:F,MATCH($C1270,'Policy Characteristics'!$C:$C,0))),"",INDEX('Policy Characteristics'!F:F,MATCH($C1270,'Policy Characteristics'!$C:$C,0)))</f>
        <v>0</v>
      </c>
      <c r="M1270" s="276">
        <f>IF(ISBLANK(INDEX('Policy Characteristics'!G:G,MATCH($C1270,'Policy Characteristics'!$C:$C,0))),"",INDEX('Policy Characteristics'!G:G,MATCH($C1270,'Policy Characteristics'!$C:$C,0)))</f>
        <v>1</v>
      </c>
      <c r="N1270" s="276">
        <f>IF(ISBLANK(INDEX('Policy Characteristics'!H:H,MATCH($C1270,'Policy Characteristics'!$C:$C,0))),"",INDEX('Policy Characteristics'!H:H,MATCH($C1270,'Policy Characteristics'!$C:$C,0)))</f>
        <v>1</v>
      </c>
      <c r="O1270" s="276" t="str">
        <f>IF(ISBLANK(INDEX('Policy Characteristics'!I:I,MATCH($C1270,'Policy Characteristics'!$C:$C,0))),"",INDEX('Policy Characteristics'!I:I,MATCH($C1270,'Policy Characteristics'!$C:$C,0)))</f>
        <v>on/off</v>
      </c>
      <c r="P1270" s="276" t="str">
        <f>IF(ISBLANK(INDEX('Policy Characteristics'!J:J,MATCH($C1270,'Policy Characteristics'!$C:$C,0))),"",INDEX('Policy Characteristics'!J:J,MATCH($C1270,'Policy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70" s="276" t="str">
        <f>IF(ISBLANK(INDEX('Policy Characteristics'!K:K,MATCH($C1270,'Policy Characteristics'!$C:$C,0))),"",INDEX('Policy Characteristics'!K:K,MATCH($C1270,'Policy Characteristics'!$C:$C,0)))</f>
        <v>fuels.html#carbon-tax</v>
      </c>
      <c r="R1270" s="276" t="str">
        <f>IF(ISBLANK(INDEX('Policy Characteristics'!L:L,MATCH($C1270,'Policy Characteristics'!$C:$C,0))),"",INDEX('Policy Characteristics'!L:L,MATCH($C1270,'Policy Characteristics'!$C:$C,0)))</f>
        <v>carbon-tax.html</v>
      </c>
    </row>
    <row r="1271" spans="1:18" s="2" customFormat="1" ht="16">
      <c r="A1271" s="276" t="str">
        <f>IF(ISBLANK(INDEX('Policy Characteristics'!A:A,MATCH($C1271,'Policy Characteristics'!$C:$C,0))),"",INDEX('Policy Characteristics'!A:A,MATCH($C1271,'Policy Characteristics'!$C:$C,0)))</f>
        <v>Cross-Sector</v>
      </c>
      <c r="B1271" s="285" t="str">
        <f>IF(ISBLANK(INDEX('Policy Characteristics'!B:B,MATCH($C1271,'Policy Characteristics'!$C:$C,0))),"",INDEX('Policy Characteristics'!B:B,MATCH($C1271,'Policy Characteristics'!$C:$C,0)))</f>
        <v>Exempt Process Emissions from C Tax</v>
      </c>
      <c r="C1271" s="276" t="str">
        <f t="shared" si="54"/>
        <v>BEPEfCT Boolean Exempt Process Emissions from Carbon Tax</v>
      </c>
      <c r="D1271" s="6" t="s">
        <v>3122</v>
      </c>
      <c r="E1271" s="6"/>
      <c r="F1271" t="s">
        <v>3084</v>
      </c>
      <c r="G1271" s="6"/>
      <c r="H1271" s="49">
        <v>1648</v>
      </c>
      <c r="I1271" s="348" t="s">
        <v>45</v>
      </c>
      <c r="J1271" s="277" t="str">
        <f>IF(ISBLANK(INDEX('Policy Characteristics'!D:D,MATCH($C1271,'Policy Characteristics'!$C:$C,0))),"",INDEX('Policy Characteristics'!D:D,MATCH($C1271,'Policy Characteristics'!$C:$C,0)))</f>
        <v/>
      </c>
      <c r="K1271" s="276" t="str">
        <f>IF(ISBLANK(INDEX('Policy Characteristics'!E:E,MATCH($C1271,'Policy Characteristics'!$C:$C,0))),"",INDEX('Policy Characteristics'!E:E,MATCH($C1271,'Policy Characteristics'!$C:$C,0)))</f>
        <v>cross toggle whether carbon tax affects process emissions</v>
      </c>
      <c r="L1271" s="276">
        <f>IF(ISBLANK(INDEX('Policy Characteristics'!F:F,MATCH($C1271,'Policy Characteristics'!$C:$C,0))),"",INDEX('Policy Characteristics'!F:F,MATCH($C1271,'Policy Characteristics'!$C:$C,0)))</f>
        <v>0</v>
      </c>
      <c r="M1271" s="276">
        <f>IF(ISBLANK(INDEX('Policy Characteristics'!G:G,MATCH($C1271,'Policy Characteristics'!$C:$C,0))),"",INDEX('Policy Characteristics'!G:G,MATCH($C1271,'Policy Characteristics'!$C:$C,0)))</f>
        <v>1</v>
      </c>
      <c r="N1271" s="276">
        <f>IF(ISBLANK(INDEX('Policy Characteristics'!H:H,MATCH($C1271,'Policy Characteristics'!$C:$C,0))),"",INDEX('Policy Characteristics'!H:H,MATCH($C1271,'Policy Characteristics'!$C:$C,0)))</f>
        <v>1</v>
      </c>
      <c r="O1271" s="276" t="str">
        <f>IF(ISBLANK(INDEX('Policy Characteristics'!I:I,MATCH($C1271,'Policy Characteristics'!$C:$C,0))),"",INDEX('Policy Characteristics'!I:I,MATCH($C1271,'Policy Characteristics'!$C:$C,0)))</f>
        <v>on/off</v>
      </c>
      <c r="P1271" s="276" t="str">
        <f>IF(ISBLANK(INDEX('Policy Characteristics'!J:J,MATCH($C1271,'Policy Characteristics'!$C:$C,0))),"",INDEX('Policy Characteristics'!J:J,MATCH($C1271,'Policy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71" s="276" t="str">
        <f>IF(ISBLANK(INDEX('Policy Characteristics'!K:K,MATCH($C1271,'Policy Characteristics'!$C:$C,0))),"",INDEX('Policy Characteristics'!K:K,MATCH($C1271,'Policy Characteristics'!$C:$C,0)))</f>
        <v>fuels.html#carbon-tax</v>
      </c>
      <c r="R1271" s="276" t="str">
        <f>IF(ISBLANK(INDEX('Policy Characteristics'!L:L,MATCH($C1271,'Policy Characteristics'!$C:$C,0))),"",INDEX('Policy Characteristics'!L:L,MATCH($C1271,'Policy Characteristics'!$C:$C,0)))</f>
        <v>carbon-tax.html</v>
      </c>
    </row>
    <row r="1272" spans="1:18" s="2" customFormat="1" ht="16">
      <c r="A1272" s="276" t="str">
        <f>IF(ISBLANK(INDEX('Policy Characteristics'!A:A,MATCH($C1272,'Policy Characteristics'!$C:$C,0))),"",INDEX('Policy Characteristics'!A:A,MATCH($C1272,'Policy Characteristics'!$C:$C,0)))</f>
        <v>Cross-Sector</v>
      </c>
      <c r="B1272" s="285" t="str">
        <f>IF(ISBLANK(INDEX('Policy Characteristics'!B:B,MATCH($C1272,'Policy Characteristics'!$C:$C,0))),"",INDEX('Policy Characteristics'!B:B,MATCH($C1272,'Policy Characteristics'!$C:$C,0)))</f>
        <v>Exempt Process Emissions from C Tax</v>
      </c>
      <c r="C1272" s="276" t="str">
        <f t="shared" si="54"/>
        <v>BEPEfCT Boolean Exempt Process Emissions from Carbon Tax</v>
      </c>
      <c r="D1272" s="6" t="s">
        <v>3123</v>
      </c>
      <c r="E1272" s="6"/>
      <c r="F1272" t="s">
        <v>3085</v>
      </c>
      <c r="G1272" s="6"/>
      <c r="H1272" s="49">
        <v>1649</v>
      </c>
      <c r="I1272" s="348" t="s">
        <v>45</v>
      </c>
      <c r="J1272" s="277" t="str">
        <f>IF(ISBLANK(INDEX('Policy Characteristics'!D:D,MATCH($C1272,'Policy Characteristics'!$C:$C,0))),"",INDEX('Policy Characteristics'!D:D,MATCH($C1272,'Policy Characteristics'!$C:$C,0)))</f>
        <v/>
      </c>
      <c r="K1272" s="276" t="str">
        <f>IF(ISBLANK(INDEX('Policy Characteristics'!E:E,MATCH($C1272,'Policy Characteristics'!$C:$C,0))),"",INDEX('Policy Characteristics'!E:E,MATCH($C1272,'Policy Characteristics'!$C:$C,0)))</f>
        <v>cross toggle whether carbon tax affects process emissions</v>
      </c>
      <c r="L1272" s="276">
        <f>IF(ISBLANK(INDEX('Policy Characteristics'!F:F,MATCH($C1272,'Policy Characteristics'!$C:$C,0))),"",INDEX('Policy Characteristics'!F:F,MATCH($C1272,'Policy Characteristics'!$C:$C,0)))</f>
        <v>0</v>
      </c>
      <c r="M1272" s="276">
        <f>IF(ISBLANK(INDEX('Policy Characteristics'!G:G,MATCH($C1272,'Policy Characteristics'!$C:$C,0))),"",INDEX('Policy Characteristics'!G:G,MATCH($C1272,'Policy Characteristics'!$C:$C,0)))</f>
        <v>1</v>
      </c>
      <c r="N1272" s="276">
        <f>IF(ISBLANK(INDEX('Policy Characteristics'!H:H,MATCH($C1272,'Policy Characteristics'!$C:$C,0))),"",INDEX('Policy Characteristics'!H:H,MATCH($C1272,'Policy Characteristics'!$C:$C,0)))</f>
        <v>1</v>
      </c>
      <c r="O1272" s="276" t="str">
        <f>IF(ISBLANK(INDEX('Policy Characteristics'!I:I,MATCH($C1272,'Policy Characteristics'!$C:$C,0))),"",INDEX('Policy Characteristics'!I:I,MATCH($C1272,'Policy Characteristics'!$C:$C,0)))</f>
        <v>on/off</v>
      </c>
      <c r="P1272" s="276" t="str">
        <f>IF(ISBLANK(INDEX('Policy Characteristics'!J:J,MATCH($C1272,'Policy Characteristics'!$C:$C,0))),"",INDEX('Policy Characteristics'!J:J,MATCH($C1272,'Policy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72" s="276" t="str">
        <f>IF(ISBLANK(INDEX('Policy Characteristics'!K:K,MATCH($C1272,'Policy Characteristics'!$C:$C,0))),"",INDEX('Policy Characteristics'!K:K,MATCH($C1272,'Policy Characteristics'!$C:$C,0)))</f>
        <v>fuels.html#carbon-tax</v>
      </c>
      <c r="R1272" s="276" t="str">
        <f>IF(ISBLANK(INDEX('Policy Characteristics'!L:L,MATCH($C1272,'Policy Characteristics'!$C:$C,0))),"",INDEX('Policy Characteristics'!L:L,MATCH($C1272,'Policy Characteristics'!$C:$C,0)))</f>
        <v>carbon-tax.html</v>
      </c>
    </row>
    <row r="1273" spans="1:18" s="2" customFormat="1" ht="16">
      <c r="A1273" s="276" t="str">
        <f>IF(ISBLANK(INDEX('Policy Characteristics'!A:A,MATCH($C1273,'Policy Characteristics'!$C:$C,0))),"",INDEX('Policy Characteristics'!A:A,MATCH($C1273,'Policy Characteristics'!$C:$C,0)))</f>
        <v>Cross-Sector</v>
      </c>
      <c r="B1273" s="285" t="str">
        <f>IF(ISBLANK(INDEX('Policy Characteristics'!B:B,MATCH($C1273,'Policy Characteristics'!$C:$C,0))),"",INDEX('Policy Characteristics'!B:B,MATCH($C1273,'Policy Characteristics'!$C:$C,0)))</f>
        <v>Exempt Process Emissions from C Tax</v>
      </c>
      <c r="C1273" s="276" t="str">
        <f t="shared" si="54"/>
        <v>BEPEfCT Boolean Exempt Process Emissions from Carbon Tax</v>
      </c>
      <c r="D1273" s="6" t="s">
        <v>3124</v>
      </c>
      <c r="E1273" s="6"/>
      <c r="F1273" t="s">
        <v>3086</v>
      </c>
      <c r="G1273" s="6"/>
      <c r="H1273" s="49">
        <v>1650</v>
      </c>
      <c r="I1273" s="348" t="s">
        <v>44</v>
      </c>
      <c r="J1273" s="277" t="str">
        <f>IF(ISBLANK(INDEX('Policy Characteristics'!D:D,MATCH($C1273,'Policy Characteristics'!$C:$C,0))),"",INDEX('Policy Characteristics'!D:D,MATCH($C1273,'Policy Characteristics'!$C:$C,0)))</f>
        <v/>
      </c>
      <c r="K1273" s="276" t="str">
        <f>IF(ISBLANK(INDEX('Policy Characteristics'!E:E,MATCH($C1273,'Policy Characteristics'!$C:$C,0))),"",INDEX('Policy Characteristics'!E:E,MATCH($C1273,'Policy Characteristics'!$C:$C,0)))</f>
        <v>cross toggle whether carbon tax affects process emissions</v>
      </c>
      <c r="L1273" s="276">
        <f>IF(ISBLANK(INDEX('Policy Characteristics'!F:F,MATCH($C1273,'Policy Characteristics'!$C:$C,0))),"",INDEX('Policy Characteristics'!F:F,MATCH($C1273,'Policy Characteristics'!$C:$C,0)))</f>
        <v>0</v>
      </c>
      <c r="M1273" s="276">
        <f>IF(ISBLANK(INDEX('Policy Characteristics'!G:G,MATCH($C1273,'Policy Characteristics'!$C:$C,0))),"",INDEX('Policy Characteristics'!G:G,MATCH($C1273,'Policy Characteristics'!$C:$C,0)))</f>
        <v>1</v>
      </c>
      <c r="N1273" s="276">
        <f>IF(ISBLANK(INDEX('Policy Characteristics'!H:H,MATCH($C1273,'Policy Characteristics'!$C:$C,0))),"",INDEX('Policy Characteristics'!H:H,MATCH($C1273,'Policy Characteristics'!$C:$C,0)))</f>
        <v>1</v>
      </c>
      <c r="O1273" s="276" t="str">
        <f>IF(ISBLANK(INDEX('Policy Characteristics'!I:I,MATCH($C1273,'Policy Characteristics'!$C:$C,0))),"",INDEX('Policy Characteristics'!I:I,MATCH($C1273,'Policy Characteristics'!$C:$C,0)))</f>
        <v>on/off</v>
      </c>
      <c r="P1273" s="276" t="str">
        <f>IF(ISBLANK(INDEX('Policy Characteristics'!J:J,MATCH($C1273,'Policy Characteristics'!$C:$C,0))),"",INDEX('Policy Characteristics'!J:J,MATCH($C1273,'Policy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73" s="276" t="str">
        <f>IF(ISBLANK(INDEX('Policy Characteristics'!K:K,MATCH($C1273,'Policy Characteristics'!$C:$C,0))),"",INDEX('Policy Characteristics'!K:K,MATCH($C1273,'Policy Characteristics'!$C:$C,0)))</f>
        <v>fuels.html#carbon-tax</v>
      </c>
      <c r="R1273" s="276" t="str">
        <f>IF(ISBLANK(INDEX('Policy Characteristics'!L:L,MATCH($C1273,'Policy Characteristics'!$C:$C,0))),"",INDEX('Policy Characteristics'!L:L,MATCH($C1273,'Policy Characteristics'!$C:$C,0)))</f>
        <v>carbon-tax.html</v>
      </c>
    </row>
    <row r="1274" spans="1:18" s="2" customFormat="1" ht="16">
      <c r="A1274" s="276" t="str">
        <f>IF(ISBLANK(INDEX('Policy Characteristics'!A:A,MATCH($C1274,'Policy Characteristics'!$C:$C,0))),"",INDEX('Policy Characteristics'!A:A,MATCH($C1274,'Policy Characteristics'!$C:$C,0)))</f>
        <v>Cross-Sector</v>
      </c>
      <c r="B1274" s="285" t="str">
        <f>IF(ISBLANK(INDEX('Policy Characteristics'!B:B,MATCH($C1274,'Policy Characteristics'!$C:$C,0))),"",INDEX('Policy Characteristics'!B:B,MATCH($C1274,'Policy Characteristics'!$C:$C,0)))</f>
        <v>Exempt Process Emissions from C Tax</v>
      </c>
      <c r="C1274" s="276" t="str">
        <f t="shared" si="54"/>
        <v>BEPEfCT Boolean Exempt Process Emissions from Carbon Tax</v>
      </c>
      <c r="D1274" s="6" t="s">
        <v>3125</v>
      </c>
      <c r="E1274" s="6"/>
      <c r="F1274" t="s">
        <v>3128</v>
      </c>
      <c r="G1274" s="6"/>
      <c r="H1274" s="49">
        <v>1651</v>
      </c>
      <c r="I1274" s="348" t="s">
        <v>44</v>
      </c>
      <c r="J1274" s="277" t="str">
        <f>IF(ISBLANK(INDEX('Policy Characteristics'!D:D,MATCH($C1274,'Policy Characteristics'!$C:$C,0))),"",INDEX('Policy Characteristics'!D:D,MATCH($C1274,'Policy Characteristics'!$C:$C,0)))</f>
        <v/>
      </c>
      <c r="K1274" s="276" t="str">
        <f>IF(ISBLANK(INDEX('Policy Characteristics'!E:E,MATCH($C1274,'Policy Characteristics'!$C:$C,0))),"",INDEX('Policy Characteristics'!E:E,MATCH($C1274,'Policy Characteristics'!$C:$C,0)))</f>
        <v>cross toggle whether carbon tax affects process emissions</v>
      </c>
      <c r="L1274" s="276">
        <f>IF(ISBLANK(INDEX('Policy Characteristics'!F:F,MATCH($C1274,'Policy Characteristics'!$C:$C,0))),"",INDEX('Policy Characteristics'!F:F,MATCH($C1274,'Policy Characteristics'!$C:$C,0)))</f>
        <v>0</v>
      </c>
      <c r="M1274" s="276">
        <f>IF(ISBLANK(INDEX('Policy Characteristics'!G:G,MATCH($C1274,'Policy Characteristics'!$C:$C,0))),"",INDEX('Policy Characteristics'!G:G,MATCH($C1274,'Policy Characteristics'!$C:$C,0)))</f>
        <v>1</v>
      </c>
      <c r="N1274" s="276">
        <f>IF(ISBLANK(INDEX('Policy Characteristics'!H:H,MATCH($C1274,'Policy Characteristics'!$C:$C,0))),"",INDEX('Policy Characteristics'!H:H,MATCH($C1274,'Policy Characteristics'!$C:$C,0)))</f>
        <v>1</v>
      </c>
      <c r="O1274" s="276" t="str">
        <f>IF(ISBLANK(INDEX('Policy Characteristics'!I:I,MATCH($C1274,'Policy Characteristics'!$C:$C,0))),"",INDEX('Policy Characteristics'!I:I,MATCH($C1274,'Policy Characteristics'!$C:$C,0)))</f>
        <v>on/off</v>
      </c>
      <c r="P1274" s="276" t="str">
        <f>IF(ISBLANK(INDEX('Policy Characteristics'!J:J,MATCH($C1274,'Policy Characteristics'!$C:$C,0))),"",INDEX('Policy Characteristics'!J:J,MATCH($C1274,'Policy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74" s="276" t="str">
        <f>IF(ISBLANK(INDEX('Policy Characteristics'!K:K,MATCH($C1274,'Policy Characteristics'!$C:$C,0))),"",INDEX('Policy Characteristics'!K:K,MATCH($C1274,'Policy Characteristics'!$C:$C,0)))</f>
        <v>fuels.html#carbon-tax</v>
      </c>
      <c r="R1274" s="276" t="str">
        <f>IF(ISBLANK(INDEX('Policy Characteristics'!L:L,MATCH($C1274,'Policy Characteristics'!$C:$C,0))),"",INDEX('Policy Characteristics'!L:L,MATCH($C1274,'Policy Characteristics'!$C:$C,0)))</f>
        <v>carbon-tax.html</v>
      </c>
    </row>
    <row r="1275" spans="1:18" s="2" customFormat="1" ht="16">
      <c r="A1275" s="276" t="str">
        <f>IF(ISBLANK(INDEX('Policy Characteristics'!A:A,MATCH($C1275,'Policy Characteristics'!$C:$C,0))),"",INDEX('Policy Characteristics'!A:A,MATCH($C1275,'Policy Characteristics'!$C:$C,0)))</f>
        <v>Cross-Sector</v>
      </c>
      <c r="B1275" s="285" t="str">
        <f>IF(ISBLANK(INDEX('Policy Characteristics'!B:B,MATCH($C1275,'Policy Characteristics'!$C:$C,0))),"",INDEX('Policy Characteristics'!B:B,MATCH($C1275,'Policy Characteristics'!$C:$C,0)))</f>
        <v>Exempt Process Emissions from C Tax</v>
      </c>
      <c r="C1275" s="276" t="str">
        <f t="shared" si="54"/>
        <v>BEPEfCT Boolean Exempt Process Emissions from Carbon Tax</v>
      </c>
      <c r="D1275" s="6" t="s">
        <v>3126</v>
      </c>
      <c r="E1275" s="6"/>
      <c r="F1275" t="s">
        <v>3087</v>
      </c>
      <c r="G1275" s="6"/>
      <c r="H1275" s="49">
        <v>1652</v>
      </c>
      <c r="I1275" s="348" t="s">
        <v>45</v>
      </c>
      <c r="J1275" s="277" t="str">
        <f>IF(ISBLANK(INDEX('Policy Characteristics'!D:D,MATCH($C1275,'Policy Characteristics'!$C:$C,0))),"",INDEX('Policy Characteristics'!D:D,MATCH($C1275,'Policy Characteristics'!$C:$C,0)))</f>
        <v/>
      </c>
      <c r="K1275" s="276" t="str">
        <f>IF(ISBLANK(INDEX('Policy Characteristics'!E:E,MATCH($C1275,'Policy Characteristics'!$C:$C,0))),"",INDEX('Policy Characteristics'!E:E,MATCH($C1275,'Policy Characteristics'!$C:$C,0)))</f>
        <v>cross toggle whether carbon tax affects process emissions</v>
      </c>
      <c r="L1275" s="276">
        <f>IF(ISBLANK(INDEX('Policy Characteristics'!F:F,MATCH($C1275,'Policy Characteristics'!$C:$C,0))),"",INDEX('Policy Characteristics'!F:F,MATCH($C1275,'Policy Characteristics'!$C:$C,0)))</f>
        <v>0</v>
      </c>
      <c r="M1275" s="276">
        <f>IF(ISBLANK(INDEX('Policy Characteristics'!G:G,MATCH($C1275,'Policy Characteristics'!$C:$C,0))),"",INDEX('Policy Characteristics'!G:G,MATCH($C1275,'Policy Characteristics'!$C:$C,0)))</f>
        <v>1</v>
      </c>
      <c r="N1275" s="276">
        <f>IF(ISBLANK(INDEX('Policy Characteristics'!H:H,MATCH($C1275,'Policy Characteristics'!$C:$C,0))),"",INDEX('Policy Characteristics'!H:H,MATCH($C1275,'Policy Characteristics'!$C:$C,0)))</f>
        <v>1</v>
      </c>
      <c r="O1275" s="276" t="str">
        <f>IF(ISBLANK(INDEX('Policy Characteristics'!I:I,MATCH($C1275,'Policy Characteristics'!$C:$C,0))),"",INDEX('Policy Characteristics'!I:I,MATCH($C1275,'Policy Characteristics'!$C:$C,0)))</f>
        <v>on/off</v>
      </c>
      <c r="P1275" s="276" t="str">
        <f>IF(ISBLANK(INDEX('Policy Characteristics'!J:J,MATCH($C1275,'Policy Characteristics'!$C:$C,0))),"",INDEX('Policy Characteristics'!J:J,MATCH($C1275,'Policy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75" s="276" t="str">
        <f>IF(ISBLANK(INDEX('Policy Characteristics'!K:K,MATCH($C1275,'Policy Characteristics'!$C:$C,0))),"",INDEX('Policy Characteristics'!K:K,MATCH($C1275,'Policy Characteristics'!$C:$C,0)))</f>
        <v>fuels.html#carbon-tax</v>
      </c>
      <c r="R1275" s="276" t="str">
        <f>IF(ISBLANK(INDEX('Policy Characteristics'!L:L,MATCH($C1275,'Policy Characteristics'!$C:$C,0))),"",INDEX('Policy Characteristics'!L:L,MATCH($C1275,'Policy Characteristics'!$C:$C,0)))</f>
        <v>carbon-tax.html</v>
      </c>
    </row>
    <row r="1276" spans="1:18" s="2" customFormat="1" ht="16">
      <c r="A1276" s="276" t="str">
        <f>IF(ISBLANK(INDEX('Policy Characteristics'!A:A,MATCH($C1276,'Policy Characteristics'!$C:$C,0))),"",INDEX('Policy Characteristics'!A:A,MATCH($C1276,'Policy Characteristics'!$C:$C,0)))</f>
        <v>Cross-Sector</v>
      </c>
      <c r="B1276" s="285" t="str">
        <f>IF(ISBLANK(INDEX('Policy Characteristics'!B:B,MATCH($C1276,'Policy Characteristics'!$C:$C,0))),"",INDEX('Policy Characteristics'!B:B,MATCH($C1276,'Policy Characteristics'!$C:$C,0)))</f>
        <v>Toggle Carbon Tax Border Adjustment</v>
      </c>
      <c r="C1276" s="1" t="s">
        <v>3449</v>
      </c>
      <c r="D1276" s="6"/>
      <c r="E1276" s="6"/>
      <c r="F1276" s="6"/>
      <c r="G1276" s="6"/>
      <c r="H1276" s="49">
        <v>1627</v>
      </c>
      <c r="I1276" s="348" t="s">
        <v>44</v>
      </c>
      <c r="J1276" s="277" t="str">
        <f>IF(ISBLANK(INDEX('Policy Characteristics'!D:D,MATCH($C1276,'Policy Characteristics'!$C:$C,0))),"",INDEX('Policy Characteristics'!D:D,MATCH($C1276,'Policy Characteristics'!$C:$C,0)))</f>
        <v/>
      </c>
      <c r="K1276" s="276" t="str">
        <f>IF(ISBLANK(INDEX('Policy Characteristics'!E:E,MATCH($C1276,'Policy Characteristics'!$C:$C,0))),"",INDEX('Policy Characteristics'!E:E,MATCH($C1276,'Policy Characteristics'!$C:$C,0)))</f>
        <v/>
      </c>
      <c r="L1276" s="276">
        <f>IF(ISBLANK(INDEX('Policy Characteristics'!F:F,MATCH($C1276,'Policy Characteristics'!$C:$C,0))),"",INDEX('Policy Characteristics'!F:F,MATCH($C1276,'Policy Characteristics'!$C:$C,0)))</f>
        <v>0</v>
      </c>
      <c r="M1276" s="276">
        <f>IF(ISBLANK(INDEX('Policy Characteristics'!G:G,MATCH($C1276,'Policy Characteristics'!$C:$C,0))),"",INDEX('Policy Characteristics'!G:G,MATCH($C1276,'Policy Characteristics'!$C:$C,0)))</f>
        <v>1</v>
      </c>
      <c r="N1276" s="276">
        <f>IF(ISBLANK(INDEX('Policy Characteristics'!H:H,MATCH($C1276,'Policy Characteristics'!$C:$C,0))),"",INDEX('Policy Characteristics'!H:H,MATCH($C1276,'Policy Characteristics'!$C:$C,0)))</f>
        <v>1</v>
      </c>
      <c r="O1276" s="276" t="str">
        <f>IF(ISBLANK(INDEX('Policy Characteristics'!I:I,MATCH($C1276,'Policy Characteristics'!$C:$C,0))),"",INDEX('Policy Characteristics'!I:I,MATCH($C1276,'Policy Characteristics'!$C:$C,0)))</f>
        <v>on/off</v>
      </c>
      <c r="P1276" s="276" t="str">
        <f>IF(ISBLANK(INDEX('Policy Characteristics'!J:J,MATCH($C1276,'Policy Characteristics'!$C:$C,0))),"",INDEX('Policy Characteristics'!J:J,MATCH($C1276,'Policy Characteristics'!$C:$C,0)))</f>
        <v>**Description:** By default, carbon taxes apply to only domestically produced goods. If set to zero, this policy enables carbon tax border adjustments, meaning the carbon tax will apply to both domestically produced and imported goods.</v>
      </c>
      <c r="Q1276" s="276" t="str">
        <f>IF(ISBLANK(INDEX('Policy Characteristics'!K:K,MATCH($C1276,'Policy Characteristics'!$C:$C,0))),"",INDEX('Policy Characteristics'!K:K,MATCH($C1276,'Policy Characteristics'!$C:$C,0)))</f>
        <v>fuels.html#carbon-tax</v>
      </c>
      <c r="R1276" s="276" t="str">
        <f>IF(ISBLANK(INDEX('Policy Characteristics'!L:L,MATCH($C1276,'Policy Characteristics'!$C:$C,0))),"",INDEX('Policy Characteristics'!L:L,MATCH($C1276,'Policy Characteristics'!$C:$C,0)))</f>
        <v>carbon-tax.html</v>
      </c>
    </row>
    <row r="1277" spans="1:18" s="2" customFormat="1" ht="16">
      <c r="A1277" s="276" t="str">
        <f>IF(ISBLANK(INDEX('Policy Characteristics'!A:A,MATCH($C1277,'Policy Characteristics'!$C:$C,0))),"",INDEX('Policy Characteristics'!A:A,MATCH($C1277,'Policy Characteristics'!$C:$C,0)))</f>
        <v>Cross-Sector</v>
      </c>
      <c r="B1277" s="285" t="str">
        <f>IF(ISBLANK(INDEX('Policy Characteristics'!B:B,MATCH($C1277,'Policy Characteristics'!$C:$C,0))),"",INDEX('Policy Characteristics'!B:B,MATCH($C1277,'Policy Characteristics'!$C:$C,0)))</f>
        <v>Fixed Energy Prices</v>
      </c>
      <c r="C1277" s="340" t="s">
        <v>2744</v>
      </c>
      <c r="D1277" s="6" t="s">
        <v>53</v>
      </c>
      <c r="E1277" s="6"/>
      <c r="F1277" s="6" t="s">
        <v>94</v>
      </c>
      <c r="G1277" s="6"/>
      <c r="H1277" s="44">
        <v>720</v>
      </c>
      <c r="I1277" s="348" t="s">
        <v>45</v>
      </c>
      <c r="J1277" s="277" t="str">
        <f>IF(ISBLANK(INDEX('Policy Characteristics'!D:D,MATCH($C1277,'Policy Characteristics'!$C:$C,0))),"",INDEX('Policy Characteristics'!D:D,MATCH($C1277,'Policy Characteristics'!$C:$C,0)))</f>
        <v>Fixed Energy Prices</v>
      </c>
      <c r="K1277" s="276" t="str">
        <f>IF(ISBLANK(INDEX('Policy Characteristics'!E:E,MATCH($C1277,'Policy Characteristics'!$C:$C,0))),"",INDEX('Policy Characteristics'!E:E,MATCH($C1277,'Policy Characteristics'!$C:$C,0)))</f>
        <v>cross toggle whether policies affect energy prices</v>
      </c>
      <c r="L1277" s="276">
        <f>IF(ISBLANK(INDEX('Policy Characteristics'!F:F,MATCH($C1277,'Policy Characteristics'!$C:$C,0))),"",INDEX('Policy Characteristics'!F:F,MATCH($C1277,'Policy Characteristics'!$C:$C,0)))</f>
        <v>0</v>
      </c>
      <c r="M1277" s="276">
        <f>IF(ISBLANK(INDEX('Policy Characteristics'!G:G,MATCH($C1277,'Policy Characteristics'!$C:$C,0))),"",INDEX('Policy Characteristics'!G:G,MATCH($C1277,'Policy Characteristics'!$C:$C,0)))</f>
        <v>1</v>
      </c>
      <c r="N1277" s="276">
        <f>IF(ISBLANK(INDEX('Policy Characteristics'!H:H,MATCH($C1277,'Policy Characteristics'!$C:$C,0))),"",INDEX('Policy Characteristics'!H:H,MATCH($C1277,'Policy Characteristics'!$C:$C,0)))</f>
        <v>1</v>
      </c>
      <c r="O1277" s="276" t="str">
        <f>IF(ISBLANK(INDEX('Policy Characteristics'!I:I,MATCH($C1277,'Policy Characteristics'!$C:$C,0))),"",INDEX('Policy Characteristics'!I:I,MATCH($C1277,'Policy Characteristics'!$C:$C,0)))</f>
        <v>on/off</v>
      </c>
      <c r="P1277" s="276" t="str">
        <f>IF(ISBLANK(INDEX('Policy Characteristics'!J:J,MATCH($C1277,'Policy Characteristics'!$C:$C,0))),"",INDEX('Policy Characteristics'!J:J,MATCH($C1277,'Policy Characteristics'!$C:$C,0)))</f>
        <v/>
      </c>
      <c r="Q1277" s="276" t="str">
        <f>IF(ISBLANK(INDEX('Policy Characteristics'!K:K,MATCH($C1277,'Policy Characteristics'!$C:$C,0))),"",INDEX('Policy Characteristics'!K:K,MATCH($C1277,'Policy Characteristics'!$C:$C,0)))</f>
        <v/>
      </c>
      <c r="R1277" s="276" t="str">
        <f>IF(ISBLANK(INDEX('Policy Characteristics'!L:L,MATCH($C1277,'Policy Characteristics'!$C:$C,0))),"",INDEX('Policy Characteristics'!L:L,MATCH($C1277,'Policy Characteristics'!$C:$C,0)))</f>
        <v/>
      </c>
    </row>
    <row r="1278" spans="1:18" s="2" customFormat="1" ht="16">
      <c r="A1278" s="276" t="str">
        <f>IF(ISBLANK(INDEX('Policy Characteristics'!A:A,MATCH($C1278,'Policy Characteristics'!$C:$C,0))),"",INDEX('Policy Characteristics'!A:A,MATCH($C1278,'Policy Characteristics'!$C:$C,0)))</f>
        <v>Cross-Sector</v>
      </c>
      <c r="B1278" s="285" t="str">
        <f>IF(ISBLANK(INDEX('Policy Characteristics'!B:B,MATCH($C1278,'Policy Characteristics'!$C:$C,0))),"",INDEX('Policy Characteristics'!B:B,MATCH($C1278,'Policy Characteristics'!$C:$C,0)))</f>
        <v>Fixed Energy Prices</v>
      </c>
      <c r="C1278" s="276" t="str">
        <f t="shared" ref="C1278:C1279" si="55">C$1277</f>
        <v>Toggle Whether Policies Affect Energy Prices</v>
      </c>
      <c r="D1278" s="6" t="s">
        <v>76</v>
      </c>
      <c r="E1278" s="6"/>
      <c r="F1278" s="6" t="s">
        <v>100</v>
      </c>
      <c r="G1278" s="6"/>
      <c r="H1278" s="44">
        <v>721</v>
      </c>
      <c r="I1278" s="348" t="s">
        <v>45</v>
      </c>
      <c r="J1278" s="277" t="str">
        <f>IF(ISBLANK(INDEX('Policy Characteristics'!D:D,MATCH($C1278,'Policy Characteristics'!$C:$C,0))),"",INDEX('Policy Characteristics'!D:D,MATCH($C1278,'Policy Characteristics'!$C:$C,0)))</f>
        <v>Fixed Energy Prices</v>
      </c>
      <c r="K1278" s="276" t="str">
        <f>IF(ISBLANK(INDEX('Policy Characteristics'!E:E,MATCH($C1278,'Policy Characteristics'!$C:$C,0))),"",INDEX('Policy Characteristics'!E:E,MATCH($C1278,'Policy Characteristics'!$C:$C,0)))</f>
        <v>cross toggle whether policies affect energy prices</v>
      </c>
      <c r="L1278" s="276">
        <f>IF(ISBLANK(INDEX('Policy Characteristics'!F:F,MATCH($C1278,'Policy Characteristics'!$C:$C,0))),"",INDEX('Policy Characteristics'!F:F,MATCH($C1278,'Policy Characteristics'!$C:$C,0)))</f>
        <v>0</v>
      </c>
      <c r="M1278" s="276">
        <f>IF(ISBLANK(INDEX('Policy Characteristics'!G:G,MATCH($C1278,'Policy Characteristics'!$C:$C,0))),"",INDEX('Policy Characteristics'!G:G,MATCH($C1278,'Policy Characteristics'!$C:$C,0)))</f>
        <v>1</v>
      </c>
      <c r="N1278" s="276">
        <f>IF(ISBLANK(INDEX('Policy Characteristics'!H:H,MATCH($C1278,'Policy Characteristics'!$C:$C,0))),"",INDEX('Policy Characteristics'!H:H,MATCH($C1278,'Policy Characteristics'!$C:$C,0)))</f>
        <v>1</v>
      </c>
      <c r="O1278" s="276" t="str">
        <f>IF(ISBLANK(INDEX('Policy Characteristics'!I:I,MATCH($C1278,'Policy Characteristics'!$C:$C,0))),"",INDEX('Policy Characteristics'!I:I,MATCH($C1278,'Policy Characteristics'!$C:$C,0)))</f>
        <v>on/off</v>
      </c>
      <c r="P1278" s="276" t="str">
        <f>IF(ISBLANK(INDEX('Policy Characteristics'!J:J,MATCH($C1278,'Policy Characteristics'!$C:$C,0))),"",INDEX('Policy Characteristics'!J:J,MATCH($C1278,'Policy Characteristics'!$C:$C,0)))</f>
        <v/>
      </c>
      <c r="Q1278" s="276" t="str">
        <f>IF(ISBLANK(INDEX('Policy Characteristics'!K:K,MATCH($C1278,'Policy Characteristics'!$C:$C,0))),"",INDEX('Policy Characteristics'!K:K,MATCH($C1278,'Policy Characteristics'!$C:$C,0)))</f>
        <v/>
      </c>
      <c r="R1278" s="276" t="str">
        <f>IF(ISBLANK(INDEX('Policy Characteristics'!L:L,MATCH($C1278,'Policy Characteristics'!$C:$C,0))),"",INDEX('Policy Characteristics'!L:L,MATCH($C1278,'Policy Characteristics'!$C:$C,0)))</f>
        <v/>
      </c>
    </row>
    <row r="1279" spans="1:18" s="2" customFormat="1" ht="16">
      <c r="A1279" s="276" t="str">
        <f>IF(ISBLANK(INDEX('Policy Characteristics'!A:A,MATCH($C1279,'Policy Characteristics'!$C:$C,0))),"",INDEX('Policy Characteristics'!A:A,MATCH($C1279,'Policy Characteristics'!$C:$C,0)))</f>
        <v>Cross-Sector</v>
      </c>
      <c r="B1279" s="285" t="str">
        <f>IF(ISBLANK(INDEX('Policy Characteristics'!B:B,MATCH($C1279,'Policy Characteristics'!$C:$C,0))),"",INDEX('Policy Characteristics'!B:B,MATCH($C1279,'Policy Characteristics'!$C:$C,0)))</f>
        <v>Fixed Energy Prices</v>
      </c>
      <c r="C1279" s="276" t="str">
        <f t="shared" si="55"/>
        <v>Toggle Whether Policies Affect Energy Prices</v>
      </c>
      <c r="D1279" s="6" t="s">
        <v>2493</v>
      </c>
      <c r="E1279" s="6"/>
      <c r="F1279" s="6" t="s">
        <v>2497</v>
      </c>
      <c r="G1279" s="6"/>
      <c r="H1279" s="44">
        <v>722</v>
      </c>
      <c r="I1279" s="348" t="s">
        <v>45</v>
      </c>
      <c r="J1279" s="277" t="str">
        <f>IF(ISBLANK(INDEX('Policy Characteristics'!D:D,MATCH($C1279,'Policy Characteristics'!$C:$C,0))),"",INDEX('Policy Characteristics'!D:D,MATCH($C1279,'Policy Characteristics'!$C:$C,0)))</f>
        <v>Fixed Energy Prices</v>
      </c>
      <c r="K1279" s="276" t="str">
        <f>IF(ISBLANK(INDEX('Policy Characteristics'!E:E,MATCH($C1279,'Policy Characteristics'!$C:$C,0))),"",INDEX('Policy Characteristics'!E:E,MATCH($C1279,'Policy Characteristics'!$C:$C,0)))</f>
        <v>cross toggle whether policies affect energy prices</v>
      </c>
      <c r="L1279" s="276">
        <f>IF(ISBLANK(INDEX('Policy Characteristics'!F:F,MATCH($C1279,'Policy Characteristics'!$C:$C,0))),"",INDEX('Policy Characteristics'!F:F,MATCH($C1279,'Policy Characteristics'!$C:$C,0)))</f>
        <v>0</v>
      </c>
      <c r="M1279" s="276">
        <f>IF(ISBLANK(INDEX('Policy Characteristics'!G:G,MATCH($C1279,'Policy Characteristics'!$C:$C,0))),"",INDEX('Policy Characteristics'!G:G,MATCH($C1279,'Policy Characteristics'!$C:$C,0)))</f>
        <v>1</v>
      </c>
      <c r="N1279" s="276">
        <f>IF(ISBLANK(INDEX('Policy Characteristics'!H:H,MATCH($C1279,'Policy Characteristics'!$C:$C,0))),"",INDEX('Policy Characteristics'!H:H,MATCH($C1279,'Policy Characteristics'!$C:$C,0)))</f>
        <v>1</v>
      </c>
      <c r="O1279" s="276" t="str">
        <f>IF(ISBLANK(INDEX('Policy Characteristics'!I:I,MATCH($C1279,'Policy Characteristics'!$C:$C,0))),"",INDEX('Policy Characteristics'!I:I,MATCH($C1279,'Policy Characteristics'!$C:$C,0)))</f>
        <v>on/off</v>
      </c>
      <c r="P1279" s="276" t="str">
        <f>IF(ISBLANK(INDEX('Policy Characteristics'!J:J,MATCH($C1279,'Policy Characteristics'!$C:$C,0))),"",INDEX('Policy Characteristics'!J:J,MATCH($C1279,'Policy Characteristics'!$C:$C,0)))</f>
        <v/>
      </c>
      <c r="Q1279" s="276" t="str">
        <f>IF(ISBLANK(INDEX('Policy Characteristics'!K:K,MATCH($C1279,'Policy Characteristics'!$C:$C,0))),"",INDEX('Policy Characteristics'!K:K,MATCH($C1279,'Policy Characteristics'!$C:$C,0)))</f>
        <v/>
      </c>
      <c r="R1279" s="276" t="str">
        <f>IF(ISBLANK(INDEX('Policy Characteristics'!L:L,MATCH($C1279,'Policy Characteristics'!$C:$C,0))),"",INDEX('Policy Characteristics'!L:L,MATCH($C1279,'Policy Characteristics'!$C:$C,0)))</f>
        <v/>
      </c>
    </row>
    <row r="1280" spans="1:18" s="2" customFormat="1" ht="16">
      <c r="A1280" s="276" t="str">
        <f>IF(ISBLANK(INDEX('Policy Characteristics'!A:A,MATCH($C1280,'Policy Characteristics'!$C:$C,0))),"",INDEX('Policy Characteristics'!A:A,MATCH($C1280,'Policy Characteristics'!$C:$C,0)))</f>
        <v>Cross-Sector</v>
      </c>
      <c r="B1280" s="285" t="str">
        <f>IF(ISBLANK(INDEX('Policy Characteristics'!B:B,MATCH($C1280,'Policy Characteristics'!$C:$C,0))),"",INDEX('Policy Characteristics'!B:B,MATCH($C1280,'Policy Characteristics'!$C:$C,0)))</f>
        <v>Fixed Energy Prices</v>
      </c>
      <c r="C1280" s="340" t="s">
        <v>2744</v>
      </c>
      <c r="D1280" s="6" t="s">
        <v>464</v>
      </c>
      <c r="E1280" s="47"/>
      <c r="F1280" s="6" t="s">
        <v>461</v>
      </c>
      <c r="G1280" s="6"/>
      <c r="H1280" s="49">
        <v>836</v>
      </c>
      <c r="I1280" s="348" t="s">
        <v>45</v>
      </c>
      <c r="J1280" s="277" t="str">
        <f>IF(ISBLANK(INDEX('Policy Characteristics'!D:D,MATCH($C1280,'Policy Characteristics'!$C:$C,0))),"",INDEX('Policy Characteristics'!D:D,MATCH($C1280,'Policy Characteristics'!$C:$C,0)))</f>
        <v>Fixed Energy Prices</v>
      </c>
      <c r="K1280" s="276" t="str">
        <f>IF(ISBLANK(INDEX('Policy Characteristics'!E:E,MATCH($C1280,'Policy Characteristics'!$C:$C,0))),"",INDEX('Policy Characteristics'!E:E,MATCH($C1280,'Policy Characteristics'!$C:$C,0)))</f>
        <v>cross toggle whether policies affect energy prices</v>
      </c>
      <c r="L1280" s="276">
        <f>IF(ISBLANK(INDEX('Policy Characteristics'!F:F,MATCH($C1280,'Policy Characteristics'!$C:$C,0))),"",INDEX('Policy Characteristics'!F:F,MATCH($C1280,'Policy Characteristics'!$C:$C,0)))</f>
        <v>0</v>
      </c>
      <c r="M1280" s="276">
        <f>IF(ISBLANK(INDEX('Policy Characteristics'!G:G,MATCH($C1280,'Policy Characteristics'!$C:$C,0))),"",INDEX('Policy Characteristics'!G:G,MATCH($C1280,'Policy Characteristics'!$C:$C,0)))</f>
        <v>1</v>
      </c>
      <c r="N1280" s="276">
        <f>IF(ISBLANK(INDEX('Policy Characteristics'!H:H,MATCH($C1280,'Policy Characteristics'!$C:$C,0))),"",INDEX('Policy Characteristics'!H:H,MATCH($C1280,'Policy Characteristics'!$C:$C,0)))</f>
        <v>1</v>
      </c>
      <c r="O1280" s="276" t="str">
        <f>IF(ISBLANK(INDEX('Policy Characteristics'!I:I,MATCH($C1280,'Policy Characteristics'!$C:$C,0))),"",INDEX('Policy Characteristics'!I:I,MATCH($C1280,'Policy Characteristics'!$C:$C,0)))</f>
        <v>on/off</v>
      </c>
      <c r="P1280" s="276" t="str">
        <f>IF(ISBLANK(INDEX('Policy Characteristics'!J:J,MATCH($C1280,'Policy Characteristics'!$C:$C,0))),"",INDEX('Policy Characteristics'!J:J,MATCH($C1280,'Policy Characteristics'!$C:$C,0)))</f>
        <v/>
      </c>
      <c r="Q1280" s="276" t="str">
        <f>IF(ISBLANK(INDEX('Policy Characteristics'!K:K,MATCH($C1280,'Policy Characteristics'!$C:$C,0))),"",INDEX('Policy Characteristics'!K:K,MATCH($C1280,'Policy Characteristics'!$C:$C,0)))</f>
        <v/>
      </c>
      <c r="R1280" s="276" t="str">
        <f>IF(ISBLANK(INDEX('Policy Characteristics'!L:L,MATCH($C1280,'Policy Characteristics'!$C:$C,0))),"",INDEX('Policy Characteristics'!L:L,MATCH($C1280,'Policy Characteristics'!$C:$C,0)))</f>
        <v/>
      </c>
    </row>
    <row r="1281" spans="1:18" s="2" customFormat="1" ht="16">
      <c r="A1281" s="276" t="str">
        <f>IF(ISBLANK(INDEX('Policy Characteristics'!A:A,MATCH($C1281,'Policy Characteristics'!$C:$C,0))),"",INDEX('Policy Characteristics'!A:A,MATCH($C1281,'Policy Characteristics'!$C:$C,0)))</f>
        <v>Cross-Sector</v>
      </c>
      <c r="B1281" s="285" t="str">
        <f>IF(ISBLANK(INDEX('Policy Characteristics'!B:B,MATCH($C1281,'Policy Characteristics'!$C:$C,0))),"",INDEX('Policy Characteristics'!B:B,MATCH($C1281,'Policy Characteristics'!$C:$C,0)))</f>
        <v>Fixed Energy Prices</v>
      </c>
      <c r="C1281" s="276" t="str">
        <f t="shared" ref="C1281:C1291" si="56">C$1280</f>
        <v>Toggle Whether Policies Affect Energy Prices</v>
      </c>
      <c r="D1281" s="6" t="s">
        <v>47</v>
      </c>
      <c r="E1281" s="47"/>
      <c r="F1281" s="6" t="s">
        <v>88</v>
      </c>
      <c r="G1281" s="6"/>
      <c r="H1281" s="44">
        <v>837</v>
      </c>
      <c r="I1281" s="348" t="s">
        <v>45</v>
      </c>
      <c r="J1281" s="277" t="str">
        <f>IF(ISBLANK(INDEX('Policy Characteristics'!D:D,MATCH($C1281,'Policy Characteristics'!$C:$C,0))),"",INDEX('Policy Characteristics'!D:D,MATCH($C1281,'Policy Characteristics'!$C:$C,0)))</f>
        <v>Fixed Energy Prices</v>
      </c>
      <c r="K1281" s="276" t="str">
        <f>IF(ISBLANK(INDEX('Policy Characteristics'!E:E,MATCH($C1281,'Policy Characteristics'!$C:$C,0))),"",INDEX('Policy Characteristics'!E:E,MATCH($C1281,'Policy Characteristics'!$C:$C,0)))</f>
        <v>cross toggle whether policies affect energy prices</v>
      </c>
      <c r="L1281" s="276">
        <f>IF(ISBLANK(INDEX('Policy Characteristics'!F:F,MATCH($C1281,'Policy Characteristics'!$C:$C,0))),"",INDEX('Policy Characteristics'!F:F,MATCH($C1281,'Policy Characteristics'!$C:$C,0)))</f>
        <v>0</v>
      </c>
      <c r="M1281" s="276">
        <f>IF(ISBLANK(INDEX('Policy Characteristics'!G:G,MATCH($C1281,'Policy Characteristics'!$C:$C,0))),"",INDEX('Policy Characteristics'!G:G,MATCH($C1281,'Policy Characteristics'!$C:$C,0)))</f>
        <v>1</v>
      </c>
      <c r="N1281" s="276">
        <f>IF(ISBLANK(INDEX('Policy Characteristics'!H:H,MATCH($C1281,'Policy Characteristics'!$C:$C,0))),"",INDEX('Policy Characteristics'!H:H,MATCH($C1281,'Policy Characteristics'!$C:$C,0)))</f>
        <v>1</v>
      </c>
      <c r="O1281" s="276" t="str">
        <f>IF(ISBLANK(INDEX('Policy Characteristics'!I:I,MATCH($C1281,'Policy Characteristics'!$C:$C,0))),"",INDEX('Policy Characteristics'!I:I,MATCH($C1281,'Policy Characteristics'!$C:$C,0)))</f>
        <v>on/off</v>
      </c>
      <c r="P1281" s="276" t="str">
        <f>IF(ISBLANK(INDEX('Policy Characteristics'!J:J,MATCH($C1281,'Policy Characteristics'!$C:$C,0))),"",INDEX('Policy Characteristics'!J:J,MATCH($C1281,'Policy Characteristics'!$C:$C,0)))</f>
        <v/>
      </c>
      <c r="Q1281" s="276" t="str">
        <f>IF(ISBLANK(INDEX('Policy Characteristics'!K:K,MATCH($C1281,'Policy Characteristics'!$C:$C,0))),"",INDEX('Policy Characteristics'!K:K,MATCH($C1281,'Policy Characteristics'!$C:$C,0)))</f>
        <v/>
      </c>
      <c r="R1281" s="276" t="str">
        <f>IF(ISBLANK(INDEX('Policy Characteristics'!L:L,MATCH($C1281,'Policy Characteristics'!$C:$C,0))),"",INDEX('Policy Characteristics'!L:L,MATCH($C1281,'Policy Characteristics'!$C:$C,0)))</f>
        <v/>
      </c>
    </row>
    <row r="1282" spans="1:18" s="2" customFormat="1" ht="16">
      <c r="A1282" s="276" t="str">
        <f>IF(ISBLANK(INDEX('Policy Characteristics'!A:A,MATCH($C1282,'Policy Characteristics'!$C:$C,0))),"",INDEX('Policy Characteristics'!A:A,MATCH($C1282,'Policy Characteristics'!$C:$C,0)))</f>
        <v>Cross-Sector</v>
      </c>
      <c r="B1282" s="285" t="str">
        <f>IF(ISBLANK(INDEX('Policy Characteristics'!B:B,MATCH($C1282,'Policy Characteristics'!$C:$C,0))),"",INDEX('Policy Characteristics'!B:B,MATCH($C1282,'Policy Characteristics'!$C:$C,0)))</f>
        <v>Fixed Energy Prices</v>
      </c>
      <c r="C1282" s="276" t="str">
        <f t="shared" si="56"/>
        <v>Toggle Whether Policies Affect Energy Prices</v>
      </c>
      <c r="D1282" s="6" t="s">
        <v>52</v>
      </c>
      <c r="E1282" s="47"/>
      <c r="F1282" s="6" t="s">
        <v>93</v>
      </c>
      <c r="G1282" s="6"/>
      <c r="H1282" s="49">
        <v>838</v>
      </c>
      <c r="I1282" s="348" t="s">
        <v>45</v>
      </c>
      <c r="J1282" s="277" t="str">
        <f>IF(ISBLANK(INDEX('Policy Characteristics'!D:D,MATCH($C1282,'Policy Characteristics'!$C:$C,0))),"",INDEX('Policy Characteristics'!D:D,MATCH($C1282,'Policy Characteristics'!$C:$C,0)))</f>
        <v>Fixed Energy Prices</v>
      </c>
      <c r="K1282" s="276" t="str">
        <f>IF(ISBLANK(INDEX('Policy Characteristics'!E:E,MATCH($C1282,'Policy Characteristics'!$C:$C,0))),"",INDEX('Policy Characteristics'!E:E,MATCH($C1282,'Policy Characteristics'!$C:$C,0)))</f>
        <v>cross toggle whether policies affect energy prices</v>
      </c>
      <c r="L1282" s="276">
        <f>IF(ISBLANK(INDEX('Policy Characteristics'!F:F,MATCH($C1282,'Policy Characteristics'!$C:$C,0))),"",INDEX('Policy Characteristics'!F:F,MATCH($C1282,'Policy Characteristics'!$C:$C,0)))</f>
        <v>0</v>
      </c>
      <c r="M1282" s="276">
        <f>IF(ISBLANK(INDEX('Policy Characteristics'!G:G,MATCH($C1282,'Policy Characteristics'!$C:$C,0))),"",INDEX('Policy Characteristics'!G:G,MATCH($C1282,'Policy Characteristics'!$C:$C,0)))</f>
        <v>1</v>
      </c>
      <c r="N1282" s="276">
        <f>IF(ISBLANK(INDEX('Policy Characteristics'!H:H,MATCH($C1282,'Policy Characteristics'!$C:$C,0))),"",INDEX('Policy Characteristics'!H:H,MATCH($C1282,'Policy Characteristics'!$C:$C,0)))</f>
        <v>1</v>
      </c>
      <c r="O1282" s="276" t="str">
        <f>IF(ISBLANK(INDEX('Policy Characteristics'!I:I,MATCH($C1282,'Policy Characteristics'!$C:$C,0))),"",INDEX('Policy Characteristics'!I:I,MATCH($C1282,'Policy Characteristics'!$C:$C,0)))</f>
        <v>on/off</v>
      </c>
      <c r="P1282" s="276" t="str">
        <f>IF(ISBLANK(INDEX('Policy Characteristics'!J:J,MATCH($C1282,'Policy Characteristics'!$C:$C,0))),"",INDEX('Policy Characteristics'!J:J,MATCH($C1282,'Policy Characteristics'!$C:$C,0)))</f>
        <v/>
      </c>
      <c r="Q1282" s="276" t="str">
        <f>IF(ISBLANK(INDEX('Policy Characteristics'!K:K,MATCH($C1282,'Policy Characteristics'!$C:$C,0))),"",INDEX('Policy Characteristics'!K:K,MATCH($C1282,'Policy Characteristics'!$C:$C,0)))</f>
        <v/>
      </c>
      <c r="R1282" s="276" t="str">
        <f>IF(ISBLANK(INDEX('Policy Characteristics'!L:L,MATCH($C1282,'Policy Characteristics'!$C:$C,0))),"",INDEX('Policy Characteristics'!L:L,MATCH($C1282,'Policy Characteristics'!$C:$C,0)))</f>
        <v/>
      </c>
    </row>
    <row r="1283" spans="1:18" s="2" customFormat="1" ht="16">
      <c r="A1283" s="276" t="str">
        <f>IF(ISBLANK(INDEX('Policy Characteristics'!A:A,MATCH($C1283,'Policy Characteristics'!$C:$C,0))),"",INDEX('Policy Characteristics'!A:A,MATCH($C1283,'Policy Characteristics'!$C:$C,0)))</f>
        <v>Cross-Sector</v>
      </c>
      <c r="B1283" s="285" t="str">
        <f>IF(ISBLANK(INDEX('Policy Characteristics'!B:B,MATCH($C1283,'Policy Characteristics'!$C:$C,0))),"",INDEX('Policy Characteristics'!B:B,MATCH($C1283,'Policy Characteristics'!$C:$C,0)))</f>
        <v>Fixed Energy Prices</v>
      </c>
      <c r="C1283" s="276" t="str">
        <f t="shared" si="56"/>
        <v>Toggle Whether Policies Affect Energy Prices</v>
      </c>
      <c r="D1283" s="6" t="s">
        <v>54</v>
      </c>
      <c r="E1283" s="47"/>
      <c r="F1283" s="6" t="s">
        <v>96</v>
      </c>
      <c r="G1283" s="6"/>
      <c r="H1283" s="44">
        <v>839</v>
      </c>
      <c r="I1283" s="348" t="s">
        <v>45</v>
      </c>
      <c r="J1283" s="277" t="str">
        <f>IF(ISBLANK(INDEX('Policy Characteristics'!D:D,MATCH($C1283,'Policy Characteristics'!$C:$C,0))),"",INDEX('Policy Characteristics'!D:D,MATCH($C1283,'Policy Characteristics'!$C:$C,0)))</f>
        <v>Fixed Energy Prices</v>
      </c>
      <c r="K1283" s="276" t="str">
        <f>IF(ISBLANK(INDEX('Policy Characteristics'!E:E,MATCH($C1283,'Policy Characteristics'!$C:$C,0))),"",INDEX('Policy Characteristics'!E:E,MATCH($C1283,'Policy Characteristics'!$C:$C,0)))</f>
        <v>cross toggle whether policies affect energy prices</v>
      </c>
      <c r="L1283" s="276">
        <f>IF(ISBLANK(INDEX('Policy Characteristics'!F:F,MATCH($C1283,'Policy Characteristics'!$C:$C,0))),"",INDEX('Policy Characteristics'!F:F,MATCH($C1283,'Policy Characteristics'!$C:$C,0)))</f>
        <v>0</v>
      </c>
      <c r="M1283" s="276">
        <f>IF(ISBLANK(INDEX('Policy Characteristics'!G:G,MATCH($C1283,'Policy Characteristics'!$C:$C,0))),"",INDEX('Policy Characteristics'!G:G,MATCH($C1283,'Policy Characteristics'!$C:$C,0)))</f>
        <v>1</v>
      </c>
      <c r="N1283" s="276">
        <f>IF(ISBLANK(INDEX('Policy Characteristics'!H:H,MATCH($C1283,'Policy Characteristics'!$C:$C,0))),"",INDEX('Policy Characteristics'!H:H,MATCH($C1283,'Policy Characteristics'!$C:$C,0)))</f>
        <v>1</v>
      </c>
      <c r="O1283" s="276" t="str">
        <f>IF(ISBLANK(INDEX('Policy Characteristics'!I:I,MATCH($C1283,'Policy Characteristics'!$C:$C,0))),"",INDEX('Policy Characteristics'!I:I,MATCH($C1283,'Policy Characteristics'!$C:$C,0)))</f>
        <v>on/off</v>
      </c>
      <c r="P1283" s="276" t="str">
        <f>IF(ISBLANK(INDEX('Policy Characteristics'!J:J,MATCH($C1283,'Policy Characteristics'!$C:$C,0))),"",INDEX('Policy Characteristics'!J:J,MATCH($C1283,'Policy Characteristics'!$C:$C,0)))</f>
        <v/>
      </c>
      <c r="Q1283" s="276" t="str">
        <f>IF(ISBLANK(INDEX('Policy Characteristics'!K:K,MATCH($C1283,'Policy Characteristics'!$C:$C,0))),"",INDEX('Policy Characteristics'!K:K,MATCH($C1283,'Policy Characteristics'!$C:$C,0)))</f>
        <v/>
      </c>
      <c r="R1283" s="276" t="str">
        <f>IF(ISBLANK(INDEX('Policy Characteristics'!L:L,MATCH($C1283,'Policy Characteristics'!$C:$C,0))),"",INDEX('Policy Characteristics'!L:L,MATCH($C1283,'Policy Characteristics'!$C:$C,0)))</f>
        <v/>
      </c>
    </row>
    <row r="1284" spans="1:18" s="2" customFormat="1" ht="16">
      <c r="A1284" s="276" t="str">
        <f>IF(ISBLANK(INDEX('Policy Characteristics'!A:A,MATCH($C1284,'Policy Characteristics'!$C:$C,0))),"",INDEX('Policy Characteristics'!A:A,MATCH($C1284,'Policy Characteristics'!$C:$C,0)))</f>
        <v>Cross-Sector</v>
      </c>
      <c r="B1284" s="285" t="str">
        <f>IF(ISBLANK(INDEX('Policy Characteristics'!B:B,MATCH($C1284,'Policy Characteristics'!$C:$C,0))),"",INDEX('Policy Characteristics'!B:B,MATCH($C1284,'Policy Characteristics'!$C:$C,0)))</f>
        <v>Fixed Energy Prices</v>
      </c>
      <c r="C1284" s="276" t="str">
        <f t="shared" si="56"/>
        <v>Toggle Whether Policies Affect Energy Prices</v>
      </c>
      <c r="D1284" s="6" t="s">
        <v>55</v>
      </c>
      <c r="E1284" s="47"/>
      <c r="F1284" s="6" t="s">
        <v>97</v>
      </c>
      <c r="G1284" s="6"/>
      <c r="H1284" s="49">
        <v>840</v>
      </c>
      <c r="I1284" s="348" t="s">
        <v>45</v>
      </c>
      <c r="J1284" s="277" t="str">
        <f>IF(ISBLANK(INDEX('Policy Characteristics'!D:D,MATCH($C1284,'Policy Characteristics'!$C:$C,0))),"",INDEX('Policy Characteristics'!D:D,MATCH($C1284,'Policy Characteristics'!$C:$C,0)))</f>
        <v>Fixed Energy Prices</v>
      </c>
      <c r="K1284" s="276" t="str">
        <f>IF(ISBLANK(INDEX('Policy Characteristics'!E:E,MATCH($C1284,'Policy Characteristics'!$C:$C,0))),"",INDEX('Policy Characteristics'!E:E,MATCH($C1284,'Policy Characteristics'!$C:$C,0)))</f>
        <v>cross toggle whether policies affect energy prices</v>
      </c>
      <c r="L1284" s="276">
        <f>IF(ISBLANK(INDEX('Policy Characteristics'!F:F,MATCH($C1284,'Policy Characteristics'!$C:$C,0))),"",INDEX('Policy Characteristics'!F:F,MATCH($C1284,'Policy Characteristics'!$C:$C,0)))</f>
        <v>0</v>
      </c>
      <c r="M1284" s="276">
        <f>IF(ISBLANK(INDEX('Policy Characteristics'!G:G,MATCH($C1284,'Policy Characteristics'!$C:$C,0))),"",INDEX('Policy Characteristics'!G:G,MATCH($C1284,'Policy Characteristics'!$C:$C,0)))</f>
        <v>1</v>
      </c>
      <c r="N1284" s="276">
        <f>IF(ISBLANK(INDEX('Policy Characteristics'!H:H,MATCH($C1284,'Policy Characteristics'!$C:$C,0))),"",INDEX('Policy Characteristics'!H:H,MATCH($C1284,'Policy Characteristics'!$C:$C,0)))</f>
        <v>1</v>
      </c>
      <c r="O1284" s="276" t="str">
        <f>IF(ISBLANK(INDEX('Policy Characteristics'!I:I,MATCH($C1284,'Policy Characteristics'!$C:$C,0))),"",INDEX('Policy Characteristics'!I:I,MATCH($C1284,'Policy Characteristics'!$C:$C,0)))</f>
        <v>on/off</v>
      </c>
      <c r="P1284" s="276" t="str">
        <f>IF(ISBLANK(INDEX('Policy Characteristics'!J:J,MATCH($C1284,'Policy Characteristics'!$C:$C,0))),"",INDEX('Policy Characteristics'!J:J,MATCH($C1284,'Policy Characteristics'!$C:$C,0)))</f>
        <v/>
      </c>
      <c r="Q1284" s="276" t="str">
        <f>IF(ISBLANK(INDEX('Policy Characteristics'!K:K,MATCH($C1284,'Policy Characteristics'!$C:$C,0))),"",INDEX('Policy Characteristics'!K:K,MATCH($C1284,'Policy Characteristics'!$C:$C,0)))</f>
        <v/>
      </c>
      <c r="R1284" s="276" t="str">
        <f>IF(ISBLANK(INDEX('Policy Characteristics'!L:L,MATCH($C1284,'Policy Characteristics'!$C:$C,0))),"",INDEX('Policy Characteristics'!L:L,MATCH($C1284,'Policy Characteristics'!$C:$C,0)))</f>
        <v/>
      </c>
    </row>
    <row r="1285" spans="1:18" s="2" customFormat="1" ht="16">
      <c r="A1285" s="276" t="str">
        <f>IF(ISBLANK(INDEX('Policy Characteristics'!A:A,MATCH($C1285,'Policy Characteristics'!$C:$C,0))),"",INDEX('Policy Characteristics'!A:A,MATCH($C1285,'Policy Characteristics'!$C:$C,0)))</f>
        <v>Cross-Sector</v>
      </c>
      <c r="B1285" s="285" t="str">
        <f>IF(ISBLANK(INDEX('Policy Characteristics'!B:B,MATCH($C1285,'Policy Characteristics'!$C:$C,0))),"",INDEX('Policy Characteristics'!B:B,MATCH($C1285,'Policy Characteristics'!$C:$C,0)))</f>
        <v>Fixed Energy Prices</v>
      </c>
      <c r="C1285" s="276" t="str">
        <f t="shared" si="56"/>
        <v>Toggle Whether Policies Affect Energy Prices</v>
      </c>
      <c r="D1285" s="6" t="s">
        <v>56</v>
      </c>
      <c r="E1285" s="47"/>
      <c r="F1285" s="6" t="s">
        <v>98</v>
      </c>
      <c r="G1285" s="6"/>
      <c r="H1285" s="44">
        <v>841</v>
      </c>
      <c r="I1285" s="348" t="s">
        <v>45</v>
      </c>
      <c r="J1285" s="277" t="str">
        <f>IF(ISBLANK(INDEX('Policy Characteristics'!D:D,MATCH($C1285,'Policy Characteristics'!$C:$C,0))),"",INDEX('Policy Characteristics'!D:D,MATCH($C1285,'Policy Characteristics'!$C:$C,0)))</f>
        <v>Fixed Energy Prices</v>
      </c>
      <c r="K1285" s="276" t="str">
        <f>IF(ISBLANK(INDEX('Policy Characteristics'!E:E,MATCH($C1285,'Policy Characteristics'!$C:$C,0))),"",INDEX('Policy Characteristics'!E:E,MATCH($C1285,'Policy Characteristics'!$C:$C,0)))</f>
        <v>cross toggle whether policies affect energy prices</v>
      </c>
      <c r="L1285" s="276">
        <f>IF(ISBLANK(INDEX('Policy Characteristics'!F:F,MATCH($C1285,'Policy Characteristics'!$C:$C,0))),"",INDEX('Policy Characteristics'!F:F,MATCH($C1285,'Policy Characteristics'!$C:$C,0)))</f>
        <v>0</v>
      </c>
      <c r="M1285" s="276">
        <f>IF(ISBLANK(INDEX('Policy Characteristics'!G:G,MATCH($C1285,'Policy Characteristics'!$C:$C,0))),"",INDEX('Policy Characteristics'!G:G,MATCH($C1285,'Policy Characteristics'!$C:$C,0)))</f>
        <v>1</v>
      </c>
      <c r="N1285" s="276">
        <f>IF(ISBLANK(INDEX('Policy Characteristics'!H:H,MATCH($C1285,'Policy Characteristics'!$C:$C,0))),"",INDEX('Policy Characteristics'!H:H,MATCH($C1285,'Policy Characteristics'!$C:$C,0)))</f>
        <v>1</v>
      </c>
      <c r="O1285" s="276" t="str">
        <f>IF(ISBLANK(INDEX('Policy Characteristics'!I:I,MATCH($C1285,'Policy Characteristics'!$C:$C,0))),"",INDEX('Policy Characteristics'!I:I,MATCH($C1285,'Policy Characteristics'!$C:$C,0)))</f>
        <v>on/off</v>
      </c>
      <c r="P1285" s="276" t="str">
        <f>IF(ISBLANK(INDEX('Policy Characteristics'!J:J,MATCH($C1285,'Policy Characteristics'!$C:$C,0))),"",INDEX('Policy Characteristics'!J:J,MATCH($C1285,'Policy Characteristics'!$C:$C,0)))</f>
        <v/>
      </c>
      <c r="Q1285" s="276" t="str">
        <f>IF(ISBLANK(INDEX('Policy Characteristics'!K:K,MATCH($C1285,'Policy Characteristics'!$C:$C,0))),"",INDEX('Policy Characteristics'!K:K,MATCH($C1285,'Policy Characteristics'!$C:$C,0)))</f>
        <v/>
      </c>
      <c r="R1285" s="276" t="str">
        <f>IF(ISBLANK(INDEX('Policy Characteristics'!L:L,MATCH($C1285,'Policy Characteristics'!$C:$C,0))),"",INDEX('Policy Characteristics'!L:L,MATCH($C1285,'Policy Characteristics'!$C:$C,0)))</f>
        <v/>
      </c>
    </row>
    <row r="1286" spans="1:18" s="2" customFormat="1" ht="16">
      <c r="A1286" s="276" t="str">
        <f>IF(ISBLANK(INDEX('Policy Characteristics'!A:A,MATCH($C1286,'Policy Characteristics'!$C:$C,0))),"",INDEX('Policy Characteristics'!A:A,MATCH($C1286,'Policy Characteristics'!$C:$C,0)))</f>
        <v>Cross-Sector</v>
      </c>
      <c r="B1286" s="285" t="str">
        <f>IF(ISBLANK(INDEX('Policy Characteristics'!B:B,MATCH($C1286,'Policy Characteristics'!$C:$C,0))),"",INDEX('Policy Characteristics'!B:B,MATCH($C1286,'Policy Characteristics'!$C:$C,0)))</f>
        <v>Fixed Energy Prices</v>
      </c>
      <c r="C1286" s="276" t="str">
        <f t="shared" si="56"/>
        <v>Toggle Whether Policies Affect Energy Prices</v>
      </c>
      <c r="D1286" s="6" t="s">
        <v>57</v>
      </c>
      <c r="E1286" s="47"/>
      <c r="F1286" s="6" t="s">
        <v>99</v>
      </c>
      <c r="G1286" s="6"/>
      <c r="H1286" s="49">
        <v>842</v>
      </c>
      <c r="I1286" s="348" t="s">
        <v>45</v>
      </c>
      <c r="J1286" s="277" t="str">
        <f>IF(ISBLANK(INDEX('Policy Characteristics'!D:D,MATCH($C1286,'Policy Characteristics'!$C:$C,0))),"",INDEX('Policy Characteristics'!D:D,MATCH($C1286,'Policy Characteristics'!$C:$C,0)))</f>
        <v>Fixed Energy Prices</v>
      </c>
      <c r="K1286" s="276" t="str">
        <f>IF(ISBLANK(INDEX('Policy Characteristics'!E:E,MATCH($C1286,'Policy Characteristics'!$C:$C,0))),"",INDEX('Policy Characteristics'!E:E,MATCH($C1286,'Policy Characteristics'!$C:$C,0)))</f>
        <v>cross toggle whether policies affect energy prices</v>
      </c>
      <c r="L1286" s="276">
        <f>IF(ISBLANK(INDEX('Policy Characteristics'!F:F,MATCH($C1286,'Policy Characteristics'!$C:$C,0))),"",INDEX('Policy Characteristics'!F:F,MATCH($C1286,'Policy Characteristics'!$C:$C,0)))</f>
        <v>0</v>
      </c>
      <c r="M1286" s="276">
        <f>IF(ISBLANK(INDEX('Policy Characteristics'!G:G,MATCH($C1286,'Policy Characteristics'!$C:$C,0))),"",INDEX('Policy Characteristics'!G:G,MATCH($C1286,'Policy Characteristics'!$C:$C,0)))</f>
        <v>1</v>
      </c>
      <c r="N1286" s="276">
        <f>IF(ISBLANK(INDEX('Policy Characteristics'!H:H,MATCH($C1286,'Policy Characteristics'!$C:$C,0))),"",INDEX('Policy Characteristics'!H:H,MATCH($C1286,'Policy Characteristics'!$C:$C,0)))</f>
        <v>1</v>
      </c>
      <c r="O1286" s="276" t="str">
        <f>IF(ISBLANK(INDEX('Policy Characteristics'!I:I,MATCH($C1286,'Policy Characteristics'!$C:$C,0))),"",INDEX('Policy Characteristics'!I:I,MATCH($C1286,'Policy Characteristics'!$C:$C,0)))</f>
        <v>on/off</v>
      </c>
      <c r="P1286" s="276" t="str">
        <f>IF(ISBLANK(INDEX('Policy Characteristics'!J:J,MATCH($C1286,'Policy Characteristics'!$C:$C,0))),"",INDEX('Policy Characteristics'!J:J,MATCH($C1286,'Policy Characteristics'!$C:$C,0)))</f>
        <v/>
      </c>
      <c r="Q1286" s="276" t="str">
        <f>IF(ISBLANK(INDEX('Policy Characteristics'!K:K,MATCH($C1286,'Policy Characteristics'!$C:$C,0))),"",INDEX('Policy Characteristics'!K:K,MATCH($C1286,'Policy Characteristics'!$C:$C,0)))</f>
        <v/>
      </c>
      <c r="R1286" s="276" t="str">
        <f>IF(ISBLANK(INDEX('Policy Characteristics'!L:L,MATCH($C1286,'Policy Characteristics'!$C:$C,0))),"",INDEX('Policy Characteristics'!L:L,MATCH($C1286,'Policy Characteristics'!$C:$C,0)))</f>
        <v/>
      </c>
    </row>
    <row r="1287" spans="1:18" s="2" customFormat="1" ht="16">
      <c r="A1287" s="276" t="str">
        <f>IF(ISBLANK(INDEX('Policy Characteristics'!A:A,MATCH($C1287,'Policy Characteristics'!$C:$C,0))),"",INDEX('Policy Characteristics'!A:A,MATCH($C1287,'Policy Characteristics'!$C:$C,0)))</f>
        <v>Cross-Sector</v>
      </c>
      <c r="B1287" s="285" t="str">
        <f>IF(ISBLANK(INDEX('Policy Characteristics'!B:B,MATCH($C1287,'Policy Characteristics'!$C:$C,0))),"",INDEX('Policy Characteristics'!B:B,MATCH($C1287,'Policy Characteristics'!$C:$C,0)))</f>
        <v>Fixed Energy Prices</v>
      </c>
      <c r="C1287" s="276" t="str">
        <f t="shared" si="56"/>
        <v>Toggle Whether Policies Affect Energy Prices</v>
      </c>
      <c r="D1287" s="6" t="s">
        <v>2498</v>
      </c>
      <c r="E1287" s="47"/>
      <c r="F1287" s="6" t="s">
        <v>2499</v>
      </c>
      <c r="G1287" s="6"/>
      <c r="H1287" s="44">
        <v>843</v>
      </c>
      <c r="I1287" s="348" t="s">
        <v>45</v>
      </c>
      <c r="J1287" s="277" t="str">
        <f>IF(ISBLANK(INDEX('Policy Characteristics'!D:D,MATCH($C1287,'Policy Characteristics'!$C:$C,0))),"",INDEX('Policy Characteristics'!D:D,MATCH($C1287,'Policy Characteristics'!$C:$C,0)))</f>
        <v>Fixed Energy Prices</v>
      </c>
      <c r="K1287" s="276" t="str">
        <f>IF(ISBLANK(INDEX('Policy Characteristics'!E:E,MATCH($C1287,'Policy Characteristics'!$C:$C,0))),"",INDEX('Policy Characteristics'!E:E,MATCH($C1287,'Policy Characteristics'!$C:$C,0)))</f>
        <v>cross toggle whether policies affect energy prices</v>
      </c>
      <c r="L1287" s="276">
        <f>IF(ISBLANK(INDEX('Policy Characteristics'!F:F,MATCH($C1287,'Policy Characteristics'!$C:$C,0))),"",INDEX('Policy Characteristics'!F:F,MATCH($C1287,'Policy Characteristics'!$C:$C,0)))</f>
        <v>0</v>
      </c>
      <c r="M1287" s="276">
        <f>IF(ISBLANK(INDEX('Policy Characteristics'!G:G,MATCH($C1287,'Policy Characteristics'!$C:$C,0))),"",INDEX('Policy Characteristics'!G:G,MATCH($C1287,'Policy Characteristics'!$C:$C,0)))</f>
        <v>1</v>
      </c>
      <c r="N1287" s="276">
        <f>IF(ISBLANK(INDEX('Policy Characteristics'!H:H,MATCH($C1287,'Policy Characteristics'!$C:$C,0))),"",INDEX('Policy Characteristics'!H:H,MATCH($C1287,'Policy Characteristics'!$C:$C,0)))</f>
        <v>1</v>
      </c>
      <c r="O1287" s="276" t="str">
        <f>IF(ISBLANK(INDEX('Policy Characteristics'!I:I,MATCH($C1287,'Policy Characteristics'!$C:$C,0))),"",INDEX('Policy Characteristics'!I:I,MATCH($C1287,'Policy Characteristics'!$C:$C,0)))</f>
        <v>on/off</v>
      </c>
      <c r="P1287" s="276" t="str">
        <f>IF(ISBLANK(INDEX('Policy Characteristics'!J:J,MATCH($C1287,'Policy Characteristics'!$C:$C,0))),"",INDEX('Policy Characteristics'!J:J,MATCH($C1287,'Policy Characteristics'!$C:$C,0)))</f>
        <v/>
      </c>
      <c r="Q1287" s="276" t="str">
        <f>IF(ISBLANK(INDEX('Policy Characteristics'!K:K,MATCH($C1287,'Policy Characteristics'!$C:$C,0))),"",INDEX('Policy Characteristics'!K:K,MATCH($C1287,'Policy Characteristics'!$C:$C,0)))</f>
        <v/>
      </c>
      <c r="R1287" s="276" t="str">
        <f>IF(ISBLANK(INDEX('Policy Characteristics'!L:L,MATCH($C1287,'Policy Characteristics'!$C:$C,0))),"",INDEX('Policy Characteristics'!L:L,MATCH($C1287,'Policy Characteristics'!$C:$C,0)))</f>
        <v/>
      </c>
    </row>
    <row r="1288" spans="1:18" s="2" customFormat="1" ht="16">
      <c r="A1288" s="276" t="str">
        <f>IF(ISBLANK(INDEX('Policy Characteristics'!A:A,MATCH($C1288,'Policy Characteristics'!$C:$C,0))),"",INDEX('Policy Characteristics'!A:A,MATCH($C1288,'Policy Characteristics'!$C:$C,0)))</f>
        <v>Cross-Sector</v>
      </c>
      <c r="B1288" s="285" t="str">
        <f>IF(ISBLANK(INDEX('Policy Characteristics'!B:B,MATCH($C1288,'Policy Characteristics'!$C:$C,0))),"",INDEX('Policy Characteristics'!B:B,MATCH($C1288,'Policy Characteristics'!$C:$C,0)))</f>
        <v>Fixed Energy Prices</v>
      </c>
      <c r="C1288" s="276" t="str">
        <f t="shared" si="56"/>
        <v>Toggle Whether Policies Affect Energy Prices</v>
      </c>
      <c r="D1288" s="6" t="s">
        <v>457</v>
      </c>
      <c r="E1288" s="47"/>
      <c r="F1288" s="6" t="s">
        <v>458</v>
      </c>
      <c r="G1288" s="6"/>
      <c r="H1288" s="49">
        <v>844</v>
      </c>
      <c r="I1288" s="348" t="s">
        <v>45</v>
      </c>
      <c r="J1288" s="277" t="str">
        <f>IF(ISBLANK(INDEX('Policy Characteristics'!D:D,MATCH($C1288,'Policy Characteristics'!$C:$C,0))),"",INDEX('Policy Characteristics'!D:D,MATCH($C1288,'Policy Characteristics'!$C:$C,0)))</f>
        <v>Fixed Energy Prices</v>
      </c>
      <c r="K1288" s="276" t="str">
        <f>IF(ISBLANK(INDEX('Policy Characteristics'!E:E,MATCH($C1288,'Policy Characteristics'!$C:$C,0))),"",INDEX('Policy Characteristics'!E:E,MATCH($C1288,'Policy Characteristics'!$C:$C,0)))</f>
        <v>cross toggle whether policies affect energy prices</v>
      </c>
      <c r="L1288" s="276">
        <f>IF(ISBLANK(INDEX('Policy Characteristics'!F:F,MATCH($C1288,'Policy Characteristics'!$C:$C,0))),"",INDEX('Policy Characteristics'!F:F,MATCH($C1288,'Policy Characteristics'!$C:$C,0)))</f>
        <v>0</v>
      </c>
      <c r="M1288" s="276">
        <f>IF(ISBLANK(INDEX('Policy Characteristics'!G:G,MATCH($C1288,'Policy Characteristics'!$C:$C,0))),"",INDEX('Policy Characteristics'!G:G,MATCH($C1288,'Policy Characteristics'!$C:$C,0)))</f>
        <v>1</v>
      </c>
      <c r="N1288" s="276">
        <f>IF(ISBLANK(INDEX('Policy Characteristics'!H:H,MATCH($C1288,'Policy Characteristics'!$C:$C,0))),"",INDEX('Policy Characteristics'!H:H,MATCH($C1288,'Policy Characteristics'!$C:$C,0)))</f>
        <v>1</v>
      </c>
      <c r="O1288" s="276" t="str">
        <f>IF(ISBLANK(INDEX('Policy Characteristics'!I:I,MATCH($C1288,'Policy Characteristics'!$C:$C,0))),"",INDEX('Policy Characteristics'!I:I,MATCH($C1288,'Policy Characteristics'!$C:$C,0)))</f>
        <v>on/off</v>
      </c>
      <c r="P1288" s="276" t="str">
        <f>IF(ISBLANK(INDEX('Policy Characteristics'!J:J,MATCH($C1288,'Policy Characteristics'!$C:$C,0))),"",INDEX('Policy Characteristics'!J:J,MATCH($C1288,'Policy Characteristics'!$C:$C,0)))</f>
        <v/>
      </c>
      <c r="Q1288" s="276" t="str">
        <f>IF(ISBLANK(INDEX('Policy Characteristics'!K:K,MATCH($C1288,'Policy Characteristics'!$C:$C,0))),"",INDEX('Policy Characteristics'!K:K,MATCH($C1288,'Policy Characteristics'!$C:$C,0)))</f>
        <v/>
      </c>
      <c r="R1288" s="276" t="str">
        <f>IF(ISBLANK(INDEX('Policy Characteristics'!L:L,MATCH($C1288,'Policy Characteristics'!$C:$C,0))),"",INDEX('Policy Characteristics'!L:L,MATCH($C1288,'Policy Characteristics'!$C:$C,0)))</f>
        <v/>
      </c>
    </row>
    <row r="1289" spans="1:18" s="2" customFormat="1" ht="16">
      <c r="A1289" s="276" t="str">
        <f>IF(ISBLANK(INDEX('Policy Characteristics'!A:A,MATCH($C1289,'Policy Characteristics'!$C:$C,0))),"",INDEX('Policy Characteristics'!A:A,MATCH($C1289,'Policy Characteristics'!$C:$C,0)))</f>
        <v>Cross-Sector</v>
      </c>
      <c r="B1289" s="285" t="str">
        <f>IF(ISBLANK(INDEX('Policy Characteristics'!B:B,MATCH($C1289,'Policy Characteristics'!$C:$C,0))),"",INDEX('Policy Characteristics'!B:B,MATCH($C1289,'Policy Characteristics'!$C:$C,0)))</f>
        <v>Fixed Energy Prices</v>
      </c>
      <c r="C1289" s="276" t="str">
        <f t="shared" si="56"/>
        <v>Toggle Whether Policies Affect Energy Prices</v>
      </c>
      <c r="D1289" s="6" t="s">
        <v>2490</v>
      </c>
      <c r="E1289" s="47"/>
      <c r="F1289" s="6" t="s">
        <v>2494</v>
      </c>
      <c r="G1289" s="6"/>
      <c r="H1289" s="44">
        <v>845</v>
      </c>
      <c r="I1289" s="348" t="s">
        <v>45</v>
      </c>
      <c r="J1289" s="277" t="str">
        <f>IF(ISBLANK(INDEX('Policy Characteristics'!D:D,MATCH($C1289,'Policy Characteristics'!$C:$C,0))),"",INDEX('Policy Characteristics'!D:D,MATCH($C1289,'Policy Characteristics'!$C:$C,0)))</f>
        <v>Fixed Energy Prices</v>
      </c>
      <c r="K1289" s="276" t="str">
        <f>IF(ISBLANK(INDEX('Policy Characteristics'!E:E,MATCH($C1289,'Policy Characteristics'!$C:$C,0))),"",INDEX('Policy Characteristics'!E:E,MATCH($C1289,'Policy Characteristics'!$C:$C,0)))</f>
        <v>cross toggle whether policies affect energy prices</v>
      </c>
      <c r="L1289" s="276">
        <f>IF(ISBLANK(INDEX('Policy Characteristics'!F:F,MATCH($C1289,'Policy Characteristics'!$C:$C,0))),"",INDEX('Policy Characteristics'!F:F,MATCH($C1289,'Policy Characteristics'!$C:$C,0)))</f>
        <v>0</v>
      </c>
      <c r="M1289" s="276">
        <f>IF(ISBLANK(INDEX('Policy Characteristics'!G:G,MATCH($C1289,'Policy Characteristics'!$C:$C,0))),"",INDEX('Policy Characteristics'!G:G,MATCH($C1289,'Policy Characteristics'!$C:$C,0)))</f>
        <v>1</v>
      </c>
      <c r="N1289" s="276">
        <f>IF(ISBLANK(INDEX('Policy Characteristics'!H:H,MATCH($C1289,'Policy Characteristics'!$C:$C,0))),"",INDEX('Policy Characteristics'!H:H,MATCH($C1289,'Policy Characteristics'!$C:$C,0)))</f>
        <v>1</v>
      </c>
      <c r="O1289" s="276" t="str">
        <f>IF(ISBLANK(INDEX('Policy Characteristics'!I:I,MATCH($C1289,'Policy Characteristics'!$C:$C,0))),"",INDEX('Policy Characteristics'!I:I,MATCH($C1289,'Policy Characteristics'!$C:$C,0)))</f>
        <v>on/off</v>
      </c>
      <c r="P1289" s="276" t="str">
        <f>IF(ISBLANK(INDEX('Policy Characteristics'!J:J,MATCH($C1289,'Policy Characteristics'!$C:$C,0))),"",INDEX('Policy Characteristics'!J:J,MATCH($C1289,'Policy Characteristics'!$C:$C,0)))</f>
        <v/>
      </c>
      <c r="Q1289" s="276" t="str">
        <f>IF(ISBLANK(INDEX('Policy Characteristics'!K:K,MATCH($C1289,'Policy Characteristics'!$C:$C,0))),"",INDEX('Policy Characteristics'!K:K,MATCH($C1289,'Policy Characteristics'!$C:$C,0)))</f>
        <v/>
      </c>
      <c r="R1289" s="276" t="str">
        <f>IF(ISBLANK(INDEX('Policy Characteristics'!L:L,MATCH($C1289,'Policy Characteristics'!$C:$C,0))),"",INDEX('Policy Characteristics'!L:L,MATCH($C1289,'Policy Characteristics'!$C:$C,0)))</f>
        <v/>
      </c>
    </row>
    <row r="1290" spans="1:18" s="2" customFormat="1" ht="16">
      <c r="A1290" s="276" t="str">
        <f>IF(ISBLANK(INDEX('Policy Characteristics'!A:A,MATCH($C1290,'Policy Characteristics'!$C:$C,0))),"",INDEX('Policy Characteristics'!A:A,MATCH($C1290,'Policy Characteristics'!$C:$C,0)))</f>
        <v>Cross-Sector</v>
      </c>
      <c r="B1290" s="285" t="str">
        <f>IF(ISBLANK(INDEX('Policy Characteristics'!B:B,MATCH($C1290,'Policy Characteristics'!$C:$C,0))),"",INDEX('Policy Characteristics'!B:B,MATCH($C1290,'Policy Characteristics'!$C:$C,0)))</f>
        <v>Fixed Energy Prices</v>
      </c>
      <c r="C1290" s="276" t="str">
        <f t="shared" si="56"/>
        <v>Toggle Whether Policies Affect Energy Prices</v>
      </c>
      <c r="D1290" s="6" t="s">
        <v>2500</v>
      </c>
      <c r="E1290" s="47"/>
      <c r="F1290" s="6" t="s">
        <v>2501</v>
      </c>
      <c r="G1290" s="6"/>
      <c r="H1290" s="49">
        <v>846</v>
      </c>
      <c r="I1290" s="348" t="s">
        <v>45</v>
      </c>
      <c r="J1290" s="277" t="str">
        <f>IF(ISBLANK(INDEX('Policy Characteristics'!D:D,MATCH($C1290,'Policy Characteristics'!$C:$C,0))),"",INDEX('Policy Characteristics'!D:D,MATCH($C1290,'Policy Characteristics'!$C:$C,0)))</f>
        <v>Fixed Energy Prices</v>
      </c>
      <c r="K1290" s="276" t="str">
        <f>IF(ISBLANK(INDEX('Policy Characteristics'!E:E,MATCH($C1290,'Policy Characteristics'!$C:$C,0))),"",INDEX('Policy Characteristics'!E:E,MATCH($C1290,'Policy Characteristics'!$C:$C,0)))</f>
        <v>cross toggle whether policies affect energy prices</v>
      </c>
      <c r="L1290" s="276">
        <f>IF(ISBLANK(INDEX('Policy Characteristics'!F:F,MATCH($C1290,'Policy Characteristics'!$C:$C,0))),"",INDEX('Policy Characteristics'!F:F,MATCH($C1290,'Policy Characteristics'!$C:$C,0)))</f>
        <v>0</v>
      </c>
      <c r="M1290" s="276">
        <f>IF(ISBLANK(INDEX('Policy Characteristics'!G:G,MATCH($C1290,'Policy Characteristics'!$C:$C,0))),"",INDEX('Policy Characteristics'!G:G,MATCH($C1290,'Policy Characteristics'!$C:$C,0)))</f>
        <v>1</v>
      </c>
      <c r="N1290" s="276">
        <f>IF(ISBLANK(INDEX('Policy Characteristics'!H:H,MATCH($C1290,'Policy Characteristics'!$C:$C,0))),"",INDEX('Policy Characteristics'!H:H,MATCH($C1290,'Policy Characteristics'!$C:$C,0)))</f>
        <v>1</v>
      </c>
      <c r="O1290" s="276" t="str">
        <f>IF(ISBLANK(INDEX('Policy Characteristics'!I:I,MATCH($C1290,'Policy Characteristics'!$C:$C,0))),"",INDEX('Policy Characteristics'!I:I,MATCH($C1290,'Policy Characteristics'!$C:$C,0)))</f>
        <v>on/off</v>
      </c>
      <c r="P1290" s="276" t="str">
        <f>IF(ISBLANK(INDEX('Policy Characteristics'!J:J,MATCH($C1290,'Policy Characteristics'!$C:$C,0))),"",INDEX('Policy Characteristics'!J:J,MATCH($C1290,'Policy Characteristics'!$C:$C,0)))</f>
        <v/>
      </c>
      <c r="Q1290" s="276" t="str">
        <f>IF(ISBLANK(INDEX('Policy Characteristics'!K:K,MATCH($C1290,'Policy Characteristics'!$C:$C,0))),"",INDEX('Policy Characteristics'!K:K,MATCH($C1290,'Policy Characteristics'!$C:$C,0)))</f>
        <v/>
      </c>
      <c r="R1290" s="276" t="str">
        <f>IF(ISBLANK(INDEX('Policy Characteristics'!L:L,MATCH($C1290,'Policy Characteristics'!$C:$C,0))),"",INDEX('Policy Characteristics'!L:L,MATCH($C1290,'Policy Characteristics'!$C:$C,0)))</f>
        <v/>
      </c>
    </row>
    <row r="1291" spans="1:18" s="2" customFormat="1" ht="16">
      <c r="A1291" s="276" t="str">
        <f>IF(ISBLANK(INDEX('Policy Characteristics'!A:A,MATCH($C1291,'Policy Characteristics'!$C:$C,0))),"",INDEX('Policy Characteristics'!A:A,MATCH($C1291,'Policy Characteristics'!$C:$C,0)))</f>
        <v>Cross-Sector</v>
      </c>
      <c r="B1291" s="285" t="str">
        <f>IF(ISBLANK(INDEX('Policy Characteristics'!B:B,MATCH($C1291,'Policy Characteristics'!$C:$C,0))),"",INDEX('Policy Characteristics'!B:B,MATCH($C1291,'Policy Characteristics'!$C:$C,0)))</f>
        <v>Fixed Energy Prices</v>
      </c>
      <c r="C1291" s="276" t="str">
        <f t="shared" si="56"/>
        <v>Toggle Whether Policies Affect Energy Prices</v>
      </c>
      <c r="D1291" s="6" t="s">
        <v>2491</v>
      </c>
      <c r="E1291" s="47"/>
      <c r="F1291" s="6" t="s">
        <v>2495</v>
      </c>
      <c r="G1291" s="6"/>
      <c r="H1291" s="44">
        <v>847</v>
      </c>
      <c r="I1291" s="348" t="s">
        <v>45</v>
      </c>
      <c r="J1291" s="277" t="str">
        <f>IF(ISBLANK(INDEX('Policy Characteristics'!D:D,MATCH($C1291,'Policy Characteristics'!$C:$C,0))),"",INDEX('Policy Characteristics'!D:D,MATCH($C1291,'Policy Characteristics'!$C:$C,0)))</f>
        <v>Fixed Energy Prices</v>
      </c>
      <c r="K1291" s="276" t="str">
        <f>IF(ISBLANK(INDEX('Policy Characteristics'!E:E,MATCH($C1291,'Policy Characteristics'!$C:$C,0))),"",INDEX('Policy Characteristics'!E:E,MATCH($C1291,'Policy Characteristics'!$C:$C,0)))</f>
        <v>cross toggle whether policies affect energy prices</v>
      </c>
      <c r="L1291" s="276">
        <f>IF(ISBLANK(INDEX('Policy Characteristics'!F:F,MATCH($C1291,'Policy Characteristics'!$C:$C,0))),"",INDEX('Policy Characteristics'!F:F,MATCH($C1291,'Policy Characteristics'!$C:$C,0)))</f>
        <v>0</v>
      </c>
      <c r="M1291" s="276">
        <f>IF(ISBLANK(INDEX('Policy Characteristics'!G:G,MATCH($C1291,'Policy Characteristics'!$C:$C,0))),"",INDEX('Policy Characteristics'!G:G,MATCH($C1291,'Policy Characteristics'!$C:$C,0)))</f>
        <v>1</v>
      </c>
      <c r="N1291" s="276">
        <f>IF(ISBLANK(INDEX('Policy Characteristics'!H:H,MATCH($C1291,'Policy Characteristics'!$C:$C,0))),"",INDEX('Policy Characteristics'!H:H,MATCH($C1291,'Policy Characteristics'!$C:$C,0)))</f>
        <v>1</v>
      </c>
      <c r="O1291" s="276" t="str">
        <f>IF(ISBLANK(INDEX('Policy Characteristics'!I:I,MATCH($C1291,'Policy Characteristics'!$C:$C,0))),"",INDEX('Policy Characteristics'!I:I,MATCH($C1291,'Policy Characteristics'!$C:$C,0)))</f>
        <v>on/off</v>
      </c>
      <c r="P1291" s="276" t="str">
        <f>IF(ISBLANK(INDEX('Policy Characteristics'!J:J,MATCH($C1291,'Policy Characteristics'!$C:$C,0))),"",INDEX('Policy Characteristics'!J:J,MATCH($C1291,'Policy Characteristics'!$C:$C,0)))</f>
        <v/>
      </c>
      <c r="Q1291" s="276" t="str">
        <f>IF(ISBLANK(INDEX('Policy Characteristics'!K:K,MATCH($C1291,'Policy Characteristics'!$C:$C,0))),"",INDEX('Policy Characteristics'!K:K,MATCH($C1291,'Policy Characteristics'!$C:$C,0)))</f>
        <v/>
      </c>
      <c r="R1291" s="276" t="str">
        <f>IF(ISBLANK(INDEX('Policy Characteristics'!L:L,MATCH($C1291,'Policy Characteristics'!$C:$C,0))),"",INDEX('Policy Characteristics'!L:L,MATCH($C1291,'Policy Characteristics'!$C:$C,0)))</f>
        <v/>
      </c>
    </row>
    <row r="1292" spans="1:18" s="2" customFormat="1" ht="16">
      <c r="A1292" s="276" t="str">
        <f>IF(ISBLANK(INDEX('Policy Characteristics'!A:A,MATCH($C1292,'Policy Characteristics'!$C:$C,0))),"",INDEX('Policy Characteristics'!A:A,MATCH($C1292,'Policy Characteristics'!$C:$C,0)))</f>
        <v>Cross-Sector</v>
      </c>
      <c r="B1292" s="285" t="str">
        <f>IF(ISBLANK(INDEX('Policy Characteristics'!B:B,MATCH($C1292,'Policy Characteristics'!$C:$C,0))),"",INDEX('Policy Characteristics'!B:B,MATCH($C1292,'Policy Characteristics'!$C:$C,0)))</f>
        <v>Fuel Price Deregulation</v>
      </c>
      <c r="C1292" s="340" t="s">
        <v>2788</v>
      </c>
      <c r="D1292" s="6" t="s">
        <v>464</v>
      </c>
      <c r="E1292" s="47"/>
      <c r="F1292" s="6" t="s">
        <v>461</v>
      </c>
      <c r="G1292" s="6"/>
      <c r="H1292" s="44">
        <v>723</v>
      </c>
      <c r="I1292" s="348" t="s">
        <v>45</v>
      </c>
      <c r="J1292" s="277" t="str">
        <f>IF(ISBLANK(INDEX('Policy Characteristics'!D:D,MATCH($C1292,'Policy Characteristics'!$C:$C,0))),"",INDEX('Policy Characteristics'!D:D,MATCH($C1292,'Policy Characteristics'!$C:$C,0)))</f>
        <v>Fuel Price Deregulation</v>
      </c>
      <c r="K1292" s="276" t="str">
        <f>IF(ISBLANK(INDEX('Policy Characteristics'!E:E,MATCH($C1292,'Policy Characteristics'!$C:$C,0))),"",INDEX('Policy Characteristics'!E:E,MATCH($C1292,'Policy Characteristics'!$C:$C,0)))</f>
        <v>cross fuel price deregulation</v>
      </c>
      <c r="L1292" s="284">
        <f>IF(ISBLANK(INDEX('Policy Characteristics'!F:F,MATCH($C1292,'Policy Characteristics'!$C:$C,0))),"",INDEX('Policy Characteristics'!F:F,MATCH($C1292,'Policy Characteristics'!$C:$C,0)))</f>
        <v>0</v>
      </c>
      <c r="M1292" s="284">
        <f>IF(ISBLANK(INDEX('Policy Characteristics'!G:G,MATCH($C1292,'Policy Characteristics'!$C:$C,0))),"",INDEX('Policy Characteristics'!G:G,MATCH($C1292,'Policy Characteristics'!$C:$C,0)))</f>
        <v>1</v>
      </c>
      <c r="N1292" s="284">
        <f>IF(ISBLANK(INDEX('Policy Characteristics'!H:H,MATCH($C1292,'Policy Characteristics'!$C:$C,0))),"",INDEX('Policy Characteristics'!H:H,MATCH($C1292,'Policy Characteristics'!$C:$C,0)))</f>
        <v>0.01</v>
      </c>
      <c r="O1292" s="276" t="str">
        <f>IF(ISBLANK(INDEX('Policy Characteristics'!I:I,MATCH($C1292,'Policy Characteristics'!$C:$C,0))),"",INDEX('Policy Characteristics'!I:I,MATCH($C1292,'Policy Characteristics'!$C:$C,0)))</f>
        <v>% of price deregulated</v>
      </c>
      <c r="P1292" s="276" t="str">
        <f>IF(ISBLANK(INDEX('Policy Characteristics'!J:J,MATCH($C1292,'Policy Characteristics'!$C:$C,0))),"",INDEX('Policy Characteristics'!J:J,MATCH($C1292,'Policy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292" s="276" t="str">
        <f>IF(ISBLANK(INDEX('Policy Characteristics'!K:K,MATCH($C1292,'Policy Characteristics'!$C:$C,0))),"",INDEX('Policy Characteristics'!K:K,MATCH($C1292,'Policy Characteristics'!$C:$C,0)))</f>
        <v>fuels.html#fuel-price-deregulation</v>
      </c>
      <c r="R1292" s="276" t="str">
        <f>IF(ISBLANK(INDEX('Policy Characteristics'!L:L,MATCH($C1292,'Policy Characteristics'!$C:$C,0))),"",INDEX('Policy Characteristics'!L:L,MATCH($C1292,'Policy Characteristics'!$C:$C,0)))</f>
        <v/>
      </c>
    </row>
    <row r="1293" spans="1:18" s="2" customFormat="1" ht="16">
      <c r="A1293" s="276" t="str">
        <f>IF(ISBLANK(INDEX('Policy Characteristics'!A:A,MATCH($C1293,'Policy Characteristics'!$C:$C,0))),"",INDEX('Policy Characteristics'!A:A,MATCH($C1293,'Policy Characteristics'!$C:$C,0)))</f>
        <v>Cross-Sector</v>
      </c>
      <c r="B1293" s="285" t="str">
        <f>IF(ISBLANK(INDEX('Policy Characteristics'!B:B,MATCH($C1293,'Policy Characteristics'!$C:$C,0))),"",INDEX('Policy Characteristics'!B:B,MATCH($C1293,'Policy Characteristics'!$C:$C,0)))</f>
        <v>Fuel Price Deregulation</v>
      </c>
      <c r="C1293" s="276" t="str">
        <f t="shared" ref="C1293:C1306" si="57">C$1292</f>
        <v>Fuel Price Deregulation</v>
      </c>
      <c r="D1293" s="6" t="s">
        <v>47</v>
      </c>
      <c r="E1293" s="47"/>
      <c r="F1293" s="6" t="s">
        <v>88</v>
      </c>
      <c r="G1293" s="6"/>
      <c r="H1293" s="44">
        <v>724</v>
      </c>
      <c r="I1293" s="348" t="s">
        <v>45</v>
      </c>
      <c r="J1293" s="277" t="str">
        <f>IF(ISBLANK(INDEX('Policy Characteristics'!D:D,MATCH($C1293,'Policy Characteristics'!$C:$C,0))),"",INDEX('Policy Characteristics'!D:D,MATCH($C1293,'Policy Characteristics'!$C:$C,0)))</f>
        <v>Fuel Price Deregulation</v>
      </c>
      <c r="K1293" s="276" t="str">
        <f>IF(ISBLANK(INDEX('Policy Characteristics'!E:E,MATCH($C1293,'Policy Characteristics'!$C:$C,0))),"",INDEX('Policy Characteristics'!E:E,MATCH($C1293,'Policy Characteristics'!$C:$C,0)))</f>
        <v>cross fuel price deregulation</v>
      </c>
      <c r="L1293" s="284">
        <f>IF(ISBLANK(INDEX('Policy Characteristics'!F:F,MATCH($C1293,'Policy Characteristics'!$C:$C,0))),"",INDEX('Policy Characteristics'!F:F,MATCH($C1293,'Policy Characteristics'!$C:$C,0)))</f>
        <v>0</v>
      </c>
      <c r="M1293" s="284">
        <f>IF(ISBLANK(INDEX('Policy Characteristics'!G:G,MATCH($C1293,'Policy Characteristics'!$C:$C,0))),"",INDEX('Policy Characteristics'!G:G,MATCH($C1293,'Policy Characteristics'!$C:$C,0)))</f>
        <v>1</v>
      </c>
      <c r="N1293" s="284">
        <f>IF(ISBLANK(INDEX('Policy Characteristics'!H:H,MATCH($C1293,'Policy Characteristics'!$C:$C,0))),"",INDEX('Policy Characteristics'!H:H,MATCH($C1293,'Policy Characteristics'!$C:$C,0)))</f>
        <v>0.01</v>
      </c>
      <c r="O1293" s="276" t="str">
        <f>IF(ISBLANK(INDEX('Policy Characteristics'!I:I,MATCH($C1293,'Policy Characteristics'!$C:$C,0))),"",INDEX('Policy Characteristics'!I:I,MATCH($C1293,'Policy Characteristics'!$C:$C,0)))</f>
        <v>% of price deregulated</v>
      </c>
      <c r="P1293" s="276" t="str">
        <f>IF(ISBLANK(INDEX('Policy Characteristics'!J:J,MATCH($C1293,'Policy Characteristics'!$C:$C,0))),"",INDEX('Policy Characteristics'!J:J,MATCH($C1293,'Policy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293" s="276" t="str">
        <f>IF(ISBLANK(INDEX('Policy Characteristics'!K:K,MATCH($C1293,'Policy Characteristics'!$C:$C,0))),"",INDEX('Policy Characteristics'!K:K,MATCH($C1293,'Policy Characteristics'!$C:$C,0)))</f>
        <v>fuels.html#fuel-price-deregulation</v>
      </c>
      <c r="R1293" s="276" t="str">
        <f>IF(ISBLANK(INDEX('Policy Characteristics'!L:L,MATCH($C1293,'Policy Characteristics'!$C:$C,0))),"",INDEX('Policy Characteristics'!L:L,MATCH($C1293,'Policy Characteristics'!$C:$C,0)))</f>
        <v/>
      </c>
    </row>
    <row r="1294" spans="1:18" s="2" customFormat="1" ht="16">
      <c r="A1294" s="276" t="str">
        <f>IF(ISBLANK(INDEX('Policy Characteristics'!A:A,MATCH($C1294,'Policy Characteristics'!$C:$C,0))),"",INDEX('Policy Characteristics'!A:A,MATCH($C1294,'Policy Characteristics'!$C:$C,0)))</f>
        <v>Cross-Sector</v>
      </c>
      <c r="B1294" s="285" t="str">
        <f>IF(ISBLANK(INDEX('Policy Characteristics'!B:B,MATCH($C1294,'Policy Characteristics'!$C:$C,0))),"",INDEX('Policy Characteristics'!B:B,MATCH($C1294,'Policy Characteristics'!$C:$C,0)))</f>
        <v>Fuel Price Deregulation</v>
      </c>
      <c r="C1294" s="276" t="str">
        <f t="shared" si="57"/>
        <v>Fuel Price Deregulation</v>
      </c>
      <c r="D1294" s="6" t="s">
        <v>48</v>
      </c>
      <c r="E1294" s="47"/>
      <c r="F1294" s="6" t="s">
        <v>89</v>
      </c>
      <c r="G1294" s="6"/>
      <c r="H1294" s="44">
        <v>725</v>
      </c>
      <c r="I1294" s="348" t="s">
        <v>45</v>
      </c>
      <c r="J1294" s="277" t="str">
        <f>IF(ISBLANK(INDEX('Policy Characteristics'!D:D,MATCH($C1294,'Policy Characteristics'!$C:$C,0))),"",INDEX('Policy Characteristics'!D:D,MATCH($C1294,'Policy Characteristics'!$C:$C,0)))</f>
        <v>Fuel Price Deregulation</v>
      </c>
      <c r="K1294" s="276" t="str">
        <f>IF(ISBLANK(INDEX('Policy Characteristics'!E:E,MATCH($C1294,'Policy Characteristics'!$C:$C,0))),"",INDEX('Policy Characteristics'!E:E,MATCH($C1294,'Policy Characteristics'!$C:$C,0)))</f>
        <v>cross fuel price deregulation</v>
      </c>
      <c r="L1294" s="284">
        <f>IF(ISBLANK(INDEX('Policy Characteristics'!F:F,MATCH($C1294,'Policy Characteristics'!$C:$C,0))),"",INDEX('Policy Characteristics'!F:F,MATCH($C1294,'Policy Characteristics'!$C:$C,0)))</f>
        <v>0</v>
      </c>
      <c r="M1294" s="284">
        <f>IF(ISBLANK(INDEX('Policy Characteristics'!G:G,MATCH($C1294,'Policy Characteristics'!$C:$C,0))),"",INDEX('Policy Characteristics'!G:G,MATCH($C1294,'Policy Characteristics'!$C:$C,0)))</f>
        <v>1</v>
      </c>
      <c r="N1294" s="284">
        <f>IF(ISBLANK(INDEX('Policy Characteristics'!H:H,MATCH($C1294,'Policy Characteristics'!$C:$C,0))),"",INDEX('Policy Characteristics'!H:H,MATCH($C1294,'Policy Characteristics'!$C:$C,0)))</f>
        <v>0.01</v>
      </c>
      <c r="O1294" s="276" t="str">
        <f>IF(ISBLANK(INDEX('Policy Characteristics'!I:I,MATCH($C1294,'Policy Characteristics'!$C:$C,0))),"",INDEX('Policy Characteristics'!I:I,MATCH($C1294,'Policy Characteristics'!$C:$C,0)))</f>
        <v>% of price deregulated</v>
      </c>
      <c r="P1294" s="276" t="str">
        <f>IF(ISBLANK(INDEX('Policy Characteristics'!J:J,MATCH($C1294,'Policy Characteristics'!$C:$C,0))),"",INDEX('Policy Characteristics'!J:J,MATCH($C1294,'Policy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294" s="276" t="str">
        <f>IF(ISBLANK(INDEX('Policy Characteristics'!K:K,MATCH($C1294,'Policy Characteristics'!$C:$C,0))),"",INDEX('Policy Characteristics'!K:K,MATCH($C1294,'Policy Characteristics'!$C:$C,0)))</f>
        <v>fuels.html#fuel-price-deregulation</v>
      </c>
      <c r="R1294" s="276" t="str">
        <f>IF(ISBLANK(INDEX('Policy Characteristics'!L:L,MATCH($C1294,'Policy Characteristics'!$C:$C,0))),"",INDEX('Policy Characteristics'!L:L,MATCH($C1294,'Policy Characteristics'!$C:$C,0)))</f>
        <v/>
      </c>
    </row>
    <row r="1295" spans="1:18" s="2" customFormat="1" ht="16">
      <c r="A1295" s="276" t="str">
        <f>IF(ISBLANK(INDEX('Policy Characteristics'!A:A,MATCH($C1295,'Policy Characteristics'!$C:$C,0))),"",INDEX('Policy Characteristics'!A:A,MATCH($C1295,'Policy Characteristics'!$C:$C,0)))</f>
        <v>Cross-Sector</v>
      </c>
      <c r="B1295" s="285" t="str">
        <f>IF(ISBLANK(INDEX('Policy Characteristics'!B:B,MATCH($C1295,'Policy Characteristics'!$C:$C,0))),"",INDEX('Policy Characteristics'!B:B,MATCH($C1295,'Policy Characteristics'!$C:$C,0)))</f>
        <v>Fuel Price Deregulation</v>
      </c>
      <c r="C1295" s="276" t="str">
        <f t="shared" si="57"/>
        <v>Fuel Price Deregulation</v>
      </c>
      <c r="D1295" s="6" t="s">
        <v>52</v>
      </c>
      <c r="E1295" s="47"/>
      <c r="F1295" s="6" t="s">
        <v>93</v>
      </c>
      <c r="G1295" s="6"/>
      <c r="H1295" s="44">
        <v>726</v>
      </c>
      <c r="I1295" s="348" t="s">
        <v>45</v>
      </c>
      <c r="J1295" s="277" t="str">
        <f>IF(ISBLANK(INDEX('Policy Characteristics'!D:D,MATCH($C1295,'Policy Characteristics'!$C:$C,0))),"",INDEX('Policy Characteristics'!D:D,MATCH($C1295,'Policy Characteristics'!$C:$C,0)))</f>
        <v>Fuel Price Deregulation</v>
      </c>
      <c r="K1295" s="276" t="str">
        <f>IF(ISBLANK(INDEX('Policy Characteristics'!E:E,MATCH($C1295,'Policy Characteristics'!$C:$C,0))),"",INDEX('Policy Characteristics'!E:E,MATCH($C1295,'Policy Characteristics'!$C:$C,0)))</f>
        <v>cross fuel price deregulation</v>
      </c>
      <c r="L1295" s="284">
        <f>IF(ISBLANK(INDEX('Policy Characteristics'!F:F,MATCH($C1295,'Policy Characteristics'!$C:$C,0))),"",INDEX('Policy Characteristics'!F:F,MATCH($C1295,'Policy Characteristics'!$C:$C,0)))</f>
        <v>0</v>
      </c>
      <c r="M1295" s="284">
        <f>IF(ISBLANK(INDEX('Policy Characteristics'!G:G,MATCH($C1295,'Policy Characteristics'!$C:$C,0))),"",INDEX('Policy Characteristics'!G:G,MATCH($C1295,'Policy Characteristics'!$C:$C,0)))</f>
        <v>1</v>
      </c>
      <c r="N1295" s="284">
        <f>IF(ISBLANK(INDEX('Policy Characteristics'!H:H,MATCH($C1295,'Policy Characteristics'!$C:$C,0))),"",INDEX('Policy Characteristics'!H:H,MATCH($C1295,'Policy Characteristics'!$C:$C,0)))</f>
        <v>0.01</v>
      </c>
      <c r="O1295" s="276" t="str">
        <f>IF(ISBLANK(INDEX('Policy Characteristics'!I:I,MATCH($C1295,'Policy Characteristics'!$C:$C,0))),"",INDEX('Policy Characteristics'!I:I,MATCH($C1295,'Policy Characteristics'!$C:$C,0)))</f>
        <v>% of price deregulated</v>
      </c>
      <c r="P1295" s="276" t="str">
        <f>IF(ISBLANK(INDEX('Policy Characteristics'!J:J,MATCH($C1295,'Policy Characteristics'!$C:$C,0))),"",INDEX('Policy Characteristics'!J:J,MATCH($C1295,'Policy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295" s="276" t="str">
        <f>IF(ISBLANK(INDEX('Policy Characteristics'!K:K,MATCH($C1295,'Policy Characteristics'!$C:$C,0))),"",INDEX('Policy Characteristics'!K:K,MATCH($C1295,'Policy Characteristics'!$C:$C,0)))</f>
        <v>fuels.html#fuel-price-deregulation</v>
      </c>
      <c r="R1295" s="276" t="str">
        <f>IF(ISBLANK(INDEX('Policy Characteristics'!L:L,MATCH($C1295,'Policy Characteristics'!$C:$C,0))),"",INDEX('Policy Characteristics'!L:L,MATCH($C1295,'Policy Characteristics'!$C:$C,0)))</f>
        <v/>
      </c>
    </row>
    <row r="1296" spans="1:18" s="2" customFormat="1" ht="16">
      <c r="A1296" s="276" t="str">
        <f>IF(ISBLANK(INDEX('Policy Characteristics'!A:A,MATCH($C1296,'Policy Characteristics'!$C:$C,0))),"",INDEX('Policy Characteristics'!A:A,MATCH($C1296,'Policy Characteristics'!$C:$C,0)))</f>
        <v>Cross-Sector</v>
      </c>
      <c r="B1296" s="285" t="str">
        <f>IF(ISBLANK(INDEX('Policy Characteristics'!B:B,MATCH($C1296,'Policy Characteristics'!$C:$C,0))),"",INDEX('Policy Characteristics'!B:B,MATCH($C1296,'Policy Characteristics'!$C:$C,0)))</f>
        <v>Fuel Price Deregulation</v>
      </c>
      <c r="C1296" s="276" t="str">
        <f t="shared" si="57"/>
        <v>Fuel Price Deregulation</v>
      </c>
      <c r="D1296" s="6" t="s">
        <v>54</v>
      </c>
      <c r="E1296" s="47"/>
      <c r="F1296" s="6" t="s">
        <v>96</v>
      </c>
      <c r="G1296" s="6"/>
      <c r="H1296" s="44">
        <v>727</v>
      </c>
      <c r="I1296" s="348" t="s">
        <v>45</v>
      </c>
      <c r="J1296" s="277" t="str">
        <f>IF(ISBLANK(INDEX('Policy Characteristics'!D:D,MATCH($C1296,'Policy Characteristics'!$C:$C,0))),"",INDEX('Policy Characteristics'!D:D,MATCH($C1296,'Policy Characteristics'!$C:$C,0)))</f>
        <v>Fuel Price Deregulation</v>
      </c>
      <c r="K1296" s="276" t="str">
        <f>IF(ISBLANK(INDEX('Policy Characteristics'!E:E,MATCH($C1296,'Policy Characteristics'!$C:$C,0))),"",INDEX('Policy Characteristics'!E:E,MATCH($C1296,'Policy Characteristics'!$C:$C,0)))</f>
        <v>cross fuel price deregulation</v>
      </c>
      <c r="L1296" s="284">
        <f>IF(ISBLANK(INDEX('Policy Characteristics'!F:F,MATCH($C1296,'Policy Characteristics'!$C:$C,0))),"",INDEX('Policy Characteristics'!F:F,MATCH($C1296,'Policy Characteristics'!$C:$C,0)))</f>
        <v>0</v>
      </c>
      <c r="M1296" s="284">
        <f>IF(ISBLANK(INDEX('Policy Characteristics'!G:G,MATCH($C1296,'Policy Characteristics'!$C:$C,0))),"",INDEX('Policy Characteristics'!G:G,MATCH($C1296,'Policy Characteristics'!$C:$C,0)))</f>
        <v>1</v>
      </c>
      <c r="N1296" s="284">
        <f>IF(ISBLANK(INDEX('Policy Characteristics'!H:H,MATCH($C1296,'Policy Characteristics'!$C:$C,0))),"",INDEX('Policy Characteristics'!H:H,MATCH($C1296,'Policy Characteristics'!$C:$C,0)))</f>
        <v>0.01</v>
      </c>
      <c r="O1296" s="276" t="str">
        <f>IF(ISBLANK(INDEX('Policy Characteristics'!I:I,MATCH($C1296,'Policy Characteristics'!$C:$C,0))),"",INDEX('Policy Characteristics'!I:I,MATCH($C1296,'Policy Characteristics'!$C:$C,0)))</f>
        <v>% of price deregulated</v>
      </c>
      <c r="P1296" s="276" t="str">
        <f>IF(ISBLANK(INDEX('Policy Characteristics'!J:J,MATCH($C1296,'Policy Characteristics'!$C:$C,0))),"",INDEX('Policy Characteristics'!J:J,MATCH($C1296,'Policy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296" s="276" t="str">
        <f>IF(ISBLANK(INDEX('Policy Characteristics'!K:K,MATCH($C1296,'Policy Characteristics'!$C:$C,0))),"",INDEX('Policy Characteristics'!K:K,MATCH($C1296,'Policy Characteristics'!$C:$C,0)))</f>
        <v>fuels.html#fuel-price-deregulation</v>
      </c>
      <c r="R1296" s="276" t="str">
        <f>IF(ISBLANK(INDEX('Policy Characteristics'!L:L,MATCH($C1296,'Policy Characteristics'!$C:$C,0))),"",INDEX('Policy Characteristics'!L:L,MATCH($C1296,'Policy Characteristics'!$C:$C,0)))</f>
        <v/>
      </c>
    </row>
    <row r="1297" spans="1:18" s="2" customFormat="1" ht="16">
      <c r="A1297" s="276" t="str">
        <f>IF(ISBLANK(INDEX('Policy Characteristics'!A:A,MATCH($C1297,'Policy Characteristics'!$C:$C,0))),"",INDEX('Policy Characteristics'!A:A,MATCH($C1297,'Policy Characteristics'!$C:$C,0)))</f>
        <v>Cross-Sector</v>
      </c>
      <c r="B1297" s="285" t="str">
        <f>IF(ISBLANK(INDEX('Policy Characteristics'!B:B,MATCH($C1297,'Policy Characteristics'!$C:$C,0))),"",INDEX('Policy Characteristics'!B:B,MATCH($C1297,'Policy Characteristics'!$C:$C,0)))</f>
        <v>Fuel Price Deregulation</v>
      </c>
      <c r="C1297" s="276" t="str">
        <f t="shared" si="57"/>
        <v>Fuel Price Deregulation</v>
      </c>
      <c r="D1297" s="6" t="s">
        <v>55</v>
      </c>
      <c r="E1297" s="47"/>
      <c r="F1297" s="6" t="s">
        <v>97</v>
      </c>
      <c r="G1297" s="6"/>
      <c r="H1297" s="44">
        <v>728</v>
      </c>
      <c r="I1297" s="348" t="s">
        <v>45</v>
      </c>
      <c r="J1297" s="277" t="str">
        <f>IF(ISBLANK(INDEX('Policy Characteristics'!D:D,MATCH($C1297,'Policy Characteristics'!$C:$C,0))),"",INDEX('Policy Characteristics'!D:D,MATCH($C1297,'Policy Characteristics'!$C:$C,0)))</f>
        <v>Fuel Price Deregulation</v>
      </c>
      <c r="K1297" s="276" t="str">
        <f>IF(ISBLANK(INDEX('Policy Characteristics'!E:E,MATCH($C1297,'Policy Characteristics'!$C:$C,0))),"",INDEX('Policy Characteristics'!E:E,MATCH($C1297,'Policy Characteristics'!$C:$C,0)))</f>
        <v>cross fuel price deregulation</v>
      </c>
      <c r="L1297" s="284">
        <f>IF(ISBLANK(INDEX('Policy Characteristics'!F:F,MATCH($C1297,'Policy Characteristics'!$C:$C,0))),"",INDEX('Policy Characteristics'!F:F,MATCH($C1297,'Policy Characteristics'!$C:$C,0)))</f>
        <v>0</v>
      </c>
      <c r="M1297" s="284">
        <f>IF(ISBLANK(INDEX('Policy Characteristics'!G:G,MATCH($C1297,'Policy Characteristics'!$C:$C,0))),"",INDEX('Policy Characteristics'!G:G,MATCH($C1297,'Policy Characteristics'!$C:$C,0)))</f>
        <v>1</v>
      </c>
      <c r="N1297" s="284">
        <f>IF(ISBLANK(INDEX('Policy Characteristics'!H:H,MATCH($C1297,'Policy Characteristics'!$C:$C,0))),"",INDEX('Policy Characteristics'!H:H,MATCH($C1297,'Policy Characteristics'!$C:$C,0)))</f>
        <v>0.01</v>
      </c>
      <c r="O1297" s="276" t="str">
        <f>IF(ISBLANK(INDEX('Policy Characteristics'!I:I,MATCH($C1297,'Policy Characteristics'!$C:$C,0))),"",INDEX('Policy Characteristics'!I:I,MATCH($C1297,'Policy Characteristics'!$C:$C,0)))</f>
        <v>% of price deregulated</v>
      </c>
      <c r="P1297" s="276" t="str">
        <f>IF(ISBLANK(INDEX('Policy Characteristics'!J:J,MATCH($C1297,'Policy Characteristics'!$C:$C,0))),"",INDEX('Policy Characteristics'!J:J,MATCH($C1297,'Policy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297" s="276" t="str">
        <f>IF(ISBLANK(INDEX('Policy Characteristics'!K:K,MATCH($C1297,'Policy Characteristics'!$C:$C,0))),"",INDEX('Policy Characteristics'!K:K,MATCH($C1297,'Policy Characteristics'!$C:$C,0)))</f>
        <v>fuels.html#fuel-price-deregulation</v>
      </c>
      <c r="R1297" s="276" t="str">
        <f>IF(ISBLANK(INDEX('Policy Characteristics'!L:L,MATCH($C1297,'Policy Characteristics'!$C:$C,0))),"",INDEX('Policy Characteristics'!L:L,MATCH($C1297,'Policy Characteristics'!$C:$C,0)))</f>
        <v/>
      </c>
    </row>
    <row r="1298" spans="1:18" s="2" customFormat="1" ht="16">
      <c r="A1298" s="276" t="str">
        <f>IF(ISBLANK(INDEX('Policy Characteristics'!A:A,MATCH($C1298,'Policy Characteristics'!$C:$C,0))),"",INDEX('Policy Characteristics'!A:A,MATCH($C1298,'Policy Characteristics'!$C:$C,0)))</f>
        <v>Cross-Sector</v>
      </c>
      <c r="B1298" s="285" t="str">
        <f>IF(ISBLANK(INDEX('Policy Characteristics'!B:B,MATCH($C1298,'Policy Characteristics'!$C:$C,0))),"",INDEX('Policy Characteristics'!B:B,MATCH($C1298,'Policy Characteristics'!$C:$C,0)))</f>
        <v>Fuel Price Deregulation</v>
      </c>
      <c r="C1298" s="276" t="str">
        <f t="shared" si="57"/>
        <v>Fuel Price Deregulation</v>
      </c>
      <c r="D1298" s="6" t="s">
        <v>56</v>
      </c>
      <c r="E1298" s="47"/>
      <c r="F1298" s="6" t="s">
        <v>98</v>
      </c>
      <c r="G1298" s="6"/>
      <c r="H1298" s="44">
        <v>729</v>
      </c>
      <c r="I1298" s="348" t="s">
        <v>45</v>
      </c>
      <c r="J1298" s="277" t="str">
        <f>IF(ISBLANK(INDEX('Policy Characteristics'!D:D,MATCH($C1298,'Policy Characteristics'!$C:$C,0))),"",INDEX('Policy Characteristics'!D:D,MATCH($C1298,'Policy Characteristics'!$C:$C,0)))</f>
        <v>Fuel Price Deregulation</v>
      </c>
      <c r="K1298" s="276" t="str">
        <f>IF(ISBLANK(INDEX('Policy Characteristics'!E:E,MATCH($C1298,'Policy Characteristics'!$C:$C,0))),"",INDEX('Policy Characteristics'!E:E,MATCH($C1298,'Policy Characteristics'!$C:$C,0)))</f>
        <v>cross fuel price deregulation</v>
      </c>
      <c r="L1298" s="284">
        <f>IF(ISBLANK(INDEX('Policy Characteristics'!F:F,MATCH($C1298,'Policy Characteristics'!$C:$C,0))),"",INDEX('Policy Characteristics'!F:F,MATCH($C1298,'Policy Characteristics'!$C:$C,0)))</f>
        <v>0</v>
      </c>
      <c r="M1298" s="284">
        <f>IF(ISBLANK(INDEX('Policy Characteristics'!G:G,MATCH($C1298,'Policy Characteristics'!$C:$C,0))),"",INDEX('Policy Characteristics'!G:G,MATCH($C1298,'Policy Characteristics'!$C:$C,0)))</f>
        <v>1</v>
      </c>
      <c r="N1298" s="284">
        <f>IF(ISBLANK(INDEX('Policy Characteristics'!H:H,MATCH($C1298,'Policy Characteristics'!$C:$C,0))),"",INDEX('Policy Characteristics'!H:H,MATCH($C1298,'Policy Characteristics'!$C:$C,0)))</f>
        <v>0.01</v>
      </c>
      <c r="O1298" s="276" t="str">
        <f>IF(ISBLANK(INDEX('Policy Characteristics'!I:I,MATCH($C1298,'Policy Characteristics'!$C:$C,0))),"",INDEX('Policy Characteristics'!I:I,MATCH($C1298,'Policy Characteristics'!$C:$C,0)))</f>
        <v>% of price deregulated</v>
      </c>
      <c r="P1298" s="276" t="str">
        <f>IF(ISBLANK(INDEX('Policy Characteristics'!J:J,MATCH($C1298,'Policy Characteristics'!$C:$C,0))),"",INDEX('Policy Characteristics'!J:J,MATCH($C1298,'Policy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298" s="276" t="str">
        <f>IF(ISBLANK(INDEX('Policy Characteristics'!K:K,MATCH($C1298,'Policy Characteristics'!$C:$C,0))),"",INDEX('Policy Characteristics'!K:K,MATCH($C1298,'Policy Characteristics'!$C:$C,0)))</f>
        <v>fuels.html#fuel-price-deregulation</v>
      </c>
      <c r="R1298" s="276" t="str">
        <f>IF(ISBLANK(INDEX('Policy Characteristics'!L:L,MATCH($C1298,'Policy Characteristics'!$C:$C,0))),"",INDEX('Policy Characteristics'!L:L,MATCH($C1298,'Policy Characteristics'!$C:$C,0)))</f>
        <v/>
      </c>
    </row>
    <row r="1299" spans="1:18" s="2" customFormat="1" ht="16">
      <c r="A1299" s="276" t="str">
        <f>IF(ISBLANK(INDEX('Policy Characteristics'!A:A,MATCH($C1299,'Policy Characteristics'!$C:$C,0))),"",INDEX('Policy Characteristics'!A:A,MATCH($C1299,'Policy Characteristics'!$C:$C,0)))</f>
        <v>Cross-Sector</v>
      </c>
      <c r="B1299" s="285" t="str">
        <f>IF(ISBLANK(INDEX('Policy Characteristics'!B:B,MATCH($C1299,'Policy Characteristics'!$C:$C,0))),"",INDEX('Policy Characteristics'!B:B,MATCH($C1299,'Policy Characteristics'!$C:$C,0)))</f>
        <v>Fuel Price Deregulation</v>
      </c>
      <c r="C1299" s="276" t="str">
        <f t="shared" si="57"/>
        <v>Fuel Price Deregulation</v>
      </c>
      <c r="D1299" s="6" t="s">
        <v>57</v>
      </c>
      <c r="E1299" s="47"/>
      <c r="F1299" s="6" t="s">
        <v>99</v>
      </c>
      <c r="G1299" s="6"/>
      <c r="H1299" s="44">
        <v>730</v>
      </c>
      <c r="I1299" s="348" t="s">
        <v>45</v>
      </c>
      <c r="J1299" s="277" t="str">
        <f>IF(ISBLANK(INDEX('Policy Characteristics'!D:D,MATCH($C1299,'Policy Characteristics'!$C:$C,0))),"",INDEX('Policy Characteristics'!D:D,MATCH($C1299,'Policy Characteristics'!$C:$C,0)))</f>
        <v>Fuel Price Deregulation</v>
      </c>
      <c r="K1299" s="276" t="str">
        <f>IF(ISBLANK(INDEX('Policy Characteristics'!E:E,MATCH($C1299,'Policy Characteristics'!$C:$C,0))),"",INDEX('Policy Characteristics'!E:E,MATCH($C1299,'Policy Characteristics'!$C:$C,0)))</f>
        <v>cross fuel price deregulation</v>
      </c>
      <c r="L1299" s="284">
        <f>IF(ISBLANK(INDEX('Policy Characteristics'!F:F,MATCH($C1299,'Policy Characteristics'!$C:$C,0))),"",INDEX('Policy Characteristics'!F:F,MATCH($C1299,'Policy Characteristics'!$C:$C,0)))</f>
        <v>0</v>
      </c>
      <c r="M1299" s="284">
        <f>IF(ISBLANK(INDEX('Policy Characteristics'!G:G,MATCH($C1299,'Policy Characteristics'!$C:$C,0))),"",INDEX('Policy Characteristics'!G:G,MATCH($C1299,'Policy Characteristics'!$C:$C,0)))</f>
        <v>1</v>
      </c>
      <c r="N1299" s="284">
        <f>IF(ISBLANK(INDEX('Policy Characteristics'!H:H,MATCH($C1299,'Policy Characteristics'!$C:$C,0))),"",INDEX('Policy Characteristics'!H:H,MATCH($C1299,'Policy Characteristics'!$C:$C,0)))</f>
        <v>0.01</v>
      </c>
      <c r="O1299" s="276" t="str">
        <f>IF(ISBLANK(INDEX('Policy Characteristics'!I:I,MATCH($C1299,'Policy Characteristics'!$C:$C,0))),"",INDEX('Policy Characteristics'!I:I,MATCH($C1299,'Policy Characteristics'!$C:$C,0)))</f>
        <v>% of price deregulated</v>
      </c>
      <c r="P1299" s="276" t="str">
        <f>IF(ISBLANK(INDEX('Policy Characteristics'!J:J,MATCH($C1299,'Policy Characteristics'!$C:$C,0))),"",INDEX('Policy Characteristics'!J:J,MATCH($C1299,'Policy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299" s="276" t="str">
        <f>IF(ISBLANK(INDEX('Policy Characteristics'!K:K,MATCH($C1299,'Policy Characteristics'!$C:$C,0))),"",INDEX('Policy Characteristics'!K:K,MATCH($C1299,'Policy Characteristics'!$C:$C,0)))</f>
        <v>fuels.html#fuel-price-deregulation</v>
      </c>
      <c r="R1299" s="276" t="str">
        <f>IF(ISBLANK(INDEX('Policy Characteristics'!L:L,MATCH($C1299,'Policy Characteristics'!$C:$C,0))),"",INDEX('Policy Characteristics'!L:L,MATCH($C1299,'Policy Characteristics'!$C:$C,0)))</f>
        <v/>
      </c>
    </row>
    <row r="1300" spans="1:18" s="2" customFormat="1" ht="16">
      <c r="A1300" s="276" t="str">
        <f>IF(ISBLANK(INDEX('Policy Characteristics'!A:A,MATCH($C1300,'Policy Characteristics'!$C:$C,0))),"",INDEX('Policy Characteristics'!A:A,MATCH($C1300,'Policy Characteristics'!$C:$C,0)))</f>
        <v>Cross-Sector</v>
      </c>
      <c r="B1300" s="285" t="str">
        <f>IF(ISBLANK(INDEX('Policy Characteristics'!B:B,MATCH($C1300,'Policy Characteristics'!$C:$C,0))),"",INDEX('Policy Characteristics'!B:B,MATCH($C1300,'Policy Characteristics'!$C:$C,0)))</f>
        <v>Fuel Price Deregulation</v>
      </c>
      <c r="C1300" s="276" t="str">
        <f t="shared" si="57"/>
        <v>Fuel Price Deregulation</v>
      </c>
      <c r="D1300" s="6" t="s">
        <v>2498</v>
      </c>
      <c r="E1300" s="47"/>
      <c r="F1300" s="6" t="s">
        <v>2499</v>
      </c>
      <c r="G1300" s="6"/>
      <c r="H1300" s="44">
        <v>731</v>
      </c>
      <c r="I1300" s="348" t="s">
        <v>45</v>
      </c>
      <c r="J1300" s="277" t="str">
        <f>IF(ISBLANK(INDEX('Policy Characteristics'!D:D,MATCH($C1300,'Policy Characteristics'!$C:$C,0))),"",INDEX('Policy Characteristics'!D:D,MATCH($C1300,'Policy Characteristics'!$C:$C,0)))</f>
        <v>Fuel Price Deregulation</v>
      </c>
      <c r="K1300" s="276" t="str">
        <f>IF(ISBLANK(INDEX('Policy Characteristics'!E:E,MATCH($C1300,'Policy Characteristics'!$C:$C,0))),"",INDEX('Policy Characteristics'!E:E,MATCH($C1300,'Policy Characteristics'!$C:$C,0)))</f>
        <v>cross fuel price deregulation</v>
      </c>
      <c r="L1300" s="284">
        <f>IF(ISBLANK(INDEX('Policy Characteristics'!F:F,MATCH($C1300,'Policy Characteristics'!$C:$C,0))),"",INDEX('Policy Characteristics'!F:F,MATCH($C1300,'Policy Characteristics'!$C:$C,0)))</f>
        <v>0</v>
      </c>
      <c r="M1300" s="284">
        <f>IF(ISBLANK(INDEX('Policy Characteristics'!G:G,MATCH($C1300,'Policy Characteristics'!$C:$C,0))),"",INDEX('Policy Characteristics'!G:G,MATCH($C1300,'Policy Characteristics'!$C:$C,0)))</f>
        <v>1</v>
      </c>
      <c r="N1300" s="284">
        <f>IF(ISBLANK(INDEX('Policy Characteristics'!H:H,MATCH($C1300,'Policy Characteristics'!$C:$C,0))),"",INDEX('Policy Characteristics'!H:H,MATCH($C1300,'Policy Characteristics'!$C:$C,0)))</f>
        <v>0.01</v>
      </c>
      <c r="O1300" s="276" t="str">
        <f>IF(ISBLANK(INDEX('Policy Characteristics'!I:I,MATCH($C1300,'Policy Characteristics'!$C:$C,0))),"",INDEX('Policy Characteristics'!I:I,MATCH($C1300,'Policy Characteristics'!$C:$C,0)))</f>
        <v>% of price deregulated</v>
      </c>
      <c r="P1300" s="276" t="str">
        <f>IF(ISBLANK(INDEX('Policy Characteristics'!J:J,MATCH($C1300,'Policy Characteristics'!$C:$C,0))),"",INDEX('Policy Characteristics'!J:J,MATCH($C1300,'Policy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00" s="276" t="str">
        <f>IF(ISBLANK(INDEX('Policy Characteristics'!K:K,MATCH($C1300,'Policy Characteristics'!$C:$C,0))),"",INDEX('Policy Characteristics'!K:K,MATCH($C1300,'Policy Characteristics'!$C:$C,0)))</f>
        <v>fuels.html#fuel-price-deregulation</v>
      </c>
      <c r="R1300" s="276" t="str">
        <f>IF(ISBLANK(INDEX('Policy Characteristics'!L:L,MATCH($C1300,'Policy Characteristics'!$C:$C,0))),"",INDEX('Policy Characteristics'!L:L,MATCH($C1300,'Policy Characteristics'!$C:$C,0)))</f>
        <v/>
      </c>
    </row>
    <row r="1301" spans="1:18" s="2" customFormat="1" ht="16">
      <c r="A1301" s="276" t="str">
        <f>IF(ISBLANK(INDEX('Policy Characteristics'!A:A,MATCH($C1301,'Policy Characteristics'!$C:$C,0))),"",INDEX('Policy Characteristics'!A:A,MATCH($C1301,'Policy Characteristics'!$C:$C,0)))</f>
        <v>Cross-Sector</v>
      </c>
      <c r="B1301" s="285" t="str">
        <f>IF(ISBLANK(INDEX('Policy Characteristics'!B:B,MATCH($C1301,'Policy Characteristics'!$C:$C,0))),"",INDEX('Policy Characteristics'!B:B,MATCH($C1301,'Policy Characteristics'!$C:$C,0)))</f>
        <v>Fuel Price Deregulation</v>
      </c>
      <c r="C1301" s="276" t="str">
        <f t="shared" si="57"/>
        <v>Fuel Price Deregulation</v>
      </c>
      <c r="D1301" s="6" t="s">
        <v>457</v>
      </c>
      <c r="E1301" s="47"/>
      <c r="F1301" s="6" t="s">
        <v>458</v>
      </c>
      <c r="G1301" s="6"/>
      <c r="H1301" s="44">
        <v>732</v>
      </c>
      <c r="I1301" s="348" t="s">
        <v>45</v>
      </c>
      <c r="J1301" s="277" t="str">
        <f>IF(ISBLANK(INDEX('Policy Characteristics'!D:D,MATCH($C1301,'Policy Characteristics'!$C:$C,0))),"",INDEX('Policy Characteristics'!D:D,MATCH($C1301,'Policy Characteristics'!$C:$C,0)))</f>
        <v>Fuel Price Deregulation</v>
      </c>
      <c r="K1301" s="276" t="str">
        <f>IF(ISBLANK(INDEX('Policy Characteristics'!E:E,MATCH($C1301,'Policy Characteristics'!$C:$C,0))),"",INDEX('Policy Characteristics'!E:E,MATCH($C1301,'Policy Characteristics'!$C:$C,0)))</f>
        <v>cross fuel price deregulation</v>
      </c>
      <c r="L1301" s="284">
        <f>IF(ISBLANK(INDEX('Policy Characteristics'!F:F,MATCH($C1301,'Policy Characteristics'!$C:$C,0))),"",INDEX('Policy Characteristics'!F:F,MATCH($C1301,'Policy Characteristics'!$C:$C,0)))</f>
        <v>0</v>
      </c>
      <c r="M1301" s="284">
        <f>IF(ISBLANK(INDEX('Policy Characteristics'!G:G,MATCH($C1301,'Policy Characteristics'!$C:$C,0))),"",INDEX('Policy Characteristics'!G:G,MATCH($C1301,'Policy Characteristics'!$C:$C,0)))</f>
        <v>1</v>
      </c>
      <c r="N1301" s="284">
        <f>IF(ISBLANK(INDEX('Policy Characteristics'!H:H,MATCH($C1301,'Policy Characteristics'!$C:$C,0))),"",INDEX('Policy Characteristics'!H:H,MATCH($C1301,'Policy Characteristics'!$C:$C,0)))</f>
        <v>0.01</v>
      </c>
      <c r="O1301" s="276" t="str">
        <f>IF(ISBLANK(INDEX('Policy Characteristics'!I:I,MATCH($C1301,'Policy Characteristics'!$C:$C,0))),"",INDEX('Policy Characteristics'!I:I,MATCH($C1301,'Policy Characteristics'!$C:$C,0)))</f>
        <v>% of price deregulated</v>
      </c>
      <c r="P1301" s="276" t="str">
        <f>IF(ISBLANK(INDEX('Policy Characteristics'!J:J,MATCH($C1301,'Policy Characteristics'!$C:$C,0))),"",INDEX('Policy Characteristics'!J:J,MATCH($C1301,'Policy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01" s="276" t="str">
        <f>IF(ISBLANK(INDEX('Policy Characteristics'!K:K,MATCH($C1301,'Policy Characteristics'!$C:$C,0))),"",INDEX('Policy Characteristics'!K:K,MATCH($C1301,'Policy Characteristics'!$C:$C,0)))</f>
        <v>fuels.html#fuel-price-deregulation</v>
      </c>
      <c r="R1301" s="276" t="str">
        <f>IF(ISBLANK(INDEX('Policy Characteristics'!L:L,MATCH($C1301,'Policy Characteristics'!$C:$C,0))),"",INDEX('Policy Characteristics'!L:L,MATCH($C1301,'Policy Characteristics'!$C:$C,0)))</f>
        <v/>
      </c>
    </row>
    <row r="1302" spans="1:18" s="2" customFormat="1" ht="16">
      <c r="A1302" s="276" t="str">
        <f>IF(ISBLANK(INDEX('Policy Characteristics'!A:A,MATCH($C1302,'Policy Characteristics'!$C:$C,0))),"",INDEX('Policy Characteristics'!A:A,MATCH($C1302,'Policy Characteristics'!$C:$C,0)))</f>
        <v>Cross-Sector</v>
      </c>
      <c r="B1302" s="285" t="str">
        <f>IF(ISBLANK(INDEX('Policy Characteristics'!B:B,MATCH($C1302,'Policy Characteristics'!$C:$C,0))),"",INDEX('Policy Characteristics'!B:B,MATCH($C1302,'Policy Characteristics'!$C:$C,0)))</f>
        <v>Fuel Price Deregulation</v>
      </c>
      <c r="C1302" s="276" t="str">
        <f t="shared" si="57"/>
        <v>Fuel Price Deregulation</v>
      </c>
      <c r="D1302" s="6" t="s">
        <v>2490</v>
      </c>
      <c r="E1302" s="47"/>
      <c r="F1302" s="6" t="s">
        <v>2494</v>
      </c>
      <c r="G1302" s="6"/>
      <c r="H1302" s="44">
        <v>733</v>
      </c>
      <c r="I1302" s="348" t="s">
        <v>45</v>
      </c>
      <c r="J1302" s="277" t="str">
        <f>IF(ISBLANK(INDEX('Policy Characteristics'!D:D,MATCH($C1302,'Policy Characteristics'!$C:$C,0))),"",INDEX('Policy Characteristics'!D:D,MATCH($C1302,'Policy Characteristics'!$C:$C,0)))</f>
        <v>Fuel Price Deregulation</v>
      </c>
      <c r="K1302" s="276" t="str">
        <f>IF(ISBLANK(INDEX('Policy Characteristics'!E:E,MATCH($C1302,'Policy Characteristics'!$C:$C,0))),"",INDEX('Policy Characteristics'!E:E,MATCH($C1302,'Policy Characteristics'!$C:$C,0)))</f>
        <v>cross fuel price deregulation</v>
      </c>
      <c r="L1302" s="284">
        <f>IF(ISBLANK(INDEX('Policy Characteristics'!F:F,MATCH($C1302,'Policy Characteristics'!$C:$C,0))),"",INDEX('Policy Characteristics'!F:F,MATCH($C1302,'Policy Characteristics'!$C:$C,0)))</f>
        <v>0</v>
      </c>
      <c r="M1302" s="284">
        <f>IF(ISBLANK(INDEX('Policy Characteristics'!G:G,MATCH($C1302,'Policy Characteristics'!$C:$C,0))),"",INDEX('Policy Characteristics'!G:G,MATCH($C1302,'Policy Characteristics'!$C:$C,0)))</f>
        <v>1</v>
      </c>
      <c r="N1302" s="284">
        <f>IF(ISBLANK(INDEX('Policy Characteristics'!H:H,MATCH($C1302,'Policy Characteristics'!$C:$C,0))),"",INDEX('Policy Characteristics'!H:H,MATCH($C1302,'Policy Characteristics'!$C:$C,0)))</f>
        <v>0.01</v>
      </c>
      <c r="O1302" s="276" t="str">
        <f>IF(ISBLANK(INDEX('Policy Characteristics'!I:I,MATCH($C1302,'Policy Characteristics'!$C:$C,0))),"",INDEX('Policy Characteristics'!I:I,MATCH($C1302,'Policy Characteristics'!$C:$C,0)))</f>
        <v>% of price deregulated</v>
      </c>
      <c r="P1302" s="276" t="str">
        <f>IF(ISBLANK(INDEX('Policy Characteristics'!J:J,MATCH($C1302,'Policy Characteristics'!$C:$C,0))),"",INDEX('Policy Characteristics'!J:J,MATCH($C1302,'Policy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02" s="276" t="str">
        <f>IF(ISBLANK(INDEX('Policy Characteristics'!K:K,MATCH($C1302,'Policy Characteristics'!$C:$C,0))),"",INDEX('Policy Characteristics'!K:K,MATCH($C1302,'Policy Characteristics'!$C:$C,0)))</f>
        <v>fuels.html#fuel-price-deregulation</v>
      </c>
      <c r="R1302" s="276" t="str">
        <f>IF(ISBLANK(INDEX('Policy Characteristics'!L:L,MATCH($C1302,'Policy Characteristics'!$C:$C,0))),"",INDEX('Policy Characteristics'!L:L,MATCH($C1302,'Policy Characteristics'!$C:$C,0)))</f>
        <v/>
      </c>
    </row>
    <row r="1303" spans="1:18" s="2" customFormat="1" ht="16">
      <c r="A1303" s="276" t="str">
        <f>IF(ISBLANK(INDEX('Policy Characteristics'!A:A,MATCH($C1303,'Policy Characteristics'!$C:$C,0))),"",INDEX('Policy Characteristics'!A:A,MATCH($C1303,'Policy Characteristics'!$C:$C,0)))</f>
        <v>Cross-Sector</v>
      </c>
      <c r="B1303" s="285" t="str">
        <f>IF(ISBLANK(INDEX('Policy Characteristics'!B:B,MATCH($C1303,'Policy Characteristics'!$C:$C,0))),"",INDEX('Policy Characteristics'!B:B,MATCH($C1303,'Policy Characteristics'!$C:$C,0)))</f>
        <v>Fuel Price Deregulation</v>
      </c>
      <c r="C1303" s="276" t="str">
        <f t="shared" si="57"/>
        <v>Fuel Price Deregulation</v>
      </c>
      <c r="D1303" s="6" t="s">
        <v>2500</v>
      </c>
      <c r="E1303" s="47"/>
      <c r="F1303" s="6" t="s">
        <v>2501</v>
      </c>
      <c r="G1303" s="6"/>
      <c r="H1303" s="44">
        <v>734</v>
      </c>
      <c r="I1303" s="348" t="s">
        <v>45</v>
      </c>
      <c r="J1303" s="277" t="str">
        <f>IF(ISBLANK(INDEX('Policy Characteristics'!D:D,MATCH($C1303,'Policy Characteristics'!$C:$C,0))),"",INDEX('Policy Characteristics'!D:D,MATCH($C1303,'Policy Characteristics'!$C:$C,0)))</f>
        <v>Fuel Price Deregulation</v>
      </c>
      <c r="K1303" s="276" t="str">
        <f>IF(ISBLANK(INDEX('Policy Characteristics'!E:E,MATCH($C1303,'Policy Characteristics'!$C:$C,0))),"",INDEX('Policy Characteristics'!E:E,MATCH($C1303,'Policy Characteristics'!$C:$C,0)))</f>
        <v>cross fuel price deregulation</v>
      </c>
      <c r="L1303" s="284">
        <f>IF(ISBLANK(INDEX('Policy Characteristics'!F:F,MATCH($C1303,'Policy Characteristics'!$C:$C,0))),"",INDEX('Policy Characteristics'!F:F,MATCH($C1303,'Policy Characteristics'!$C:$C,0)))</f>
        <v>0</v>
      </c>
      <c r="M1303" s="284">
        <f>IF(ISBLANK(INDEX('Policy Characteristics'!G:G,MATCH($C1303,'Policy Characteristics'!$C:$C,0))),"",INDEX('Policy Characteristics'!G:G,MATCH($C1303,'Policy Characteristics'!$C:$C,0)))</f>
        <v>1</v>
      </c>
      <c r="N1303" s="284">
        <f>IF(ISBLANK(INDEX('Policy Characteristics'!H:H,MATCH($C1303,'Policy Characteristics'!$C:$C,0))),"",INDEX('Policy Characteristics'!H:H,MATCH($C1303,'Policy Characteristics'!$C:$C,0)))</f>
        <v>0.01</v>
      </c>
      <c r="O1303" s="276" t="str">
        <f>IF(ISBLANK(INDEX('Policy Characteristics'!I:I,MATCH($C1303,'Policy Characteristics'!$C:$C,0))),"",INDEX('Policy Characteristics'!I:I,MATCH($C1303,'Policy Characteristics'!$C:$C,0)))</f>
        <v>% of price deregulated</v>
      </c>
      <c r="P1303" s="276" t="str">
        <f>IF(ISBLANK(INDEX('Policy Characteristics'!J:J,MATCH($C1303,'Policy Characteristics'!$C:$C,0))),"",INDEX('Policy Characteristics'!J:J,MATCH($C1303,'Policy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03" s="276" t="str">
        <f>IF(ISBLANK(INDEX('Policy Characteristics'!K:K,MATCH($C1303,'Policy Characteristics'!$C:$C,0))),"",INDEX('Policy Characteristics'!K:K,MATCH($C1303,'Policy Characteristics'!$C:$C,0)))</f>
        <v>fuels.html#fuel-price-deregulation</v>
      </c>
      <c r="R1303" s="276" t="str">
        <f>IF(ISBLANK(INDEX('Policy Characteristics'!L:L,MATCH($C1303,'Policy Characteristics'!$C:$C,0))),"",INDEX('Policy Characteristics'!L:L,MATCH($C1303,'Policy Characteristics'!$C:$C,0)))</f>
        <v/>
      </c>
    </row>
    <row r="1304" spans="1:18" s="2" customFormat="1" ht="16">
      <c r="A1304" s="276" t="str">
        <f>IF(ISBLANK(INDEX('Policy Characteristics'!A:A,MATCH($C1304,'Policy Characteristics'!$C:$C,0))),"",INDEX('Policy Characteristics'!A:A,MATCH($C1304,'Policy Characteristics'!$C:$C,0)))</f>
        <v>Cross-Sector</v>
      </c>
      <c r="B1304" s="285" t="str">
        <f>IF(ISBLANK(INDEX('Policy Characteristics'!B:B,MATCH($C1304,'Policy Characteristics'!$C:$C,0))),"",INDEX('Policy Characteristics'!B:B,MATCH($C1304,'Policy Characteristics'!$C:$C,0)))</f>
        <v>Fuel Price Deregulation</v>
      </c>
      <c r="C1304" s="276" t="str">
        <f t="shared" si="57"/>
        <v>Fuel Price Deregulation</v>
      </c>
      <c r="D1304" s="6" t="s">
        <v>2491</v>
      </c>
      <c r="E1304" s="47"/>
      <c r="F1304" s="6" t="s">
        <v>2495</v>
      </c>
      <c r="G1304" s="6"/>
      <c r="H1304" s="44">
        <v>735</v>
      </c>
      <c r="I1304" s="348" t="s">
        <v>45</v>
      </c>
      <c r="J1304" s="277" t="str">
        <f>IF(ISBLANK(INDEX('Policy Characteristics'!D:D,MATCH($C1304,'Policy Characteristics'!$C:$C,0))),"",INDEX('Policy Characteristics'!D:D,MATCH($C1304,'Policy Characteristics'!$C:$C,0)))</f>
        <v>Fuel Price Deregulation</v>
      </c>
      <c r="K1304" s="276" t="str">
        <f>IF(ISBLANK(INDEX('Policy Characteristics'!E:E,MATCH($C1304,'Policy Characteristics'!$C:$C,0))),"",INDEX('Policy Characteristics'!E:E,MATCH($C1304,'Policy Characteristics'!$C:$C,0)))</f>
        <v>cross fuel price deregulation</v>
      </c>
      <c r="L1304" s="284">
        <f>IF(ISBLANK(INDEX('Policy Characteristics'!F:F,MATCH($C1304,'Policy Characteristics'!$C:$C,0))),"",INDEX('Policy Characteristics'!F:F,MATCH($C1304,'Policy Characteristics'!$C:$C,0)))</f>
        <v>0</v>
      </c>
      <c r="M1304" s="284">
        <f>IF(ISBLANK(INDEX('Policy Characteristics'!G:G,MATCH($C1304,'Policy Characteristics'!$C:$C,0))),"",INDEX('Policy Characteristics'!G:G,MATCH($C1304,'Policy Characteristics'!$C:$C,0)))</f>
        <v>1</v>
      </c>
      <c r="N1304" s="284">
        <f>IF(ISBLANK(INDEX('Policy Characteristics'!H:H,MATCH($C1304,'Policy Characteristics'!$C:$C,0))),"",INDEX('Policy Characteristics'!H:H,MATCH($C1304,'Policy Characteristics'!$C:$C,0)))</f>
        <v>0.01</v>
      </c>
      <c r="O1304" s="276" t="str">
        <f>IF(ISBLANK(INDEX('Policy Characteristics'!I:I,MATCH($C1304,'Policy Characteristics'!$C:$C,0))),"",INDEX('Policy Characteristics'!I:I,MATCH($C1304,'Policy Characteristics'!$C:$C,0)))</f>
        <v>% of price deregulated</v>
      </c>
      <c r="P1304" s="276" t="str">
        <f>IF(ISBLANK(INDEX('Policy Characteristics'!J:J,MATCH($C1304,'Policy Characteristics'!$C:$C,0))),"",INDEX('Policy Characteristics'!J:J,MATCH($C1304,'Policy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04" s="276" t="str">
        <f>IF(ISBLANK(INDEX('Policy Characteristics'!K:K,MATCH($C1304,'Policy Characteristics'!$C:$C,0))),"",INDEX('Policy Characteristics'!K:K,MATCH($C1304,'Policy Characteristics'!$C:$C,0)))</f>
        <v>fuels.html#fuel-price-deregulation</v>
      </c>
      <c r="R1304" s="276" t="str">
        <f>IF(ISBLANK(INDEX('Policy Characteristics'!L:L,MATCH($C1304,'Policy Characteristics'!$C:$C,0))),"",INDEX('Policy Characteristics'!L:L,MATCH($C1304,'Policy Characteristics'!$C:$C,0)))</f>
        <v/>
      </c>
    </row>
    <row r="1305" spans="1:18" s="2" customFormat="1" ht="16">
      <c r="A1305" s="276" t="str">
        <f>IF(ISBLANK(INDEX('Policy Characteristics'!A:A,MATCH($C1305,'Policy Characteristics'!$C:$C,0))),"",INDEX('Policy Characteristics'!A:A,MATCH($C1305,'Policy Characteristics'!$C:$C,0)))</f>
        <v>Cross-Sector</v>
      </c>
      <c r="B1305" s="285" t="str">
        <f>IF(ISBLANK(INDEX('Policy Characteristics'!B:B,MATCH($C1305,'Policy Characteristics'!$C:$C,0))),"",INDEX('Policy Characteristics'!B:B,MATCH($C1305,'Policy Characteristics'!$C:$C,0)))</f>
        <v>Fuel Price Deregulation</v>
      </c>
      <c r="C1305" s="276" t="str">
        <f t="shared" si="57"/>
        <v>Fuel Price Deregulation</v>
      </c>
      <c r="D1305" s="6" t="s">
        <v>2492</v>
      </c>
      <c r="E1305" s="47"/>
      <c r="F1305" s="6" t="s">
        <v>2496</v>
      </c>
      <c r="G1305" s="6"/>
      <c r="H1305" s="44">
        <v>736</v>
      </c>
      <c r="I1305" s="348" t="s">
        <v>45</v>
      </c>
      <c r="J1305" s="277" t="str">
        <f>IF(ISBLANK(INDEX('Policy Characteristics'!D:D,MATCH($C1305,'Policy Characteristics'!$C:$C,0))),"",INDEX('Policy Characteristics'!D:D,MATCH($C1305,'Policy Characteristics'!$C:$C,0)))</f>
        <v>Fuel Price Deregulation</v>
      </c>
      <c r="K1305" s="276" t="str">
        <f>IF(ISBLANK(INDEX('Policy Characteristics'!E:E,MATCH($C1305,'Policy Characteristics'!$C:$C,0))),"",INDEX('Policy Characteristics'!E:E,MATCH($C1305,'Policy Characteristics'!$C:$C,0)))</f>
        <v>cross fuel price deregulation</v>
      </c>
      <c r="L1305" s="284">
        <f>IF(ISBLANK(INDEX('Policy Characteristics'!F:F,MATCH($C1305,'Policy Characteristics'!$C:$C,0))),"",INDEX('Policy Characteristics'!F:F,MATCH($C1305,'Policy Characteristics'!$C:$C,0)))</f>
        <v>0</v>
      </c>
      <c r="M1305" s="284">
        <f>IF(ISBLANK(INDEX('Policy Characteristics'!G:G,MATCH($C1305,'Policy Characteristics'!$C:$C,0))),"",INDEX('Policy Characteristics'!G:G,MATCH($C1305,'Policy Characteristics'!$C:$C,0)))</f>
        <v>1</v>
      </c>
      <c r="N1305" s="284">
        <f>IF(ISBLANK(INDEX('Policy Characteristics'!H:H,MATCH($C1305,'Policy Characteristics'!$C:$C,0))),"",INDEX('Policy Characteristics'!H:H,MATCH($C1305,'Policy Characteristics'!$C:$C,0)))</f>
        <v>0.01</v>
      </c>
      <c r="O1305" s="276" t="str">
        <f>IF(ISBLANK(INDEX('Policy Characteristics'!I:I,MATCH($C1305,'Policy Characteristics'!$C:$C,0))),"",INDEX('Policy Characteristics'!I:I,MATCH($C1305,'Policy Characteristics'!$C:$C,0)))</f>
        <v>% of price deregulated</v>
      </c>
      <c r="P1305" s="276" t="str">
        <f>IF(ISBLANK(INDEX('Policy Characteristics'!J:J,MATCH($C1305,'Policy Characteristics'!$C:$C,0))),"",INDEX('Policy Characteristics'!J:J,MATCH($C1305,'Policy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05" s="276" t="str">
        <f>IF(ISBLANK(INDEX('Policy Characteristics'!K:K,MATCH($C1305,'Policy Characteristics'!$C:$C,0))),"",INDEX('Policy Characteristics'!K:K,MATCH($C1305,'Policy Characteristics'!$C:$C,0)))</f>
        <v>fuels.html#fuel-price-deregulation</v>
      </c>
      <c r="R1305" s="276" t="str">
        <f>IF(ISBLANK(INDEX('Policy Characteristics'!L:L,MATCH($C1305,'Policy Characteristics'!$C:$C,0))),"",INDEX('Policy Characteristics'!L:L,MATCH($C1305,'Policy Characteristics'!$C:$C,0)))</f>
        <v/>
      </c>
    </row>
    <row r="1306" spans="1:18" s="2" customFormat="1" ht="16">
      <c r="A1306" s="276" t="str">
        <f>IF(ISBLANK(INDEX('Policy Characteristics'!A:A,MATCH($C1306,'Policy Characteristics'!$C:$C,0))),"",INDEX('Policy Characteristics'!A:A,MATCH($C1306,'Policy Characteristics'!$C:$C,0)))</f>
        <v>Cross-Sector</v>
      </c>
      <c r="B1306" s="285" t="str">
        <f>IF(ISBLANK(INDEX('Policy Characteristics'!B:B,MATCH($C1306,'Policy Characteristics'!$C:$C,0))),"",INDEX('Policy Characteristics'!B:B,MATCH($C1306,'Policy Characteristics'!$C:$C,0)))</f>
        <v>Fuel Price Deregulation</v>
      </c>
      <c r="C1306" s="276" t="str">
        <f t="shared" si="57"/>
        <v>Fuel Price Deregulation</v>
      </c>
      <c r="D1306" s="6" t="s">
        <v>2493</v>
      </c>
      <c r="E1306" s="47"/>
      <c r="F1306" s="6" t="s">
        <v>2497</v>
      </c>
      <c r="G1306" s="6"/>
      <c r="H1306" s="44">
        <v>737</v>
      </c>
      <c r="I1306" s="348" t="s">
        <v>45</v>
      </c>
      <c r="J1306" s="277" t="str">
        <f>IF(ISBLANK(INDEX('Policy Characteristics'!D:D,MATCH($C1306,'Policy Characteristics'!$C:$C,0))),"",INDEX('Policy Characteristics'!D:D,MATCH($C1306,'Policy Characteristics'!$C:$C,0)))</f>
        <v>Fuel Price Deregulation</v>
      </c>
      <c r="K1306" s="276" t="str">
        <f>IF(ISBLANK(INDEX('Policy Characteristics'!E:E,MATCH($C1306,'Policy Characteristics'!$C:$C,0))),"",INDEX('Policy Characteristics'!E:E,MATCH($C1306,'Policy Characteristics'!$C:$C,0)))</f>
        <v>cross fuel price deregulation</v>
      </c>
      <c r="L1306" s="284">
        <f>IF(ISBLANK(INDEX('Policy Characteristics'!F:F,MATCH($C1306,'Policy Characteristics'!$C:$C,0))),"",INDEX('Policy Characteristics'!F:F,MATCH($C1306,'Policy Characteristics'!$C:$C,0)))</f>
        <v>0</v>
      </c>
      <c r="M1306" s="284">
        <f>IF(ISBLANK(INDEX('Policy Characteristics'!G:G,MATCH($C1306,'Policy Characteristics'!$C:$C,0))),"",INDEX('Policy Characteristics'!G:G,MATCH($C1306,'Policy Characteristics'!$C:$C,0)))</f>
        <v>1</v>
      </c>
      <c r="N1306" s="284">
        <f>IF(ISBLANK(INDEX('Policy Characteristics'!H:H,MATCH($C1306,'Policy Characteristics'!$C:$C,0))),"",INDEX('Policy Characteristics'!H:H,MATCH($C1306,'Policy Characteristics'!$C:$C,0)))</f>
        <v>0.01</v>
      </c>
      <c r="O1306" s="276" t="str">
        <f>IF(ISBLANK(INDEX('Policy Characteristics'!I:I,MATCH($C1306,'Policy Characteristics'!$C:$C,0))),"",INDEX('Policy Characteristics'!I:I,MATCH($C1306,'Policy Characteristics'!$C:$C,0)))</f>
        <v>% of price deregulated</v>
      </c>
      <c r="P1306" s="276" t="str">
        <f>IF(ISBLANK(INDEX('Policy Characteristics'!J:J,MATCH($C1306,'Policy Characteristics'!$C:$C,0))),"",INDEX('Policy Characteristics'!J:J,MATCH($C1306,'Policy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06" s="276" t="str">
        <f>IF(ISBLANK(INDEX('Policy Characteristics'!K:K,MATCH($C1306,'Policy Characteristics'!$C:$C,0))),"",INDEX('Policy Characteristics'!K:K,MATCH($C1306,'Policy Characteristics'!$C:$C,0)))</f>
        <v>fuels.html#fuel-price-deregulation</v>
      </c>
      <c r="R1306" s="276" t="str">
        <f>IF(ISBLANK(INDEX('Policy Characteristics'!L:L,MATCH($C1306,'Policy Characteristics'!$C:$C,0))),"",INDEX('Policy Characteristics'!L:L,MATCH($C1306,'Policy Characteristics'!$C:$C,0)))</f>
        <v/>
      </c>
    </row>
    <row r="1307" spans="1:18" s="4" customFormat="1" ht="16">
      <c r="A1307" s="276" t="str">
        <f>IF(ISBLANK(INDEX('Policy Characteristics'!A:A,MATCH($C1307,'Policy Characteristics'!$C:$C,0))),"",INDEX('Policy Characteristics'!A:A,MATCH($C1307,'Policy Characteristics'!$C:$C,0)))</f>
        <v>Cross-Sector</v>
      </c>
      <c r="B1307" s="285" t="str">
        <f>IF(ISBLANK(INDEX('Policy Characteristics'!B:B,MATCH($C1307,'Policy Characteristics'!$C:$C,0))),"",INDEX('Policy Characteristics'!B:B,MATCH($C1307,'Policy Characteristics'!$C:$C,0)))</f>
        <v>Fuel Taxes or Subsidies</v>
      </c>
      <c r="C1307" t="s">
        <v>3327</v>
      </c>
      <c r="D1307" s="47" t="s">
        <v>53</v>
      </c>
      <c r="E1307" s="47"/>
      <c r="F1307" s="47" t="s">
        <v>94</v>
      </c>
      <c r="G1307" s="47"/>
      <c r="H1307" s="44">
        <v>78</v>
      </c>
      <c r="I1307" s="347" t="s">
        <v>44</v>
      </c>
      <c r="J1307" s="277" t="str">
        <f>IF(ISBLANK(INDEX('Policy Characteristics'!D:D,MATCH($C1307,'Policy Characteristics'!$C:$C,0))),"",INDEX('Policy Characteristics'!D:D,MATCH($C1307,'Policy Characteristics'!$C:$C,0)))</f>
        <v>Fuel Taxes or Subsidies</v>
      </c>
      <c r="K1307" s="276" t="str">
        <f>IF(ISBLANK(INDEX('Policy Characteristics'!E:E,MATCH($C1307,'Policy Characteristics'!$C:$C,0))),"",INDEX('Policy Characteristics'!E:E,MATCH($C1307,'Policy Characteristics'!$C:$C,0)))</f>
        <v>cross fuel tax</v>
      </c>
      <c r="L1307" s="284">
        <f>IF(ISBLANK(INDEX('Policy Characteristics'!F:F,MATCH($C1307,'Policy Characteristics'!$C:$C,0))),"",INDEX('Policy Characteristics'!F:F,MATCH($C1307,'Policy Characteristics'!$C:$C,0)))</f>
        <v>-0.5</v>
      </c>
      <c r="M1307" s="284">
        <f>IF(ISBLANK(INDEX('Policy Characteristics'!G:G,MATCH($C1307,'Policy Characteristics'!$C:$C,0))),"",INDEX('Policy Characteristics'!G:G,MATCH($C1307,'Policy Characteristics'!$C:$C,0)))</f>
        <v>0.5</v>
      </c>
      <c r="N1307" s="284">
        <f>IF(ISBLANK(INDEX('Policy Characteristics'!H:H,MATCH($C1307,'Policy Characteristics'!$C:$C,0))),"",INDEX('Policy Characteristics'!H:H,MATCH($C1307,'Policy Characteristics'!$C:$C,0)))</f>
        <v>0.01</v>
      </c>
      <c r="O1307" s="276" t="str">
        <f>IF(ISBLANK(INDEX('Policy Characteristics'!I:I,MATCH($C1307,'Policy Characteristics'!$C:$C,0))),"",INDEX('Policy Characteristics'!I:I,MATCH($C1307,'Policy Characteristics'!$C:$C,0)))</f>
        <v>% of BAU price</v>
      </c>
      <c r="P1307" s="276" t="str">
        <f>IF(ISBLANK(INDEX('Policy Characteristics'!J:J,MATCH($C1307,'Policy Characteristics'!$C:$C,0))),"",INDEX('Policy Characteristics'!J:J,MATCH($C1307,'Policy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07" s="276" t="str">
        <f>IF(ISBLANK(INDEX('Policy Characteristics'!K:K,MATCH($C1307,'Policy Characteristics'!$C:$C,0))),"",INDEX('Policy Characteristics'!K:K,MATCH($C1307,'Policy Characteristics'!$C:$C,0)))</f>
        <v>fuels.html#fuel-taxes</v>
      </c>
      <c r="R1307" s="276" t="str">
        <f>IF(ISBLANK(INDEX('Policy Characteristics'!L:L,MATCH($C1307,'Policy Characteristics'!$C:$C,0))),"",INDEX('Policy Characteristics'!L:L,MATCH($C1307,'Policy Characteristics'!$C:$C,0)))</f>
        <v>fuel-taxes.html</v>
      </c>
    </row>
    <row r="1308" spans="1:18" s="4" customFormat="1" ht="16">
      <c r="A1308" s="276" t="str">
        <f>IF(ISBLANK(INDEX('Policy Characteristics'!A:A,MATCH($C1308,'Policy Characteristics'!$C:$C,0))),"",INDEX('Policy Characteristics'!A:A,MATCH($C1308,'Policy Characteristics'!$C:$C,0)))</f>
        <v>Cross-Sector</v>
      </c>
      <c r="B1308" s="285" t="str">
        <f>IF(ISBLANK(INDEX('Policy Characteristics'!B:B,MATCH($C1308,'Policy Characteristics'!$C:$C,0))),"",INDEX('Policy Characteristics'!B:B,MATCH($C1308,'Policy Characteristics'!$C:$C,0)))</f>
        <v>Fuel Taxes or Subsidies</v>
      </c>
      <c r="C1308" s="343" t="str">
        <f t="shared" ref="C1308:C1320" si="58">C$1307</f>
        <v>Additional Fuel Tax or Subsidy Rate by Fuel</v>
      </c>
      <c r="D1308" s="6" t="s">
        <v>464</v>
      </c>
      <c r="E1308" s="6"/>
      <c r="F1308" s="6" t="s">
        <v>461</v>
      </c>
      <c r="G1308" s="48"/>
      <c r="H1308" s="44">
        <v>79</v>
      </c>
      <c r="I1308" s="348" t="s">
        <v>44</v>
      </c>
      <c r="J1308" s="277" t="str">
        <f>IF(ISBLANK(INDEX('Policy Characteristics'!D:D,MATCH($C1308,'Policy Characteristics'!$C:$C,0))),"",INDEX('Policy Characteristics'!D:D,MATCH($C1308,'Policy Characteristics'!$C:$C,0)))</f>
        <v>Fuel Taxes or Subsidies</v>
      </c>
      <c r="K1308" s="276" t="str">
        <f>IF(ISBLANK(INDEX('Policy Characteristics'!E:E,MATCH($C1308,'Policy Characteristics'!$C:$C,0))),"",INDEX('Policy Characteristics'!E:E,MATCH($C1308,'Policy Characteristics'!$C:$C,0)))</f>
        <v>cross fuel tax</v>
      </c>
      <c r="L1308" s="284">
        <f>IF(ISBLANK(INDEX('Policy Characteristics'!F:F,MATCH($C1308,'Policy Characteristics'!$C:$C,0))),"",INDEX('Policy Characteristics'!F:F,MATCH($C1308,'Policy Characteristics'!$C:$C,0)))</f>
        <v>-0.5</v>
      </c>
      <c r="M1308" s="284">
        <f>IF(ISBLANK(INDEX('Policy Characteristics'!G:G,MATCH($C1308,'Policy Characteristics'!$C:$C,0))),"",INDEX('Policy Characteristics'!G:G,MATCH($C1308,'Policy Characteristics'!$C:$C,0)))</f>
        <v>0.5</v>
      </c>
      <c r="N1308" s="284">
        <f>IF(ISBLANK(INDEX('Policy Characteristics'!H:H,MATCH($C1308,'Policy Characteristics'!$C:$C,0))),"",INDEX('Policy Characteristics'!H:H,MATCH($C1308,'Policy Characteristics'!$C:$C,0)))</f>
        <v>0.01</v>
      </c>
      <c r="O1308" s="276" t="str">
        <f>IF(ISBLANK(INDEX('Policy Characteristics'!I:I,MATCH($C1308,'Policy Characteristics'!$C:$C,0))),"",INDEX('Policy Characteristics'!I:I,MATCH($C1308,'Policy Characteristics'!$C:$C,0)))</f>
        <v>% of BAU price</v>
      </c>
      <c r="P1308" s="276" t="str">
        <f>IF(ISBLANK(INDEX('Policy Characteristics'!J:J,MATCH($C1308,'Policy Characteristics'!$C:$C,0))),"",INDEX('Policy Characteristics'!J:J,MATCH($C1308,'Policy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08" s="276" t="str">
        <f>IF(ISBLANK(INDEX('Policy Characteristics'!K:K,MATCH($C1308,'Policy Characteristics'!$C:$C,0))),"",INDEX('Policy Characteristics'!K:K,MATCH($C1308,'Policy Characteristics'!$C:$C,0)))</f>
        <v>fuels.html#fuel-taxes</v>
      </c>
      <c r="R1308" s="276" t="str">
        <f>IF(ISBLANK(INDEX('Policy Characteristics'!L:L,MATCH($C1308,'Policy Characteristics'!$C:$C,0))),"",INDEX('Policy Characteristics'!L:L,MATCH($C1308,'Policy Characteristics'!$C:$C,0)))</f>
        <v>fuel-taxes.html</v>
      </c>
    </row>
    <row r="1309" spans="1:18" s="4" customFormat="1" ht="16">
      <c r="A1309" s="276" t="str">
        <f>IF(ISBLANK(INDEX('Policy Characteristics'!A:A,MATCH($C1309,'Policy Characteristics'!$C:$C,0))),"",INDEX('Policy Characteristics'!A:A,MATCH($C1309,'Policy Characteristics'!$C:$C,0)))</f>
        <v>Cross-Sector</v>
      </c>
      <c r="B1309" s="285" t="str">
        <f>IF(ISBLANK(INDEX('Policy Characteristics'!B:B,MATCH($C1309,'Policy Characteristics'!$C:$C,0))),"",INDEX('Policy Characteristics'!B:B,MATCH($C1309,'Policy Characteristics'!$C:$C,0)))</f>
        <v>Fuel Taxes or Subsidies</v>
      </c>
      <c r="C1309" s="343" t="str">
        <f t="shared" si="58"/>
        <v>Additional Fuel Tax or Subsidy Rate by Fuel</v>
      </c>
      <c r="D1309" s="6" t="s">
        <v>47</v>
      </c>
      <c r="E1309" s="6"/>
      <c r="F1309" s="6" t="s">
        <v>88</v>
      </c>
      <c r="G1309" s="48"/>
      <c r="H1309" s="44">
        <v>80</v>
      </c>
      <c r="I1309" s="348" t="s">
        <v>44</v>
      </c>
      <c r="J1309" s="277" t="str">
        <f>IF(ISBLANK(INDEX('Policy Characteristics'!D:D,MATCH($C1309,'Policy Characteristics'!$C:$C,0))),"",INDEX('Policy Characteristics'!D:D,MATCH($C1309,'Policy Characteristics'!$C:$C,0)))</f>
        <v>Fuel Taxes or Subsidies</v>
      </c>
      <c r="K1309" s="276" t="str">
        <f>IF(ISBLANK(INDEX('Policy Characteristics'!E:E,MATCH($C1309,'Policy Characteristics'!$C:$C,0))),"",INDEX('Policy Characteristics'!E:E,MATCH($C1309,'Policy Characteristics'!$C:$C,0)))</f>
        <v>cross fuel tax</v>
      </c>
      <c r="L1309" s="284">
        <f>IF(ISBLANK(INDEX('Policy Characteristics'!F:F,MATCH($C1309,'Policy Characteristics'!$C:$C,0))),"",INDEX('Policy Characteristics'!F:F,MATCH($C1309,'Policy Characteristics'!$C:$C,0)))</f>
        <v>-0.5</v>
      </c>
      <c r="M1309" s="284">
        <f>IF(ISBLANK(INDEX('Policy Characteristics'!G:G,MATCH($C1309,'Policy Characteristics'!$C:$C,0))),"",INDEX('Policy Characteristics'!G:G,MATCH($C1309,'Policy Characteristics'!$C:$C,0)))</f>
        <v>0.5</v>
      </c>
      <c r="N1309" s="284">
        <f>IF(ISBLANK(INDEX('Policy Characteristics'!H:H,MATCH($C1309,'Policy Characteristics'!$C:$C,0))),"",INDEX('Policy Characteristics'!H:H,MATCH($C1309,'Policy Characteristics'!$C:$C,0)))</f>
        <v>0.01</v>
      </c>
      <c r="O1309" s="276" t="str">
        <f>IF(ISBLANK(INDEX('Policy Characteristics'!I:I,MATCH($C1309,'Policy Characteristics'!$C:$C,0))),"",INDEX('Policy Characteristics'!I:I,MATCH($C1309,'Policy Characteristics'!$C:$C,0)))</f>
        <v>% of BAU price</v>
      </c>
      <c r="P1309" s="276" t="str">
        <f>IF(ISBLANK(INDEX('Policy Characteristics'!J:J,MATCH($C1309,'Policy Characteristics'!$C:$C,0))),"",INDEX('Policy Characteristics'!J:J,MATCH($C1309,'Policy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09" s="276" t="str">
        <f>IF(ISBLANK(INDEX('Policy Characteristics'!K:K,MATCH($C1309,'Policy Characteristics'!$C:$C,0))),"",INDEX('Policy Characteristics'!K:K,MATCH($C1309,'Policy Characteristics'!$C:$C,0)))</f>
        <v>fuels.html#fuel-taxes</v>
      </c>
      <c r="R1309" s="276" t="str">
        <f>IF(ISBLANK(INDEX('Policy Characteristics'!L:L,MATCH($C1309,'Policy Characteristics'!$C:$C,0))),"",INDEX('Policy Characteristics'!L:L,MATCH($C1309,'Policy Characteristics'!$C:$C,0)))</f>
        <v>fuel-taxes.html</v>
      </c>
    </row>
    <row r="1310" spans="1:18" s="4" customFormat="1" ht="16">
      <c r="A1310" s="276" t="str">
        <f>IF(ISBLANK(INDEX('Policy Characteristics'!A:A,MATCH($C1310,'Policy Characteristics'!$C:$C,0))),"",INDEX('Policy Characteristics'!A:A,MATCH($C1310,'Policy Characteristics'!$C:$C,0)))</f>
        <v>Cross-Sector</v>
      </c>
      <c r="B1310" s="285" t="str">
        <f>IF(ISBLANK(INDEX('Policy Characteristics'!B:B,MATCH($C1310,'Policy Characteristics'!$C:$C,0))),"",INDEX('Policy Characteristics'!B:B,MATCH($C1310,'Policy Characteristics'!$C:$C,0)))</f>
        <v>Fuel Taxes or Subsidies</v>
      </c>
      <c r="C1310" s="343" t="str">
        <f t="shared" si="58"/>
        <v>Additional Fuel Tax or Subsidy Rate by Fuel</v>
      </c>
      <c r="D1310" s="6" t="s">
        <v>48</v>
      </c>
      <c r="E1310" s="6"/>
      <c r="F1310" s="6" t="s">
        <v>89</v>
      </c>
      <c r="G1310" s="48"/>
      <c r="H1310" s="44">
        <v>738</v>
      </c>
      <c r="I1310" s="348" t="s">
        <v>45</v>
      </c>
      <c r="J1310" s="277" t="str">
        <f>IF(ISBLANK(INDEX('Policy Characteristics'!D:D,MATCH($C1310,'Policy Characteristics'!$C:$C,0))),"",INDEX('Policy Characteristics'!D:D,MATCH($C1310,'Policy Characteristics'!$C:$C,0)))</f>
        <v>Fuel Taxes or Subsidies</v>
      </c>
      <c r="K1310" s="276" t="str">
        <f>IF(ISBLANK(INDEX('Policy Characteristics'!E:E,MATCH($C1310,'Policy Characteristics'!$C:$C,0))),"",INDEX('Policy Characteristics'!E:E,MATCH($C1310,'Policy Characteristics'!$C:$C,0)))</f>
        <v>cross fuel tax</v>
      </c>
      <c r="L1310" s="284">
        <f>IF(ISBLANK(INDEX('Policy Characteristics'!F:F,MATCH($C1310,'Policy Characteristics'!$C:$C,0))),"",INDEX('Policy Characteristics'!F:F,MATCH($C1310,'Policy Characteristics'!$C:$C,0)))</f>
        <v>-0.5</v>
      </c>
      <c r="M1310" s="284">
        <f>IF(ISBLANK(INDEX('Policy Characteristics'!G:G,MATCH($C1310,'Policy Characteristics'!$C:$C,0))),"",INDEX('Policy Characteristics'!G:G,MATCH($C1310,'Policy Characteristics'!$C:$C,0)))</f>
        <v>0.5</v>
      </c>
      <c r="N1310" s="284">
        <f>IF(ISBLANK(INDEX('Policy Characteristics'!H:H,MATCH($C1310,'Policy Characteristics'!$C:$C,0))),"",INDEX('Policy Characteristics'!H:H,MATCH($C1310,'Policy Characteristics'!$C:$C,0)))</f>
        <v>0.01</v>
      </c>
      <c r="O1310" s="276" t="str">
        <f>IF(ISBLANK(INDEX('Policy Characteristics'!I:I,MATCH($C1310,'Policy Characteristics'!$C:$C,0))),"",INDEX('Policy Characteristics'!I:I,MATCH($C1310,'Policy Characteristics'!$C:$C,0)))</f>
        <v>% of BAU price</v>
      </c>
      <c r="P1310" s="276" t="str">
        <f>IF(ISBLANK(INDEX('Policy Characteristics'!J:J,MATCH($C1310,'Policy Characteristics'!$C:$C,0))),"",INDEX('Policy Characteristics'!J:J,MATCH($C1310,'Policy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10" s="276" t="str">
        <f>IF(ISBLANK(INDEX('Policy Characteristics'!K:K,MATCH($C1310,'Policy Characteristics'!$C:$C,0))),"",INDEX('Policy Characteristics'!K:K,MATCH($C1310,'Policy Characteristics'!$C:$C,0)))</f>
        <v>fuels.html#fuel-taxes</v>
      </c>
      <c r="R1310" s="276" t="str">
        <f>IF(ISBLANK(INDEX('Policy Characteristics'!L:L,MATCH($C1310,'Policy Characteristics'!$C:$C,0))),"",INDEX('Policy Characteristics'!L:L,MATCH($C1310,'Policy Characteristics'!$C:$C,0)))</f>
        <v>fuel-taxes.html</v>
      </c>
    </row>
    <row r="1311" spans="1:18" s="4" customFormat="1" ht="16">
      <c r="A1311" s="276" t="str">
        <f>IF(ISBLANK(INDEX('Policy Characteristics'!A:A,MATCH($C1311,'Policy Characteristics'!$C:$C,0))),"",INDEX('Policy Characteristics'!A:A,MATCH($C1311,'Policy Characteristics'!$C:$C,0)))</f>
        <v>Cross-Sector</v>
      </c>
      <c r="B1311" s="285" t="str">
        <f>IF(ISBLANK(INDEX('Policy Characteristics'!B:B,MATCH($C1311,'Policy Characteristics'!$C:$C,0))),"",INDEX('Policy Characteristics'!B:B,MATCH($C1311,'Policy Characteristics'!$C:$C,0)))</f>
        <v>Fuel Taxes or Subsidies</v>
      </c>
      <c r="C1311" s="343" t="str">
        <f t="shared" si="58"/>
        <v>Additional Fuel Tax or Subsidy Rate by Fuel</v>
      </c>
      <c r="D1311" s="6" t="s">
        <v>52</v>
      </c>
      <c r="E1311" s="6"/>
      <c r="F1311" s="6" t="s">
        <v>93</v>
      </c>
      <c r="G1311" s="48"/>
      <c r="H1311" s="44">
        <v>739</v>
      </c>
      <c r="I1311" s="348" t="s">
        <v>45</v>
      </c>
      <c r="J1311" s="277" t="str">
        <f>IF(ISBLANK(INDEX('Policy Characteristics'!D:D,MATCH($C1311,'Policy Characteristics'!$C:$C,0))),"",INDEX('Policy Characteristics'!D:D,MATCH($C1311,'Policy Characteristics'!$C:$C,0)))</f>
        <v>Fuel Taxes or Subsidies</v>
      </c>
      <c r="K1311" s="276" t="str">
        <f>IF(ISBLANK(INDEX('Policy Characteristics'!E:E,MATCH($C1311,'Policy Characteristics'!$C:$C,0))),"",INDEX('Policy Characteristics'!E:E,MATCH($C1311,'Policy Characteristics'!$C:$C,0)))</f>
        <v>cross fuel tax</v>
      </c>
      <c r="L1311" s="284">
        <f>IF(ISBLANK(INDEX('Policy Characteristics'!F:F,MATCH($C1311,'Policy Characteristics'!$C:$C,0))),"",INDEX('Policy Characteristics'!F:F,MATCH($C1311,'Policy Characteristics'!$C:$C,0)))</f>
        <v>-0.5</v>
      </c>
      <c r="M1311" s="284">
        <f>IF(ISBLANK(INDEX('Policy Characteristics'!G:G,MATCH($C1311,'Policy Characteristics'!$C:$C,0))),"",INDEX('Policy Characteristics'!G:G,MATCH($C1311,'Policy Characteristics'!$C:$C,0)))</f>
        <v>0.5</v>
      </c>
      <c r="N1311" s="284">
        <f>IF(ISBLANK(INDEX('Policy Characteristics'!H:H,MATCH($C1311,'Policy Characteristics'!$C:$C,0))),"",INDEX('Policy Characteristics'!H:H,MATCH($C1311,'Policy Characteristics'!$C:$C,0)))</f>
        <v>0.01</v>
      </c>
      <c r="O1311" s="276" t="str">
        <f>IF(ISBLANK(INDEX('Policy Characteristics'!I:I,MATCH($C1311,'Policy Characteristics'!$C:$C,0))),"",INDEX('Policy Characteristics'!I:I,MATCH($C1311,'Policy Characteristics'!$C:$C,0)))</f>
        <v>% of BAU price</v>
      </c>
      <c r="P1311" s="276" t="str">
        <f>IF(ISBLANK(INDEX('Policy Characteristics'!J:J,MATCH($C1311,'Policy Characteristics'!$C:$C,0))),"",INDEX('Policy Characteristics'!J:J,MATCH($C1311,'Policy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11" s="276" t="str">
        <f>IF(ISBLANK(INDEX('Policy Characteristics'!K:K,MATCH($C1311,'Policy Characteristics'!$C:$C,0))),"",INDEX('Policy Characteristics'!K:K,MATCH($C1311,'Policy Characteristics'!$C:$C,0)))</f>
        <v>fuels.html#fuel-taxes</v>
      </c>
      <c r="R1311" s="276" t="str">
        <f>IF(ISBLANK(INDEX('Policy Characteristics'!L:L,MATCH($C1311,'Policy Characteristics'!$C:$C,0))),"",INDEX('Policy Characteristics'!L:L,MATCH($C1311,'Policy Characteristics'!$C:$C,0)))</f>
        <v>fuel-taxes.html</v>
      </c>
    </row>
    <row r="1312" spans="1:18" s="4" customFormat="1" ht="16">
      <c r="A1312" s="276" t="str">
        <f>IF(ISBLANK(INDEX('Policy Characteristics'!A:A,MATCH($C1312,'Policy Characteristics'!$C:$C,0))),"",INDEX('Policy Characteristics'!A:A,MATCH($C1312,'Policy Characteristics'!$C:$C,0)))</f>
        <v>Cross-Sector</v>
      </c>
      <c r="B1312" s="285" t="str">
        <f>IF(ISBLANK(INDEX('Policy Characteristics'!B:B,MATCH($C1312,'Policy Characteristics'!$C:$C,0))),"",INDEX('Policy Characteristics'!B:B,MATCH($C1312,'Policy Characteristics'!$C:$C,0)))</f>
        <v>Fuel Taxes or Subsidies</v>
      </c>
      <c r="C1312" s="343" t="str">
        <f t="shared" si="58"/>
        <v>Additional Fuel Tax or Subsidy Rate by Fuel</v>
      </c>
      <c r="D1312" s="6" t="s">
        <v>54</v>
      </c>
      <c r="E1312" s="6"/>
      <c r="F1312" s="6" t="s">
        <v>96</v>
      </c>
      <c r="G1312" s="48"/>
      <c r="H1312" s="44">
        <v>81</v>
      </c>
      <c r="I1312" s="348" t="s">
        <v>44</v>
      </c>
      <c r="J1312" s="277" t="str">
        <f>IF(ISBLANK(INDEX('Policy Characteristics'!D:D,MATCH($C1312,'Policy Characteristics'!$C:$C,0))),"",INDEX('Policy Characteristics'!D:D,MATCH($C1312,'Policy Characteristics'!$C:$C,0)))</f>
        <v>Fuel Taxes or Subsidies</v>
      </c>
      <c r="K1312" s="276" t="str">
        <f>IF(ISBLANK(INDEX('Policy Characteristics'!E:E,MATCH($C1312,'Policy Characteristics'!$C:$C,0))),"",INDEX('Policy Characteristics'!E:E,MATCH($C1312,'Policy Characteristics'!$C:$C,0)))</f>
        <v>cross fuel tax</v>
      </c>
      <c r="L1312" s="284">
        <f>IF(ISBLANK(INDEX('Policy Characteristics'!F:F,MATCH($C1312,'Policy Characteristics'!$C:$C,0))),"",INDEX('Policy Characteristics'!F:F,MATCH($C1312,'Policy Characteristics'!$C:$C,0)))</f>
        <v>-0.5</v>
      </c>
      <c r="M1312" s="284">
        <f>IF(ISBLANK(INDEX('Policy Characteristics'!G:G,MATCH($C1312,'Policy Characteristics'!$C:$C,0))),"",INDEX('Policy Characteristics'!G:G,MATCH($C1312,'Policy Characteristics'!$C:$C,0)))</f>
        <v>0.5</v>
      </c>
      <c r="N1312" s="284">
        <f>IF(ISBLANK(INDEX('Policy Characteristics'!H:H,MATCH($C1312,'Policy Characteristics'!$C:$C,0))),"",INDEX('Policy Characteristics'!H:H,MATCH($C1312,'Policy Characteristics'!$C:$C,0)))</f>
        <v>0.01</v>
      </c>
      <c r="O1312" s="276" t="str">
        <f>IF(ISBLANK(INDEX('Policy Characteristics'!I:I,MATCH($C1312,'Policy Characteristics'!$C:$C,0))),"",INDEX('Policy Characteristics'!I:I,MATCH($C1312,'Policy Characteristics'!$C:$C,0)))</f>
        <v>% of BAU price</v>
      </c>
      <c r="P1312" s="276" t="str">
        <f>IF(ISBLANK(INDEX('Policy Characteristics'!J:J,MATCH($C1312,'Policy Characteristics'!$C:$C,0))),"",INDEX('Policy Characteristics'!J:J,MATCH($C1312,'Policy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12" s="276" t="str">
        <f>IF(ISBLANK(INDEX('Policy Characteristics'!K:K,MATCH($C1312,'Policy Characteristics'!$C:$C,0))),"",INDEX('Policy Characteristics'!K:K,MATCH($C1312,'Policy Characteristics'!$C:$C,0)))</f>
        <v>fuels.html#fuel-taxes</v>
      </c>
      <c r="R1312" s="276" t="str">
        <f>IF(ISBLANK(INDEX('Policy Characteristics'!L:L,MATCH($C1312,'Policy Characteristics'!$C:$C,0))),"",INDEX('Policy Characteristics'!L:L,MATCH($C1312,'Policy Characteristics'!$C:$C,0)))</f>
        <v>fuel-taxes.html</v>
      </c>
    </row>
    <row r="1313" spans="1:18" s="4" customFormat="1" ht="16">
      <c r="A1313" s="276" t="str">
        <f>IF(ISBLANK(INDEX('Policy Characteristics'!A:A,MATCH($C1313,'Policy Characteristics'!$C:$C,0))),"",INDEX('Policy Characteristics'!A:A,MATCH($C1313,'Policy Characteristics'!$C:$C,0)))</f>
        <v>Cross-Sector</v>
      </c>
      <c r="B1313" s="285" t="str">
        <f>IF(ISBLANK(INDEX('Policy Characteristics'!B:B,MATCH($C1313,'Policy Characteristics'!$C:$C,0))),"",INDEX('Policy Characteristics'!B:B,MATCH($C1313,'Policy Characteristics'!$C:$C,0)))</f>
        <v>Fuel Taxes or Subsidies</v>
      </c>
      <c r="C1313" s="343" t="str">
        <f t="shared" si="58"/>
        <v>Additional Fuel Tax or Subsidy Rate by Fuel</v>
      </c>
      <c r="D1313" s="6" t="s">
        <v>55</v>
      </c>
      <c r="E1313" s="6"/>
      <c r="F1313" s="6" t="s">
        <v>97</v>
      </c>
      <c r="G1313" s="48"/>
      <c r="H1313" s="44">
        <v>82</v>
      </c>
      <c r="I1313" s="348" t="s">
        <v>44</v>
      </c>
      <c r="J1313" s="277" t="str">
        <f>IF(ISBLANK(INDEX('Policy Characteristics'!D:D,MATCH($C1313,'Policy Characteristics'!$C:$C,0))),"",INDEX('Policy Characteristics'!D:D,MATCH($C1313,'Policy Characteristics'!$C:$C,0)))</f>
        <v>Fuel Taxes or Subsidies</v>
      </c>
      <c r="K1313" s="276" t="str">
        <f>IF(ISBLANK(INDEX('Policy Characteristics'!E:E,MATCH($C1313,'Policy Characteristics'!$C:$C,0))),"",INDEX('Policy Characteristics'!E:E,MATCH($C1313,'Policy Characteristics'!$C:$C,0)))</f>
        <v>cross fuel tax</v>
      </c>
      <c r="L1313" s="284">
        <f>IF(ISBLANK(INDEX('Policy Characteristics'!F:F,MATCH($C1313,'Policy Characteristics'!$C:$C,0))),"",INDEX('Policy Characteristics'!F:F,MATCH($C1313,'Policy Characteristics'!$C:$C,0)))</f>
        <v>-0.5</v>
      </c>
      <c r="M1313" s="284">
        <f>IF(ISBLANK(INDEX('Policy Characteristics'!G:G,MATCH($C1313,'Policy Characteristics'!$C:$C,0))),"",INDEX('Policy Characteristics'!G:G,MATCH($C1313,'Policy Characteristics'!$C:$C,0)))</f>
        <v>0.5</v>
      </c>
      <c r="N1313" s="284">
        <f>IF(ISBLANK(INDEX('Policy Characteristics'!H:H,MATCH($C1313,'Policy Characteristics'!$C:$C,0))),"",INDEX('Policy Characteristics'!H:H,MATCH($C1313,'Policy Characteristics'!$C:$C,0)))</f>
        <v>0.01</v>
      </c>
      <c r="O1313" s="276" t="str">
        <f>IF(ISBLANK(INDEX('Policy Characteristics'!I:I,MATCH($C1313,'Policy Characteristics'!$C:$C,0))),"",INDEX('Policy Characteristics'!I:I,MATCH($C1313,'Policy Characteristics'!$C:$C,0)))</f>
        <v>% of BAU price</v>
      </c>
      <c r="P1313" s="276" t="str">
        <f>IF(ISBLANK(INDEX('Policy Characteristics'!J:J,MATCH($C1313,'Policy Characteristics'!$C:$C,0))),"",INDEX('Policy Characteristics'!J:J,MATCH($C1313,'Policy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13" s="276" t="str">
        <f>IF(ISBLANK(INDEX('Policy Characteristics'!K:K,MATCH($C1313,'Policy Characteristics'!$C:$C,0))),"",INDEX('Policy Characteristics'!K:K,MATCH($C1313,'Policy Characteristics'!$C:$C,0)))</f>
        <v>fuels.html#fuel-taxes</v>
      </c>
      <c r="R1313" s="276" t="str">
        <f>IF(ISBLANK(INDEX('Policy Characteristics'!L:L,MATCH($C1313,'Policy Characteristics'!$C:$C,0))),"",INDEX('Policy Characteristics'!L:L,MATCH($C1313,'Policy Characteristics'!$C:$C,0)))</f>
        <v>fuel-taxes.html</v>
      </c>
    </row>
    <row r="1314" spans="1:18" s="4" customFormat="1" ht="16">
      <c r="A1314" s="276" t="str">
        <f>IF(ISBLANK(INDEX('Policy Characteristics'!A:A,MATCH($C1314,'Policy Characteristics'!$C:$C,0))),"",INDEX('Policy Characteristics'!A:A,MATCH($C1314,'Policy Characteristics'!$C:$C,0)))</f>
        <v>Cross-Sector</v>
      </c>
      <c r="B1314" s="285" t="str">
        <f>IF(ISBLANK(INDEX('Policy Characteristics'!B:B,MATCH($C1314,'Policy Characteristics'!$C:$C,0))),"",INDEX('Policy Characteristics'!B:B,MATCH($C1314,'Policy Characteristics'!$C:$C,0)))</f>
        <v>Fuel Taxes or Subsidies</v>
      </c>
      <c r="C1314" s="343" t="str">
        <f t="shared" si="58"/>
        <v>Additional Fuel Tax or Subsidy Rate by Fuel</v>
      </c>
      <c r="D1314" s="6" t="s">
        <v>56</v>
      </c>
      <c r="E1314" s="6"/>
      <c r="F1314" s="6" t="s">
        <v>98</v>
      </c>
      <c r="G1314" s="48"/>
      <c r="H1314" s="44">
        <v>740</v>
      </c>
      <c r="I1314" s="348" t="s">
        <v>45</v>
      </c>
      <c r="J1314" s="277" t="str">
        <f>IF(ISBLANK(INDEX('Policy Characteristics'!D:D,MATCH($C1314,'Policy Characteristics'!$C:$C,0))),"",INDEX('Policy Characteristics'!D:D,MATCH($C1314,'Policy Characteristics'!$C:$C,0)))</f>
        <v>Fuel Taxes or Subsidies</v>
      </c>
      <c r="K1314" s="276" t="str">
        <f>IF(ISBLANK(INDEX('Policy Characteristics'!E:E,MATCH($C1314,'Policy Characteristics'!$C:$C,0))),"",INDEX('Policy Characteristics'!E:E,MATCH($C1314,'Policy Characteristics'!$C:$C,0)))</f>
        <v>cross fuel tax</v>
      </c>
      <c r="L1314" s="284">
        <f>IF(ISBLANK(INDEX('Policy Characteristics'!F:F,MATCH($C1314,'Policy Characteristics'!$C:$C,0))),"",INDEX('Policy Characteristics'!F:F,MATCH($C1314,'Policy Characteristics'!$C:$C,0)))</f>
        <v>-0.5</v>
      </c>
      <c r="M1314" s="284">
        <f>IF(ISBLANK(INDEX('Policy Characteristics'!G:G,MATCH($C1314,'Policy Characteristics'!$C:$C,0))),"",INDEX('Policy Characteristics'!G:G,MATCH($C1314,'Policy Characteristics'!$C:$C,0)))</f>
        <v>0.5</v>
      </c>
      <c r="N1314" s="284">
        <f>IF(ISBLANK(INDEX('Policy Characteristics'!H:H,MATCH($C1314,'Policy Characteristics'!$C:$C,0))),"",INDEX('Policy Characteristics'!H:H,MATCH($C1314,'Policy Characteristics'!$C:$C,0)))</f>
        <v>0.01</v>
      </c>
      <c r="O1314" s="276" t="str">
        <f>IF(ISBLANK(INDEX('Policy Characteristics'!I:I,MATCH($C1314,'Policy Characteristics'!$C:$C,0))),"",INDEX('Policy Characteristics'!I:I,MATCH($C1314,'Policy Characteristics'!$C:$C,0)))</f>
        <v>% of BAU price</v>
      </c>
      <c r="P1314" s="276" t="str">
        <f>IF(ISBLANK(INDEX('Policy Characteristics'!J:J,MATCH($C1314,'Policy Characteristics'!$C:$C,0))),"",INDEX('Policy Characteristics'!J:J,MATCH($C1314,'Policy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14" s="276" t="str">
        <f>IF(ISBLANK(INDEX('Policy Characteristics'!K:K,MATCH($C1314,'Policy Characteristics'!$C:$C,0))),"",INDEX('Policy Characteristics'!K:K,MATCH($C1314,'Policy Characteristics'!$C:$C,0)))</f>
        <v>fuels.html#fuel-taxes</v>
      </c>
      <c r="R1314" s="276" t="str">
        <f>IF(ISBLANK(INDEX('Policy Characteristics'!L:L,MATCH($C1314,'Policy Characteristics'!$C:$C,0))),"",INDEX('Policy Characteristics'!L:L,MATCH($C1314,'Policy Characteristics'!$C:$C,0)))</f>
        <v>fuel-taxes.html</v>
      </c>
    </row>
    <row r="1315" spans="1:18" s="4" customFormat="1" ht="16">
      <c r="A1315" s="276" t="str">
        <f>IF(ISBLANK(INDEX('Policy Characteristics'!A:A,MATCH($C1315,'Policy Characteristics'!$C:$C,0))),"",INDEX('Policy Characteristics'!A:A,MATCH($C1315,'Policy Characteristics'!$C:$C,0)))</f>
        <v>Cross-Sector</v>
      </c>
      <c r="B1315" s="285" t="str">
        <f>IF(ISBLANK(INDEX('Policy Characteristics'!B:B,MATCH($C1315,'Policy Characteristics'!$C:$C,0))),"",INDEX('Policy Characteristics'!B:B,MATCH($C1315,'Policy Characteristics'!$C:$C,0)))</f>
        <v>Fuel Taxes or Subsidies</v>
      </c>
      <c r="C1315" s="343" t="str">
        <f t="shared" si="58"/>
        <v>Additional Fuel Tax or Subsidy Rate by Fuel</v>
      </c>
      <c r="D1315" s="6" t="s">
        <v>57</v>
      </c>
      <c r="E1315" s="6"/>
      <c r="F1315" s="6" t="s">
        <v>99</v>
      </c>
      <c r="G1315" s="48"/>
      <c r="H1315" s="44">
        <v>741</v>
      </c>
      <c r="I1315" s="348" t="s">
        <v>45</v>
      </c>
      <c r="J1315" s="277" t="str">
        <f>IF(ISBLANK(INDEX('Policy Characteristics'!D:D,MATCH($C1315,'Policy Characteristics'!$C:$C,0))),"",INDEX('Policy Characteristics'!D:D,MATCH($C1315,'Policy Characteristics'!$C:$C,0)))</f>
        <v>Fuel Taxes or Subsidies</v>
      </c>
      <c r="K1315" s="276" t="str">
        <f>IF(ISBLANK(INDEX('Policy Characteristics'!E:E,MATCH($C1315,'Policy Characteristics'!$C:$C,0))),"",INDEX('Policy Characteristics'!E:E,MATCH($C1315,'Policy Characteristics'!$C:$C,0)))</f>
        <v>cross fuel tax</v>
      </c>
      <c r="L1315" s="284">
        <f>IF(ISBLANK(INDEX('Policy Characteristics'!F:F,MATCH($C1315,'Policy Characteristics'!$C:$C,0))),"",INDEX('Policy Characteristics'!F:F,MATCH($C1315,'Policy Characteristics'!$C:$C,0)))</f>
        <v>-0.5</v>
      </c>
      <c r="M1315" s="284">
        <f>IF(ISBLANK(INDEX('Policy Characteristics'!G:G,MATCH($C1315,'Policy Characteristics'!$C:$C,0))),"",INDEX('Policy Characteristics'!G:G,MATCH($C1315,'Policy Characteristics'!$C:$C,0)))</f>
        <v>0.5</v>
      </c>
      <c r="N1315" s="284">
        <f>IF(ISBLANK(INDEX('Policy Characteristics'!H:H,MATCH($C1315,'Policy Characteristics'!$C:$C,0))),"",INDEX('Policy Characteristics'!H:H,MATCH($C1315,'Policy Characteristics'!$C:$C,0)))</f>
        <v>0.01</v>
      </c>
      <c r="O1315" s="276" t="str">
        <f>IF(ISBLANK(INDEX('Policy Characteristics'!I:I,MATCH($C1315,'Policy Characteristics'!$C:$C,0))),"",INDEX('Policy Characteristics'!I:I,MATCH($C1315,'Policy Characteristics'!$C:$C,0)))</f>
        <v>% of BAU price</v>
      </c>
      <c r="P1315" s="276" t="str">
        <f>IF(ISBLANK(INDEX('Policy Characteristics'!J:J,MATCH($C1315,'Policy Characteristics'!$C:$C,0))),"",INDEX('Policy Characteristics'!J:J,MATCH($C1315,'Policy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15" s="276" t="str">
        <f>IF(ISBLANK(INDEX('Policy Characteristics'!K:K,MATCH($C1315,'Policy Characteristics'!$C:$C,0))),"",INDEX('Policy Characteristics'!K:K,MATCH($C1315,'Policy Characteristics'!$C:$C,0)))</f>
        <v>fuels.html#fuel-taxes</v>
      </c>
      <c r="R1315" s="276" t="str">
        <f>IF(ISBLANK(INDEX('Policy Characteristics'!L:L,MATCH($C1315,'Policy Characteristics'!$C:$C,0))),"",INDEX('Policy Characteristics'!L:L,MATCH($C1315,'Policy Characteristics'!$C:$C,0)))</f>
        <v>fuel-taxes.html</v>
      </c>
    </row>
    <row r="1316" spans="1:18" ht="16">
      <c r="A1316" s="276" t="str">
        <f>IF(ISBLANK(INDEX('Policy Characteristics'!A:A,MATCH($C1316,'Policy Characteristics'!$C:$C,0))),"",INDEX('Policy Characteristics'!A:A,MATCH($C1316,'Policy Characteristics'!$C:$C,0)))</f>
        <v>Cross-Sector</v>
      </c>
      <c r="B1316" s="285" t="str">
        <f>IF(ISBLANK(INDEX('Policy Characteristics'!B:B,MATCH($C1316,'Policy Characteristics'!$C:$C,0))),"",INDEX('Policy Characteristics'!B:B,MATCH($C1316,'Policy Characteristics'!$C:$C,0)))</f>
        <v>Fuel Taxes or Subsidies</v>
      </c>
      <c r="C1316" s="343" t="str">
        <f t="shared" si="58"/>
        <v>Additional Fuel Tax or Subsidy Rate by Fuel</v>
      </c>
      <c r="D1316" s="6" t="s">
        <v>2498</v>
      </c>
      <c r="E1316" s="6"/>
      <c r="F1316" s="6" t="s">
        <v>2499</v>
      </c>
      <c r="G1316" s="48"/>
      <c r="H1316" s="44">
        <v>742</v>
      </c>
      <c r="I1316" s="348" t="s">
        <v>45</v>
      </c>
      <c r="J1316" s="277" t="str">
        <f>IF(ISBLANK(INDEX('Policy Characteristics'!D:D,MATCH($C1316,'Policy Characteristics'!$C:$C,0))),"",INDEX('Policy Characteristics'!D:D,MATCH($C1316,'Policy Characteristics'!$C:$C,0)))</f>
        <v>Fuel Taxes or Subsidies</v>
      </c>
      <c r="K1316" s="276" t="str">
        <f>IF(ISBLANK(INDEX('Policy Characteristics'!E:E,MATCH($C1316,'Policy Characteristics'!$C:$C,0))),"",INDEX('Policy Characteristics'!E:E,MATCH($C1316,'Policy Characteristics'!$C:$C,0)))</f>
        <v>cross fuel tax</v>
      </c>
      <c r="L1316" s="284">
        <f>IF(ISBLANK(INDEX('Policy Characteristics'!F:F,MATCH($C1316,'Policy Characteristics'!$C:$C,0))),"",INDEX('Policy Characteristics'!F:F,MATCH($C1316,'Policy Characteristics'!$C:$C,0)))</f>
        <v>-0.5</v>
      </c>
      <c r="M1316" s="284">
        <f>IF(ISBLANK(INDEX('Policy Characteristics'!G:G,MATCH($C1316,'Policy Characteristics'!$C:$C,0))),"",INDEX('Policy Characteristics'!G:G,MATCH($C1316,'Policy Characteristics'!$C:$C,0)))</f>
        <v>0.5</v>
      </c>
      <c r="N1316" s="284">
        <f>IF(ISBLANK(INDEX('Policy Characteristics'!H:H,MATCH($C1316,'Policy Characteristics'!$C:$C,0))),"",INDEX('Policy Characteristics'!H:H,MATCH($C1316,'Policy Characteristics'!$C:$C,0)))</f>
        <v>0.01</v>
      </c>
      <c r="O1316" s="276" t="str">
        <f>IF(ISBLANK(INDEX('Policy Characteristics'!I:I,MATCH($C1316,'Policy Characteristics'!$C:$C,0))),"",INDEX('Policy Characteristics'!I:I,MATCH($C1316,'Policy Characteristics'!$C:$C,0)))</f>
        <v>% of BAU price</v>
      </c>
      <c r="P1316" s="276" t="str">
        <f>IF(ISBLANK(INDEX('Policy Characteristics'!J:J,MATCH($C1316,'Policy Characteristics'!$C:$C,0))),"",INDEX('Policy Characteristics'!J:J,MATCH($C1316,'Policy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16" s="276" t="str">
        <f>IF(ISBLANK(INDEX('Policy Characteristics'!K:K,MATCH($C1316,'Policy Characteristics'!$C:$C,0))),"",INDEX('Policy Characteristics'!K:K,MATCH($C1316,'Policy Characteristics'!$C:$C,0)))</f>
        <v>fuels.html#fuel-taxes</v>
      </c>
      <c r="R1316" s="276" t="str">
        <f>IF(ISBLANK(INDEX('Policy Characteristics'!L:L,MATCH($C1316,'Policy Characteristics'!$C:$C,0))),"",INDEX('Policy Characteristics'!L:L,MATCH($C1316,'Policy Characteristics'!$C:$C,0)))</f>
        <v>fuel-taxes.html</v>
      </c>
    </row>
    <row r="1317" spans="1:18" ht="16">
      <c r="A1317" s="276" t="str">
        <f>IF(ISBLANK(INDEX('Policy Characteristics'!A:A,MATCH($C1317,'Policy Characteristics'!$C:$C,0))),"",INDEX('Policy Characteristics'!A:A,MATCH($C1317,'Policy Characteristics'!$C:$C,0)))</f>
        <v>Cross-Sector</v>
      </c>
      <c r="B1317" s="285" t="str">
        <f>IF(ISBLANK(INDEX('Policy Characteristics'!B:B,MATCH($C1317,'Policy Characteristics'!$C:$C,0))),"",INDEX('Policy Characteristics'!B:B,MATCH($C1317,'Policy Characteristics'!$C:$C,0)))</f>
        <v>Fuel Taxes or Subsidies</v>
      </c>
      <c r="C1317" s="343" t="str">
        <f t="shared" si="58"/>
        <v>Additional Fuel Tax or Subsidy Rate by Fuel</v>
      </c>
      <c r="D1317" s="6" t="s">
        <v>76</v>
      </c>
      <c r="E1317" s="6"/>
      <c r="F1317" s="6" t="s">
        <v>100</v>
      </c>
      <c r="G1317" s="48"/>
      <c r="H1317" s="44">
        <v>743</v>
      </c>
      <c r="I1317" s="348" t="s">
        <v>45</v>
      </c>
      <c r="J1317" s="277" t="str">
        <f>IF(ISBLANK(INDEX('Policy Characteristics'!D:D,MATCH($C1317,'Policy Characteristics'!$C:$C,0))),"",INDEX('Policy Characteristics'!D:D,MATCH($C1317,'Policy Characteristics'!$C:$C,0)))</f>
        <v>Fuel Taxes or Subsidies</v>
      </c>
      <c r="K1317" s="276" t="str">
        <f>IF(ISBLANK(INDEX('Policy Characteristics'!E:E,MATCH($C1317,'Policy Characteristics'!$C:$C,0))),"",INDEX('Policy Characteristics'!E:E,MATCH($C1317,'Policy Characteristics'!$C:$C,0)))</f>
        <v>cross fuel tax</v>
      </c>
      <c r="L1317" s="284">
        <f>IF(ISBLANK(INDEX('Policy Characteristics'!F:F,MATCH($C1317,'Policy Characteristics'!$C:$C,0))),"",INDEX('Policy Characteristics'!F:F,MATCH($C1317,'Policy Characteristics'!$C:$C,0)))</f>
        <v>-0.5</v>
      </c>
      <c r="M1317" s="284">
        <f>IF(ISBLANK(INDEX('Policy Characteristics'!G:G,MATCH($C1317,'Policy Characteristics'!$C:$C,0))),"",INDEX('Policy Characteristics'!G:G,MATCH($C1317,'Policy Characteristics'!$C:$C,0)))</f>
        <v>0.5</v>
      </c>
      <c r="N1317" s="284">
        <f>IF(ISBLANK(INDEX('Policy Characteristics'!H:H,MATCH($C1317,'Policy Characteristics'!$C:$C,0))),"",INDEX('Policy Characteristics'!H:H,MATCH($C1317,'Policy Characteristics'!$C:$C,0)))</f>
        <v>0.01</v>
      </c>
      <c r="O1317" s="276" t="str">
        <f>IF(ISBLANK(INDEX('Policy Characteristics'!I:I,MATCH($C1317,'Policy Characteristics'!$C:$C,0))),"",INDEX('Policy Characteristics'!I:I,MATCH($C1317,'Policy Characteristics'!$C:$C,0)))</f>
        <v>% of BAU price</v>
      </c>
      <c r="P1317" s="276" t="str">
        <f>IF(ISBLANK(INDEX('Policy Characteristics'!J:J,MATCH($C1317,'Policy Characteristics'!$C:$C,0))),"",INDEX('Policy Characteristics'!J:J,MATCH($C1317,'Policy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17" s="276" t="str">
        <f>IF(ISBLANK(INDEX('Policy Characteristics'!K:K,MATCH($C1317,'Policy Characteristics'!$C:$C,0))),"",INDEX('Policy Characteristics'!K:K,MATCH($C1317,'Policy Characteristics'!$C:$C,0)))</f>
        <v>fuels.html#fuel-taxes</v>
      </c>
      <c r="R1317" s="276" t="str">
        <f>IF(ISBLANK(INDEX('Policy Characteristics'!L:L,MATCH($C1317,'Policy Characteristics'!$C:$C,0))),"",INDEX('Policy Characteristics'!L:L,MATCH($C1317,'Policy Characteristics'!$C:$C,0)))</f>
        <v>fuel-taxes.html</v>
      </c>
    </row>
    <row r="1318" spans="1:18" ht="16">
      <c r="A1318" s="276" t="str">
        <f>IF(ISBLANK(INDEX('Policy Characteristics'!A:A,MATCH($C1318,'Policy Characteristics'!$C:$C,0))),"",INDEX('Policy Characteristics'!A:A,MATCH($C1318,'Policy Characteristics'!$C:$C,0)))</f>
        <v>Cross-Sector</v>
      </c>
      <c r="B1318" s="285" t="str">
        <f>IF(ISBLANK(INDEX('Policy Characteristics'!B:B,MATCH($C1318,'Policy Characteristics'!$C:$C,0))),"",INDEX('Policy Characteristics'!B:B,MATCH($C1318,'Policy Characteristics'!$C:$C,0)))</f>
        <v>Fuel Taxes or Subsidies</v>
      </c>
      <c r="C1318" s="343" t="str">
        <f t="shared" si="58"/>
        <v>Additional Fuel Tax or Subsidy Rate by Fuel</v>
      </c>
      <c r="D1318" s="6" t="s">
        <v>457</v>
      </c>
      <c r="E1318" s="6"/>
      <c r="F1318" s="6" t="s">
        <v>458</v>
      </c>
      <c r="G1318" s="48"/>
      <c r="H1318" s="44">
        <v>744</v>
      </c>
      <c r="I1318" s="348" t="s">
        <v>45</v>
      </c>
      <c r="J1318" s="277" t="str">
        <f>IF(ISBLANK(INDEX('Policy Characteristics'!D:D,MATCH($C1318,'Policy Characteristics'!$C:$C,0))),"",INDEX('Policy Characteristics'!D:D,MATCH($C1318,'Policy Characteristics'!$C:$C,0)))</f>
        <v>Fuel Taxes or Subsidies</v>
      </c>
      <c r="K1318" s="276" t="str">
        <f>IF(ISBLANK(INDEX('Policy Characteristics'!E:E,MATCH($C1318,'Policy Characteristics'!$C:$C,0))),"",INDEX('Policy Characteristics'!E:E,MATCH($C1318,'Policy Characteristics'!$C:$C,0)))</f>
        <v>cross fuel tax</v>
      </c>
      <c r="L1318" s="284">
        <f>IF(ISBLANK(INDEX('Policy Characteristics'!F:F,MATCH($C1318,'Policy Characteristics'!$C:$C,0))),"",INDEX('Policy Characteristics'!F:F,MATCH($C1318,'Policy Characteristics'!$C:$C,0)))</f>
        <v>-0.5</v>
      </c>
      <c r="M1318" s="284">
        <f>IF(ISBLANK(INDEX('Policy Characteristics'!G:G,MATCH($C1318,'Policy Characteristics'!$C:$C,0))),"",INDEX('Policy Characteristics'!G:G,MATCH($C1318,'Policy Characteristics'!$C:$C,0)))</f>
        <v>0.5</v>
      </c>
      <c r="N1318" s="284">
        <f>IF(ISBLANK(INDEX('Policy Characteristics'!H:H,MATCH($C1318,'Policy Characteristics'!$C:$C,0))),"",INDEX('Policy Characteristics'!H:H,MATCH($C1318,'Policy Characteristics'!$C:$C,0)))</f>
        <v>0.01</v>
      </c>
      <c r="O1318" s="276" t="str">
        <f>IF(ISBLANK(INDEX('Policy Characteristics'!I:I,MATCH($C1318,'Policy Characteristics'!$C:$C,0))),"",INDEX('Policy Characteristics'!I:I,MATCH($C1318,'Policy Characteristics'!$C:$C,0)))</f>
        <v>% of BAU price</v>
      </c>
      <c r="P1318" s="276" t="str">
        <f>IF(ISBLANK(INDEX('Policy Characteristics'!J:J,MATCH($C1318,'Policy Characteristics'!$C:$C,0))),"",INDEX('Policy Characteristics'!J:J,MATCH($C1318,'Policy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18" s="276" t="str">
        <f>IF(ISBLANK(INDEX('Policy Characteristics'!K:K,MATCH($C1318,'Policy Characteristics'!$C:$C,0))),"",INDEX('Policy Characteristics'!K:K,MATCH($C1318,'Policy Characteristics'!$C:$C,0)))</f>
        <v>fuels.html#fuel-taxes</v>
      </c>
      <c r="R1318" s="276" t="str">
        <f>IF(ISBLANK(INDEX('Policy Characteristics'!L:L,MATCH($C1318,'Policy Characteristics'!$C:$C,0))),"",INDEX('Policy Characteristics'!L:L,MATCH($C1318,'Policy Characteristics'!$C:$C,0)))</f>
        <v>fuel-taxes.html</v>
      </c>
    </row>
    <row r="1319" spans="1:18" ht="16">
      <c r="A1319" s="276" t="str">
        <f>IF(ISBLANK(INDEX('Policy Characteristics'!A:A,MATCH($C1319,'Policy Characteristics'!$C:$C,0))),"",INDEX('Policy Characteristics'!A:A,MATCH($C1319,'Policy Characteristics'!$C:$C,0)))</f>
        <v>Cross-Sector</v>
      </c>
      <c r="B1319" s="285" t="str">
        <f>IF(ISBLANK(INDEX('Policy Characteristics'!B:B,MATCH($C1319,'Policy Characteristics'!$C:$C,0))),"",INDEX('Policy Characteristics'!B:B,MATCH($C1319,'Policy Characteristics'!$C:$C,0)))</f>
        <v>Fuel Taxes or Subsidies</v>
      </c>
      <c r="C1319" s="343" t="str">
        <f t="shared" si="58"/>
        <v>Additional Fuel Tax or Subsidy Rate by Fuel</v>
      </c>
      <c r="D1319" s="6" t="s">
        <v>2490</v>
      </c>
      <c r="E1319" s="6"/>
      <c r="F1319" s="6" t="s">
        <v>2494</v>
      </c>
      <c r="G1319" s="48"/>
      <c r="H1319" s="44">
        <v>745</v>
      </c>
      <c r="I1319" s="348" t="s">
        <v>45</v>
      </c>
      <c r="J1319" s="277" t="str">
        <f>IF(ISBLANK(INDEX('Policy Characteristics'!D:D,MATCH($C1319,'Policy Characteristics'!$C:$C,0))),"",INDEX('Policy Characteristics'!D:D,MATCH($C1319,'Policy Characteristics'!$C:$C,0)))</f>
        <v>Fuel Taxes or Subsidies</v>
      </c>
      <c r="K1319" s="276" t="str">
        <f>IF(ISBLANK(INDEX('Policy Characteristics'!E:E,MATCH($C1319,'Policy Characteristics'!$C:$C,0))),"",INDEX('Policy Characteristics'!E:E,MATCH($C1319,'Policy Characteristics'!$C:$C,0)))</f>
        <v>cross fuel tax</v>
      </c>
      <c r="L1319" s="284">
        <f>IF(ISBLANK(INDEX('Policy Characteristics'!F:F,MATCH($C1319,'Policy Characteristics'!$C:$C,0))),"",INDEX('Policy Characteristics'!F:F,MATCH($C1319,'Policy Characteristics'!$C:$C,0)))</f>
        <v>-0.5</v>
      </c>
      <c r="M1319" s="284">
        <f>IF(ISBLANK(INDEX('Policy Characteristics'!G:G,MATCH($C1319,'Policy Characteristics'!$C:$C,0))),"",INDEX('Policy Characteristics'!G:G,MATCH($C1319,'Policy Characteristics'!$C:$C,0)))</f>
        <v>0.5</v>
      </c>
      <c r="N1319" s="284">
        <f>IF(ISBLANK(INDEX('Policy Characteristics'!H:H,MATCH($C1319,'Policy Characteristics'!$C:$C,0))),"",INDEX('Policy Characteristics'!H:H,MATCH($C1319,'Policy Characteristics'!$C:$C,0)))</f>
        <v>0.01</v>
      </c>
      <c r="O1319" s="276" t="str">
        <f>IF(ISBLANK(INDEX('Policy Characteristics'!I:I,MATCH($C1319,'Policy Characteristics'!$C:$C,0))),"",INDEX('Policy Characteristics'!I:I,MATCH($C1319,'Policy Characteristics'!$C:$C,0)))</f>
        <v>% of BAU price</v>
      </c>
      <c r="P1319" s="276" t="str">
        <f>IF(ISBLANK(INDEX('Policy Characteristics'!J:J,MATCH($C1319,'Policy Characteristics'!$C:$C,0))),"",INDEX('Policy Characteristics'!J:J,MATCH($C1319,'Policy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19" s="276" t="str">
        <f>IF(ISBLANK(INDEX('Policy Characteristics'!K:K,MATCH($C1319,'Policy Characteristics'!$C:$C,0))),"",INDEX('Policy Characteristics'!K:K,MATCH($C1319,'Policy Characteristics'!$C:$C,0)))</f>
        <v>fuels.html#fuel-taxes</v>
      </c>
      <c r="R1319" s="276" t="str">
        <f>IF(ISBLANK(INDEX('Policy Characteristics'!L:L,MATCH($C1319,'Policy Characteristics'!$C:$C,0))),"",INDEX('Policy Characteristics'!L:L,MATCH($C1319,'Policy Characteristics'!$C:$C,0)))</f>
        <v>fuel-taxes.html</v>
      </c>
    </row>
    <row r="1320" spans="1:18" ht="16">
      <c r="A1320" s="276" t="str">
        <f>IF(ISBLANK(INDEX('Policy Characteristics'!A:A,MATCH($C1320,'Policy Characteristics'!$C:$C,0))),"",INDEX('Policy Characteristics'!A:A,MATCH($C1320,'Policy Characteristics'!$C:$C,0)))</f>
        <v>Cross-Sector</v>
      </c>
      <c r="B1320" s="285" t="str">
        <f>IF(ISBLANK(INDEX('Policy Characteristics'!B:B,MATCH($C1320,'Policy Characteristics'!$C:$C,0))),"",INDEX('Policy Characteristics'!B:B,MATCH($C1320,'Policy Characteristics'!$C:$C,0)))</f>
        <v>Fuel Taxes or Subsidies</v>
      </c>
      <c r="C1320" s="343" t="str">
        <f t="shared" si="58"/>
        <v>Additional Fuel Tax or Subsidy Rate by Fuel</v>
      </c>
      <c r="D1320" s="6" t="s">
        <v>2500</v>
      </c>
      <c r="E1320" s="6"/>
      <c r="F1320" s="6" t="s">
        <v>2501</v>
      </c>
      <c r="G1320" s="48"/>
      <c r="H1320" s="44">
        <v>746</v>
      </c>
      <c r="I1320" s="348" t="s">
        <v>45</v>
      </c>
      <c r="J1320" s="277" t="str">
        <f>IF(ISBLANK(INDEX('Policy Characteristics'!D:D,MATCH($C1320,'Policy Characteristics'!$C:$C,0))),"",INDEX('Policy Characteristics'!D:D,MATCH($C1320,'Policy Characteristics'!$C:$C,0)))</f>
        <v>Fuel Taxes or Subsidies</v>
      </c>
      <c r="K1320" s="276" t="str">
        <f>IF(ISBLANK(INDEX('Policy Characteristics'!E:E,MATCH($C1320,'Policy Characteristics'!$C:$C,0))),"",INDEX('Policy Characteristics'!E:E,MATCH($C1320,'Policy Characteristics'!$C:$C,0)))</f>
        <v>cross fuel tax</v>
      </c>
      <c r="L1320" s="284">
        <f>IF(ISBLANK(INDEX('Policy Characteristics'!F:F,MATCH($C1320,'Policy Characteristics'!$C:$C,0))),"",INDEX('Policy Characteristics'!F:F,MATCH($C1320,'Policy Characteristics'!$C:$C,0)))</f>
        <v>-0.5</v>
      </c>
      <c r="M1320" s="284">
        <f>IF(ISBLANK(INDEX('Policy Characteristics'!G:G,MATCH($C1320,'Policy Characteristics'!$C:$C,0))),"",INDEX('Policy Characteristics'!G:G,MATCH($C1320,'Policy Characteristics'!$C:$C,0)))</f>
        <v>0.5</v>
      </c>
      <c r="N1320" s="284">
        <f>IF(ISBLANK(INDEX('Policy Characteristics'!H:H,MATCH($C1320,'Policy Characteristics'!$C:$C,0))),"",INDEX('Policy Characteristics'!H:H,MATCH($C1320,'Policy Characteristics'!$C:$C,0)))</f>
        <v>0.01</v>
      </c>
      <c r="O1320" s="276" t="str">
        <f>IF(ISBLANK(INDEX('Policy Characteristics'!I:I,MATCH($C1320,'Policy Characteristics'!$C:$C,0))),"",INDEX('Policy Characteristics'!I:I,MATCH($C1320,'Policy Characteristics'!$C:$C,0)))</f>
        <v>% of BAU price</v>
      </c>
      <c r="P1320" s="276" t="str">
        <f>IF(ISBLANK(INDEX('Policy Characteristics'!J:J,MATCH($C1320,'Policy Characteristics'!$C:$C,0))),"",INDEX('Policy Characteristics'!J:J,MATCH($C1320,'Policy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20" s="276" t="str">
        <f>IF(ISBLANK(INDEX('Policy Characteristics'!K:K,MATCH($C1320,'Policy Characteristics'!$C:$C,0))),"",INDEX('Policy Characteristics'!K:K,MATCH($C1320,'Policy Characteristics'!$C:$C,0)))</f>
        <v>fuels.html#fuel-taxes</v>
      </c>
      <c r="R1320" s="276" t="str">
        <f>IF(ISBLANK(INDEX('Policy Characteristics'!L:L,MATCH($C1320,'Policy Characteristics'!$C:$C,0))),"",INDEX('Policy Characteristics'!L:L,MATCH($C1320,'Policy Characteristics'!$C:$C,0)))</f>
        <v>fuel-taxes.html</v>
      </c>
    </row>
    <row r="1321" spans="1:18" ht="16">
      <c r="A1321" s="276" t="str">
        <f>IF(ISBLANK(INDEX('Policy Characteristics'!A:A,MATCH($C1321,'Policy Characteristics'!$C:$C,0))),"",INDEX('Policy Characteristics'!A:A,MATCH($C1321,'Policy Characteristics'!$C:$C,0)))</f>
        <v>Cross-Sector</v>
      </c>
      <c r="B1321" s="285" t="str">
        <f>IF(ISBLANK(INDEX('Policy Characteristics'!B:B,MATCH($C1321,'Policy Characteristics'!$C:$C,0))),"",INDEX('Policy Characteristics'!B:B,MATCH($C1321,'Policy Characteristics'!$C:$C,0)))</f>
        <v>Fuel Taxes or Subsidies</v>
      </c>
      <c r="C1321" s="343" t="str">
        <f t="shared" ref="C1321:C1323" si="59">C$1307</f>
        <v>Additional Fuel Tax or Subsidy Rate by Fuel</v>
      </c>
      <c r="D1321" s="6" t="s">
        <v>2491</v>
      </c>
      <c r="E1321" s="6"/>
      <c r="F1321" s="6" t="s">
        <v>2495</v>
      </c>
      <c r="G1321" s="48"/>
      <c r="H1321" s="44">
        <v>747</v>
      </c>
      <c r="I1321" s="348" t="s">
        <v>45</v>
      </c>
      <c r="J1321" s="277" t="str">
        <f>IF(ISBLANK(INDEX('Policy Characteristics'!D:D,MATCH($C1321,'Policy Characteristics'!$C:$C,0))),"",INDEX('Policy Characteristics'!D:D,MATCH($C1321,'Policy Characteristics'!$C:$C,0)))</f>
        <v>Fuel Taxes or Subsidies</v>
      </c>
      <c r="K1321" s="276" t="str">
        <f>IF(ISBLANK(INDEX('Policy Characteristics'!E:E,MATCH($C1321,'Policy Characteristics'!$C:$C,0))),"",INDEX('Policy Characteristics'!E:E,MATCH($C1321,'Policy Characteristics'!$C:$C,0)))</f>
        <v>cross fuel tax</v>
      </c>
      <c r="L1321" s="284">
        <f>IF(ISBLANK(INDEX('Policy Characteristics'!F:F,MATCH($C1321,'Policy Characteristics'!$C:$C,0))),"",INDEX('Policy Characteristics'!F:F,MATCH($C1321,'Policy Characteristics'!$C:$C,0)))</f>
        <v>-0.5</v>
      </c>
      <c r="M1321" s="284">
        <f>IF(ISBLANK(INDEX('Policy Characteristics'!G:G,MATCH($C1321,'Policy Characteristics'!$C:$C,0))),"",INDEX('Policy Characteristics'!G:G,MATCH($C1321,'Policy Characteristics'!$C:$C,0)))</f>
        <v>0.5</v>
      </c>
      <c r="N1321" s="284">
        <f>IF(ISBLANK(INDEX('Policy Characteristics'!H:H,MATCH($C1321,'Policy Characteristics'!$C:$C,0))),"",INDEX('Policy Characteristics'!H:H,MATCH($C1321,'Policy Characteristics'!$C:$C,0)))</f>
        <v>0.01</v>
      </c>
      <c r="O1321" s="276" t="str">
        <f>IF(ISBLANK(INDEX('Policy Characteristics'!I:I,MATCH($C1321,'Policy Characteristics'!$C:$C,0))),"",INDEX('Policy Characteristics'!I:I,MATCH($C1321,'Policy Characteristics'!$C:$C,0)))</f>
        <v>% of BAU price</v>
      </c>
      <c r="P1321" s="276" t="str">
        <f>IF(ISBLANK(INDEX('Policy Characteristics'!J:J,MATCH($C1321,'Policy Characteristics'!$C:$C,0))),"",INDEX('Policy Characteristics'!J:J,MATCH($C1321,'Policy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21" s="276" t="str">
        <f>IF(ISBLANK(INDEX('Policy Characteristics'!K:K,MATCH($C1321,'Policy Characteristics'!$C:$C,0))),"",INDEX('Policy Characteristics'!K:K,MATCH($C1321,'Policy Characteristics'!$C:$C,0)))</f>
        <v>fuels.html#fuel-taxes</v>
      </c>
      <c r="R1321" s="276" t="str">
        <f>IF(ISBLANK(INDEX('Policy Characteristics'!L:L,MATCH($C1321,'Policy Characteristics'!$C:$C,0))),"",INDEX('Policy Characteristics'!L:L,MATCH($C1321,'Policy Characteristics'!$C:$C,0)))</f>
        <v>fuel-taxes.html</v>
      </c>
    </row>
    <row r="1322" spans="1:18" ht="16">
      <c r="A1322" s="276" t="str">
        <f>IF(ISBLANK(INDEX('Policy Characteristics'!A:A,MATCH($C1322,'Policy Characteristics'!$C:$C,0))),"",INDEX('Policy Characteristics'!A:A,MATCH($C1322,'Policy Characteristics'!$C:$C,0)))</f>
        <v>Cross-Sector</v>
      </c>
      <c r="B1322" s="285" t="str">
        <f>IF(ISBLANK(INDEX('Policy Characteristics'!B:B,MATCH($C1322,'Policy Characteristics'!$C:$C,0))),"",INDEX('Policy Characteristics'!B:B,MATCH($C1322,'Policy Characteristics'!$C:$C,0)))</f>
        <v>Fuel Taxes or Subsidies</v>
      </c>
      <c r="C1322" s="343" t="str">
        <f t="shared" si="59"/>
        <v>Additional Fuel Tax or Subsidy Rate by Fuel</v>
      </c>
      <c r="D1322" s="6" t="s">
        <v>2492</v>
      </c>
      <c r="E1322" s="6"/>
      <c r="F1322" s="6" t="s">
        <v>2496</v>
      </c>
      <c r="G1322" s="48"/>
      <c r="H1322" s="44">
        <v>748</v>
      </c>
      <c r="I1322" s="348" t="s">
        <v>45</v>
      </c>
      <c r="J1322" s="277" t="str">
        <f>IF(ISBLANK(INDEX('Policy Characteristics'!D:D,MATCH($C1322,'Policy Characteristics'!$C:$C,0))),"",INDEX('Policy Characteristics'!D:D,MATCH($C1322,'Policy Characteristics'!$C:$C,0)))</f>
        <v>Fuel Taxes or Subsidies</v>
      </c>
      <c r="K1322" s="276" t="str">
        <f>IF(ISBLANK(INDEX('Policy Characteristics'!E:E,MATCH($C1322,'Policy Characteristics'!$C:$C,0))),"",INDEX('Policy Characteristics'!E:E,MATCH($C1322,'Policy Characteristics'!$C:$C,0)))</f>
        <v>cross fuel tax</v>
      </c>
      <c r="L1322" s="284">
        <f>IF(ISBLANK(INDEX('Policy Characteristics'!F:F,MATCH($C1322,'Policy Characteristics'!$C:$C,0))),"",INDEX('Policy Characteristics'!F:F,MATCH($C1322,'Policy Characteristics'!$C:$C,0)))</f>
        <v>-0.5</v>
      </c>
      <c r="M1322" s="284">
        <f>IF(ISBLANK(INDEX('Policy Characteristics'!G:G,MATCH($C1322,'Policy Characteristics'!$C:$C,0))),"",INDEX('Policy Characteristics'!G:G,MATCH($C1322,'Policy Characteristics'!$C:$C,0)))</f>
        <v>0.5</v>
      </c>
      <c r="N1322" s="284">
        <f>IF(ISBLANK(INDEX('Policy Characteristics'!H:H,MATCH($C1322,'Policy Characteristics'!$C:$C,0))),"",INDEX('Policy Characteristics'!H:H,MATCH($C1322,'Policy Characteristics'!$C:$C,0)))</f>
        <v>0.01</v>
      </c>
      <c r="O1322" s="276" t="str">
        <f>IF(ISBLANK(INDEX('Policy Characteristics'!I:I,MATCH($C1322,'Policy Characteristics'!$C:$C,0))),"",INDEX('Policy Characteristics'!I:I,MATCH($C1322,'Policy Characteristics'!$C:$C,0)))</f>
        <v>% of BAU price</v>
      </c>
      <c r="P1322" s="276" t="str">
        <f>IF(ISBLANK(INDEX('Policy Characteristics'!J:J,MATCH($C1322,'Policy Characteristics'!$C:$C,0))),"",INDEX('Policy Characteristics'!J:J,MATCH($C1322,'Policy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22" s="276" t="str">
        <f>IF(ISBLANK(INDEX('Policy Characteristics'!K:K,MATCH($C1322,'Policy Characteristics'!$C:$C,0))),"",INDEX('Policy Characteristics'!K:K,MATCH($C1322,'Policy Characteristics'!$C:$C,0)))</f>
        <v>fuels.html#fuel-taxes</v>
      </c>
      <c r="R1322" s="276" t="str">
        <f>IF(ISBLANK(INDEX('Policy Characteristics'!L:L,MATCH($C1322,'Policy Characteristics'!$C:$C,0))),"",INDEX('Policy Characteristics'!L:L,MATCH($C1322,'Policy Characteristics'!$C:$C,0)))</f>
        <v>fuel-taxes.html</v>
      </c>
    </row>
    <row r="1323" spans="1:18" ht="16">
      <c r="A1323" s="276" t="str">
        <f>IF(ISBLANK(INDEX('Policy Characteristics'!A:A,MATCH($C1323,'Policy Characteristics'!$C:$C,0))),"",INDEX('Policy Characteristics'!A:A,MATCH($C1323,'Policy Characteristics'!$C:$C,0)))</f>
        <v>Cross-Sector</v>
      </c>
      <c r="B1323" s="285" t="str">
        <f>IF(ISBLANK(INDEX('Policy Characteristics'!B:B,MATCH($C1323,'Policy Characteristics'!$C:$C,0))),"",INDEX('Policy Characteristics'!B:B,MATCH($C1323,'Policy Characteristics'!$C:$C,0)))</f>
        <v>Fuel Taxes or Subsidies</v>
      </c>
      <c r="C1323" s="343" t="str">
        <f t="shared" si="59"/>
        <v>Additional Fuel Tax or Subsidy Rate by Fuel</v>
      </c>
      <c r="D1323" s="6" t="s">
        <v>2493</v>
      </c>
      <c r="E1323" s="6"/>
      <c r="F1323" s="6" t="s">
        <v>2497</v>
      </c>
      <c r="G1323" s="48"/>
      <c r="H1323" s="44">
        <v>749</v>
      </c>
      <c r="I1323" s="348" t="s">
        <v>45</v>
      </c>
      <c r="J1323" s="277" t="str">
        <f>IF(ISBLANK(INDEX('Policy Characteristics'!D:D,MATCH($C1323,'Policy Characteristics'!$C:$C,0))),"",INDEX('Policy Characteristics'!D:D,MATCH($C1323,'Policy Characteristics'!$C:$C,0)))</f>
        <v>Fuel Taxes or Subsidies</v>
      </c>
      <c r="K1323" s="276" t="str">
        <f>IF(ISBLANK(INDEX('Policy Characteristics'!E:E,MATCH($C1323,'Policy Characteristics'!$C:$C,0))),"",INDEX('Policy Characteristics'!E:E,MATCH($C1323,'Policy Characteristics'!$C:$C,0)))</f>
        <v>cross fuel tax</v>
      </c>
      <c r="L1323" s="284">
        <f>IF(ISBLANK(INDEX('Policy Characteristics'!F:F,MATCH($C1323,'Policy Characteristics'!$C:$C,0))),"",INDEX('Policy Characteristics'!F:F,MATCH($C1323,'Policy Characteristics'!$C:$C,0)))</f>
        <v>-0.5</v>
      </c>
      <c r="M1323" s="284">
        <f>IF(ISBLANK(INDEX('Policy Characteristics'!G:G,MATCH($C1323,'Policy Characteristics'!$C:$C,0))),"",INDEX('Policy Characteristics'!G:G,MATCH($C1323,'Policy Characteristics'!$C:$C,0)))</f>
        <v>0.5</v>
      </c>
      <c r="N1323" s="284">
        <f>IF(ISBLANK(INDEX('Policy Characteristics'!H:H,MATCH($C1323,'Policy Characteristics'!$C:$C,0))),"",INDEX('Policy Characteristics'!H:H,MATCH($C1323,'Policy Characteristics'!$C:$C,0)))</f>
        <v>0.01</v>
      </c>
      <c r="O1323" s="276" t="str">
        <f>IF(ISBLANK(INDEX('Policy Characteristics'!I:I,MATCH($C1323,'Policy Characteristics'!$C:$C,0))),"",INDEX('Policy Characteristics'!I:I,MATCH($C1323,'Policy Characteristics'!$C:$C,0)))</f>
        <v>% of BAU price</v>
      </c>
      <c r="P1323" s="276" t="str">
        <f>IF(ISBLANK(INDEX('Policy Characteristics'!J:J,MATCH($C1323,'Policy Characteristics'!$C:$C,0))),"",INDEX('Policy Characteristics'!J:J,MATCH($C1323,'Policy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23" s="276" t="str">
        <f>IF(ISBLANK(INDEX('Policy Characteristics'!K:K,MATCH($C1323,'Policy Characteristics'!$C:$C,0))),"",INDEX('Policy Characteristics'!K:K,MATCH($C1323,'Policy Characteristics'!$C:$C,0)))</f>
        <v>fuels.html#fuel-taxes</v>
      </c>
      <c r="R1323" s="276" t="str">
        <f>IF(ISBLANK(INDEX('Policy Characteristics'!L:L,MATCH($C1323,'Policy Characteristics'!$C:$C,0))),"",INDEX('Policy Characteristics'!L:L,MATCH($C1323,'Policy Characteristics'!$C:$C,0)))</f>
        <v>fuel-taxes.html</v>
      </c>
    </row>
    <row r="1324" spans="1:18" ht="16">
      <c r="A1324" s="276" t="str">
        <f>IF(ISBLANK(INDEX('Policy Characteristics'!A:A,MATCH($C1324,'Policy Characteristics'!$C:$C,0))),"",INDEX('Policy Characteristics'!A:A,MATCH($C1324,'Policy Characteristics'!$C:$C,0)))</f>
        <v>Research and Development</v>
      </c>
      <c r="B1324" s="285" t="str">
        <f>IF(ISBLANK(INDEX('Policy Characteristics'!B:B,MATCH($C1324,'Policy Characteristics'!$C:$C,0))),"",INDEX('Policy Characteristics'!B:B,MATCH($C1324,'Policy Characteristics'!$C:$C,0)))</f>
        <v>Capital Cost Reduction</v>
      </c>
      <c r="C1324" t="s">
        <v>302</v>
      </c>
      <c r="D1324" s="47" t="s">
        <v>116</v>
      </c>
      <c r="E1324" s="47"/>
      <c r="F1324" s="47" t="s">
        <v>329</v>
      </c>
      <c r="G1324" s="47"/>
      <c r="H1324" s="44">
        <v>85</v>
      </c>
      <c r="I1324" s="347" t="s">
        <v>44</v>
      </c>
      <c r="J1324" s="277" t="str">
        <f>IF(ISBLANK(INDEX('Policy Characteristics'!D:D,MATCH($C1324,'Policy Characteristics'!$C:$C,0))),"",INDEX('Policy Characteristics'!D:D,MATCH($C1324,'Policy Characteristics'!$C:$C,0)))</f>
        <v>R&amp;D Capital Cost Reductions</v>
      </c>
      <c r="K1324" s="276" t="str">
        <f>IF(ISBLANK(INDEX('Policy Characteristics'!E:E,MATCH($C1324,'Policy Characteristics'!$C:$C,0))),"",INDEX('Policy Characteristics'!E:E,MATCH($C1324,'Policy Characteristics'!$C:$C,0)))</f>
        <v>RnD building capital cost reduction</v>
      </c>
      <c r="L1324" s="284">
        <f>IF(ISBLANK(INDEX('Policy Characteristics'!F:F,MATCH($C1324,'Policy Characteristics'!$C:$C,0))),"",INDEX('Policy Characteristics'!F:F,MATCH($C1324,'Policy Characteristics'!$C:$C,0)))</f>
        <v>0</v>
      </c>
      <c r="M1324" s="284">
        <f>IF(ISBLANK(INDEX('Policy Characteristics'!G:G,MATCH($C1324,'Policy Characteristics'!$C:$C,0))),"",INDEX('Policy Characteristics'!G:G,MATCH($C1324,'Policy Characteristics'!$C:$C,0)))</f>
        <v>0.4</v>
      </c>
      <c r="N1324" s="284">
        <f>IF(ISBLANK(INDEX('Policy Characteristics'!H:H,MATCH($C1324,'Policy Characteristics'!$C:$C,0))),"",INDEX('Policy Characteristics'!H:H,MATCH($C1324,'Policy Characteristics'!$C:$C,0)))</f>
        <v>0.01</v>
      </c>
      <c r="O1324" s="276" t="str">
        <f>IF(ISBLANK(INDEX('Policy Characteristics'!I:I,MATCH($C1324,'Policy Characteristics'!$C:$C,0))),"",INDEX('Policy Characteristics'!I:I,MATCH($C1324,'Policy Characteristics'!$C:$C,0)))</f>
        <v>% reduction in cost</v>
      </c>
      <c r="P1324" s="276" t="str">
        <f>IF(ISBLANK(INDEX('Policy Characteristics'!J:J,MATCH($C1324,'Policy Characteristics'!$C:$C,0))),"",INDEX('Policy Characteristics'!J:J,MATCH($C1324,'Policy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24" s="276" t="str">
        <f>IF(ISBLANK(INDEX('Policy Characteristics'!K:K,MATCH($C1324,'Policy Characteristics'!$C:$C,0))),"",INDEX('Policy Characteristics'!K:K,MATCH($C1324,'Policy Characteristics'!$C:$C,0)))</f>
        <v>architectural-design.html#rnd</v>
      </c>
      <c r="R1324" s="276" t="str">
        <f>IF(ISBLANK(INDEX('Policy Characteristics'!L:L,MATCH($C1324,'Policy Characteristics'!$C:$C,0))),"",INDEX('Policy Characteristics'!L:L,MATCH($C1324,'Policy Characteristics'!$C:$C,0)))</f>
        <v>research-and-development.html</v>
      </c>
    </row>
    <row r="1325" spans="1:18" ht="16">
      <c r="A1325" s="276" t="str">
        <f>IF(ISBLANK(INDEX('Policy Characteristics'!A:A,MATCH($C1325,'Policy Characteristics'!$C:$C,0))),"",INDEX('Policy Characteristics'!A:A,MATCH($C1325,'Policy Characteristics'!$C:$C,0)))</f>
        <v>Research and Development</v>
      </c>
      <c r="B1325" s="285" t="str">
        <f>IF(ISBLANK(INDEX('Policy Characteristics'!B:B,MATCH($C1325,'Policy Characteristics'!$C:$C,0))),"",INDEX('Policy Characteristics'!B:B,MATCH($C1325,'Policy Characteristics'!$C:$C,0)))</f>
        <v>Capital Cost Reduction</v>
      </c>
      <c r="C1325" s="276" t="str">
        <f t="shared" ref="C1325:C1329" si="60">C$1324</f>
        <v>RnD Building Capital Cost Perc Reduction</v>
      </c>
      <c r="D1325" s="47" t="s">
        <v>117</v>
      </c>
      <c r="E1325" s="47"/>
      <c r="F1325" s="47" t="s">
        <v>330</v>
      </c>
      <c r="G1325" s="47"/>
      <c r="H1325" s="44">
        <v>86</v>
      </c>
      <c r="I1325" s="347" t="s">
        <v>44</v>
      </c>
      <c r="J1325" s="277" t="str">
        <f>IF(ISBLANK(INDEX('Policy Characteristics'!D:D,MATCH($C1325,'Policy Characteristics'!$C:$C,0))),"",INDEX('Policy Characteristics'!D:D,MATCH($C1325,'Policy Characteristics'!$C:$C,0)))</f>
        <v>R&amp;D Capital Cost Reductions</v>
      </c>
      <c r="K1325" s="276" t="str">
        <f>IF(ISBLANK(INDEX('Policy Characteristics'!E:E,MATCH($C1325,'Policy Characteristics'!$C:$C,0))),"",INDEX('Policy Characteristics'!E:E,MATCH($C1325,'Policy Characteristics'!$C:$C,0)))</f>
        <v>RnD building capital cost reduction</v>
      </c>
      <c r="L1325" s="284">
        <f>IF(ISBLANK(INDEX('Policy Characteristics'!F:F,MATCH($C1325,'Policy Characteristics'!$C:$C,0))),"",INDEX('Policy Characteristics'!F:F,MATCH($C1325,'Policy Characteristics'!$C:$C,0)))</f>
        <v>0</v>
      </c>
      <c r="M1325" s="284">
        <f>IF(ISBLANK(INDEX('Policy Characteristics'!G:G,MATCH($C1325,'Policy Characteristics'!$C:$C,0))),"",INDEX('Policy Characteristics'!G:G,MATCH($C1325,'Policy Characteristics'!$C:$C,0)))</f>
        <v>0.4</v>
      </c>
      <c r="N1325" s="284">
        <f>IF(ISBLANK(INDEX('Policy Characteristics'!H:H,MATCH($C1325,'Policy Characteristics'!$C:$C,0))),"",INDEX('Policy Characteristics'!H:H,MATCH($C1325,'Policy Characteristics'!$C:$C,0)))</f>
        <v>0.01</v>
      </c>
      <c r="O1325" s="276" t="str">
        <f>IF(ISBLANK(INDEX('Policy Characteristics'!I:I,MATCH($C1325,'Policy Characteristics'!$C:$C,0))),"",INDEX('Policy Characteristics'!I:I,MATCH($C1325,'Policy Characteristics'!$C:$C,0)))</f>
        <v>% reduction in cost</v>
      </c>
      <c r="P1325" s="276" t="str">
        <f>IF(ISBLANK(INDEX('Policy Characteristics'!J:J,MATCH($C1325,'Policy Characteristics'!$C:$C,0))),"",INDEX('Policy Characteristics'!J:J,MATCH($C1325,'Policy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25" s="276" t="str">
        <f>IF(ISBLANK(INDEX('Policy Characteristics'!K:K,MATCH($C1325,'Policy Characteristics'!$C:$C,0))),"",INDEX('Policy Characteristics'!K:K,MATCH($C1325,'Policy Characteristics'!$C:$C,0)))</f>
        <v>architectural-design.html#rnd</v>
      </c>
      <c r="R1325" s="276" t="str">
        <f>IF(ISBLANK(INDEX('Policy Characteristics'!L:L,MATCH($C1325,'Policy Characteristics'!$C:$C,0))),"",INDEX('Policy Characteristics'!L:L,MATCH($C1325,'Policy Characteristics'!$C:$C,0)))</f>
        <v>research-and-development.html</v>
      </c>
    </row>
    <row r="1326" spans="1:18" ht="16">
      <c r="A1326" s="276" t="str">
        <f>IF(ISBLANK(INDEX('Policy Characteristics'!A:A,MATCH($C1326,'Policy Characteristics'!$C:$C,0))),"",INDEX('Policy Characteristics'!A:A,MATCH($C1326,'Policy Characteristics'!$C:$C,0)))</f>
        <v>Research and Development</v>
      </c>
      <c r="B1326" s="285" t="str">
        <f>IF(ISBLANK(INDEX('Policy Characteristics'!B:B,MATCH($C1326,'Policy Characteristics'!$C:$C,0))),"",INDEX('Policy Characteristics'!B:B,MATCH($C1326,'Policy Characteristics'!$C:$C,0)))</f>
        <v>Capital Cost Reduction</v>
      </c>
      <c r="C1326" s="276" t="str">
        <f t="shared" si="60"/>
        <v>RnD Building Capital Cost Perc Reduction</v>
      </c>
      <c r="D1326" s="47" t="s">
        <v>118</v>
      </c>
      <c r="E1326" s="47"/>
      <c r="F1326" s="47" t="s">
        <v>331</v>
      </c>
      <c r="G1326" s="47"/>
      <c r="H1326" s="44">
        <v>87</v>
      </c>
      <c r="I1326" s="347" t="s">
        <v>44</v>
      </c>
      <c r="J1326" s="277" t="str">
        <f>IF(ISBLANK(INDEX('Policy Characteristics'!D:D,MATCH($C1326,'Policy Characteristics'!$C:$C,0))),"",INDEX('Policy Characteristics'!D:D,MATCH($C1326,'Policy Characteristics'!$C:$C,0)))</f>
        <v>R&amp;D Capital Cost Reductions</v>
      </c>
      <c r="K1326" s="276" t="str">
        <f>IF(ISBLANK(INDEX('Policy Characteristics'!E:E,MATCH($C1326,'Policy Characteristics'!$C:$C,0))),"",INDEX('Policy Characteristics'!E:E,MATCH($C1326,'Policy Characteristics'!$C:$C,0)))</f>
        <v>RnD building capital cost reduction</v>
      </c>
      <c r="L1326" s="284">
        <f>IF(ISBLANK(INDEX('Policy Characteristics'!F:F,MATCH($C1326,'Policy Characteristics'!$C:$C,0))),"",INDEX('Policy Characteristics'!F:F,MATCH($C1326,'Policy Characteristics'!$C:$C,0)))</f>
        <v>0</v>
      </c>
      <c r="M1326" s="284">
        <f>IF(ISBLANK(INDEX('Policy Characteristics'!G:G,MATCH($C1326,'Policy Characteristics'!$C:$C,0))),"",INDEX('Policy Characteristics'!G:G,MATCH($C1326,'Policy Characteristics'!$C:$C,0)))</f>
        <v>0.4</v>
      </c>
      <c r="N1326" s="284">
        <f>IF(ISBLANK(INDEX('Policy Characteristics'!H:H,MATCH($C1326,'Policy Characteristics'!$C:$C,0))),"",INDEX('Policy Characteristics'!H:H,MATCH($C1326,'Policy Characteristics'!$C:$C,0)))</f>
        <v>0.01</v>
      </c>
      <c r="O1326" s="276" t="str">
        <f>IF(ISBLANK(INDEX('Policy Characteristics'!I:I,MATCH($C1326,'Policy Characteristics'!$C:$C,0))),"",INDEX('Policy Characteristics'!I:I,MATCH($C1326,'Policy Characteristics'!$C:$C,0)))</f>
        <v>% reduction in cost</v>
      </c>
      <c r="P1326" s="276" t="str">
        <f>IF(ISBLANK(INDEX('Policy Characteristics'!J:J,MATCH($C1326,'Policy Characteristics'!$C:$C,0))),"",INDEX('Policy Characteristics'!J:J,MATCH($C1326,'Policy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26" s="276" t="str">
        <f>IF(ISBLANK(INDEX('Policy Characteristics'!K:K,MATCH($C1326,'Policy Characteristics'!$C:$C,0))),"",INDEX('Policy Characteristics'!K:K,MATCH($C1326,'Policy Characteristics'!$C:$C,0)))</f>
        <v>architectural-design.html#rnd</v>
      </c>
      <c r="R1326" s="276" t="str">
        <f>IF(ISBLANK(INDEX('Policy Characteristics'!L:L,MATCH($C1326,'Policy Characteristics'!$C:$C,0))),"",INDEX('Policy Characteristics'!L:L,MATCH($C1326,'Policy Characteristics'!$C:$C,0)))</f>
        <v>research-and-development.html</v>
      </c>
    </row>
    <row r="1327" spans="1:18" ht="16">
      <c r="A1327" s="276" t="str">
        <f>IF(ISBLANK(INDEX('Policy Characteristics'!A:A,MATCH($C1327,'Policy Characteristics'!$C:$C,0))),"",INDEX('Policy Characteristics'!A:A,MATCH($C1327,'Policy Characteristics'!$C:$C,0)))</f>
        <v>Research and Development</v>
      </c>
      <c r="B1327" s="285" t="str">
        <f>IF(ISBLANK(INDEX('Policy Characteristics'!B:B,MATCH($C1327,'Policy Characteristics'!$C:$C,0))),"",INDEX('Policy Characteristics'!B:B,MATCH($C1327,'Policy Characteristics'!$C:$C,0)))</f>
        <v>Capital Cost Reduction</v>
      </c>
      <c r="C1327" s="276" t="str">
        <f t="shared" si="60"/>
        <v>RnD Building Capital Cost Perc Reduction</v>
      </c>
      <c r="D1327" s="47" t="s">
        <v>119</v>
      </c>
      <c r="E1327" s="47"/>
      <c r="F1327" s="47" t="s">
        <v>332</v>
      </c>
      <c r="G1327" s="47"/>
      <c r="H1327" s="44">
        <v>88</v>
      </c>
      <c r="I1327" s="347" t="s">
        <v>44</v>
      </c>
      <c r="J1327" s="277" t="str">
        <f>IF(ISBLANK(INDEX('Policy Characteristics'!D:D,MATCH($C1327,'Policy Characteristics'!$C:$C,0))),"",INDEX('Policy Characteristics'!D:D,MATCH($C1327,'Policy Characteristics'!$C:$C,0)))</f>
        <v>R&amp;D Capital Cost Reductions</v>
      </c>
      <c r="K1327" s="276" t="str">
        <f>IF(ISBLANK(INDEX('Policy Characteristics'!E:E,MATCH($C1327,'Policy Characteristics'!$C:$C,0))),"",INDEX('Policy Characteristics'!E:E,MATCH($C1327,'Policy Characteristics'!$C:$C,0)))</f>
        <v>RnD building capital cost reduction</v>
      </c>
      <c r="L1327" s="284">
        <f>IF(ISBLANK(INDEX('Policy Characteristics'!F:F,MATCH($C1327,'Policy Characteristics'!$C:$C,0))),"",INDEX('Policy Characteristics'!F:F,MATCH($C1327,'Policy Characteristics'!$C:$C,0)))</f>
        <v>0</v>
      </c>
      <c r="M1327" s="284">
        <f>IF(ISBLANK(INDEX('Policy Characteristics'!G:G,MATCH($C1327,'Policy Characteristics'!$C:$C,0))),"",INDEX('Policy Characteristics'!G:G,MATCH($C1327,'Policy Characteristics'!$C:$C,0)))</f>
        <v>0.4</v>
      </c>
      <c r="N1327" s="284">
        <f>IF(ISBLANK(INDEX('Policy Characteristics'!H:H,MATCH($C1327,'Policy Characteristics'!$C:$C,0))),"",INDEX('Policy Characteristics'!H:H,MATCH($C1327,'Policy Characteristics'!$C:$C,0)))</f>
        <v>0.01</v>
      </c>
      <c r="O1327" s="276" t="str">
        <f>IF(ISBLANK(INDEX('Policy Characteristics'!I:I,MATCH($C1327,'Policy Characteristics'!$C:$C,0))),"",INDEX('Policy Characteristics'!I:I,MATCH($C1327,'Policy Characteristics'!$C:$C,0)))</f>
        <v>% reduction in cost</v>
      </c>
      <c r="P1327" s="276" t="str">
        <f>IF(ISBLANK(INDEX('Policy Characteristics'!J:J,MATCH($C1327,'Policy Characteristics'!$C:$C,0))),"",INDEX('Policy Characteristics'!J:J,MATCH($C1327,'Policy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27" s="276" t="str">
        <f>IF(ISBLANK(INDEX('Policy Characteristics'!K:K,MATCH($C1327,'Policy Characteristics'!$C:$C,0))),"",INDEX('Policy Characteristics'!K:K,MATCH($C1327,'Policy Characteristics'!$C:$C,0)))</f>
        <v>architectural-design.html#rnd</v>
      </c>
      <c r="R1327" s="276" t="str">
        <f>IF(ISBLANK(INDEX('Policy Characteristics'!L:L,MATCH($C1327,'Policy Characteristics'!$C:$C,0))),"",INDEX('Policy Characteristics'!L:L,MATCH($C1327,'Policy Characteristics'!$C:$C,0)))</f>
        <v>research-and-development.html</v>
      </c>
    </row>
    <row r="1328" spans="1:18" ht="16">
      <c r="A1328" s="276" t="str">
        <f>IF(ISBLANK(INDEX('Policy Characteristics'!A:A,MATCH($C1328,'Policy Characteristics'!$C:$C,0))),"",INDEX('Policy Characteristics'!A:A,MATCH($C1328,'Policy Characteristics'!$C:$C,0)))</f>
        <v>Research and Development</v>
      </c>
      <c r="B1328" s="285" t="str">
        <f>IF(ISBLANK(INDEX('Policy Characteristics'!B:B,MATCH($C1328,'Policy Characteristics'!$C:$C,0))),"",INDEX('Policy Characteristics'!B:B,MATCH($C1328,'Policy Characteristics'!$C:$C,0)))</f>
        <v>Capital Cost Reduction</v>
      </c>
      <c r="C1328" s="276" t="str">
        <f t="shared" si="60"/>
        <v>RnD Building Capital Cost Perc Reduction</v>
      </c>
      <c r="D1328" s="47" t="s">
        <v>120</v>
      </c>
      <c r="E1328" s="47"/>
      <c r="F1328" s="47" t="s">
        <v>333</v>
      </c>
      <c r="G1328" s="47"/>
      <c r="H1328" s="44">
        <v>89</v>
      </c>
      <c r="I1328" s="347" t="s">
        <v>44</v>
      </c>
      <c r="J1328" s="277" t="str">
        <f>IF(ISBLANK(INDEX('Policy Characteristics'!D:D,MATCH($C1328,'Policy Characteristics'!$C:$C,0))),"",INDEX('Policy Characteristics'!D:D,MATCH($C1328,'Policy Characteristics'!$C:$C,0)))</f>
        <v>R&amp;D Capital Cost Reductions</v>
      </c>
      <c r="K1328" s="276" t="str">
        <f>IF(ISBLANK(INDEX('Policy Characteristics'!E:E,MATCH($C1328,'Policy Characteristics'!$C:$C,0))),"",INDEX('Policy Characteristics'!E:E,MATCH($C1328,'Policy Characteristics'!$C:$C,0)))</f>
        <v>RnD building capital cost reduction</v>
      </c>
      <c r="L1328" s="284">
        <f>IF(ISBLANK(INDEX('Policy Characteristics'!F:F,MATCH($C1328,'Policy Characteristics'!$C:$C,0))),"",INDEX('Policy Characteristics'!F:F,MATCH($C1328,'Policy Characteristics'!$C:$C,0)))</f>
        <v>0</v>
      </c>
      <c r="M1328" s="284">
        <f>IF(ISBLANK(INDEX('Policy Characteristics'!G:G,MATCH($C1328,'Policy Characteristics'!$C:$C,0))),"",INDEX('Policy Characteristics'!G:G,MATCH($C1328,'Policy Characteristics'!$C:$C,0)))</f>
        <v>0.4</v>
      </c>
      <c r="N1328" s="284">
        <f>IF(ISBLANK(INDEX('Policy Characteristics'!H:H,MATCH($C1328,'Policy Characteristics'!$C:$C,0))),"",INDEX('Policy Characteristics'!H:H,MATCH($C1328,'Policy Characteristics'!$C:$C,0)))</f>
        <v>0.01</v>
      </c>
      <c r="O1328" s="276" t="str">
        <f>IF(ISBLANK(INDEX('Policy Characteristics'!I:I,MATCH($C1328,'Policy Characteristics'!$C:$C,0))),"",INDEX('Policy Characteristics'!I:I,MATCH($C1328,'Policy Characteristics'!$C:$C,0)))</f>
        <v>% reduction in cost</v>
      </c>
      <c r="P1328" s="276" t="str">
        <f>IF(ISBLANK(INDEX('Policy Characteristics'!J:J,MATCH($C1328,'Policy Characteristics'!$C:$C,0))),"",INDEX('Policy Characteristics'!J:J,MATCH($C1328,'Policy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28" s="276" t="str">
        <f>IF(ISBLANK(INDEX('Policy Characteristics'!K:K,MATCH($C1328,'Policy Characteristics'!$C:$C,0))),"",INDEX('Policy Characteristics'!K:K,MATCH($C1328,'Policy Characteristics'!$C:$C,0)))</f>
        <v>architectural-design.html#rnd</v>
      </c>
      <c r="R1328" s="276" t="str">
        <f>IF(ISBLANK(INDEX('Policy Characteristics'!L:L,MATCH($C1328,'Policy Characteristics'!$C:$C,0))),"",INDEX('Policy Characteristics'!L:L,MATCH($C1328,'Policy Characteristics'!$C:$C,0)))</f>
        <v>research-and-development.html</v>
      </c>
    </row>
    <row r="1329" spans="1:18" ht="16">
      <c r="A1329" s="276" t="str">
        <f>IF(ISBLANK(INDEX('Policy Characteristics'!A:A,MATCH($C1329,'Policy Characteristics'!$C:$C,0))),"",INDEX('Policy Characteristics'!A:A,MATCH($C1329,'Policy Characteristics'!$C:$C,0)))</f>
        <v>Research and Development</v>
      </c>
      <c r="B1329" s="285" t="str">
        <f>IF(ISBLANK(INDEX('Policy Characteristics'!B:B,MATCH($C1329,'Policy Characteristics'!$C:$C,0))),"",INDEX('Policy Characteristics'!B:B,MATCH($C1329,'Policy Characteristics'!$C:$C,0)))</f>
        <v>Capital Cost Reduction</v>
      </c>
      <c r="C1329" s="276" t="str">
        <f t="shared" si="60"/>
        <v>RnD Building Capital Cost Perc Reduction</v>
      </c>
      <c r="D1329" s="47" t="s">
        <v>121</v>
      </c>
      <c r="E1329" s="47"/>
      <c r="F1329" s="47" t="s">
        <v>334</v>
      </c>
      <c r="G1329" s="47"/>
      <c r="H1329" s="44">
        <v>90</v>
      </c>
      <c r="I1329" s="347" t="s">
        <v>44</v>
      </c>
      <c r="J1329" s="277" t="str">
        <f>IF(ISBLANK(INDEX('Policy Characteristics'!D:D,MATCH($C1329,'Policy Characteristics'!$C:$C,0))),"",INDEX('Policy Characteristics'!D:D,MATCH($C1329,'Policy Characteristics'!$C:$C,0)))</f>
        <v>R&amp;D Capital Cost Reductions</v>
      </c>
      <c r="K1329" s="276" t="str">
        <f>IF(ISBLANK(INDEX('Policy Characteristics'!E:E,MATCH($C1329,'Policy Characteristics'!$C:$C,0))),"",INDEX('Policy Characteristics'!E:E,MATCH($C1329,'Policy Characteristics'!$C:$C,0)))</f>
        <v>RnD building capital cost reduction</v>
      </c>
      <c r="L1329" s="284">
        <f>IF(ISBLANK(INDEX('Policy Characteristics'!F:F,MATCH($C1329,'Policy Characteristics'!$C:$C,0))),"",INDEX('Policy Characteristics'!F:F,MATCH($C1329,'Policy Characteristics'!$C:$C,0)))</f>
        <v>0</v>
      </c>
      <c r="M1329" s="284">
        <f>IF(ISBLANK(INDEX('Policy Characteristics'!G:G,MATCH($C1329,'Policy Characteristics'!$C:$C,0))),"",INDEX('Policy Characteristics'!G:G,MATCH($C1329,'Policy Characteristics'!$C:$C,0)))</f>
        <v>0.4</v>
      </c>
      <c r="N1329" s="284">
        <f>IF(ISBLANK(INDEX('Policy Characteristics'!H:H,MATCH($C1329,'Policy Characteristics'!$C:$C,0))),"",INDEX('Policy Characteristics'!H:H,MATCH($C1329,'Policy Characteristics'!$C:$C,0)))</f>
        <v>0.01</v>
      </c>
      <c r="O1329" s="276" t="str">
        <f>IF(ISBLANK(INDEX('Policy Characteristics'!I:I,MATCH($C1329,'Policy Characteristics'!$C:$C,0))),"",INDEX('Policy Characteristics'!I:I,MATCH($C1329,'Policy Characteristics'!$C:$C,0)))</f>
        <v>% reduction in cost</v>
      </c>
      <c r="P1329" s="276" t="str">
        <f>IF(ISBLANK(INDEX('Policy Characteristics'!J:J,MATCH($C1329,'Policy Characteristics'!$C:$C,0))),"",INDEX('Policy Characteristics'!J:J,MATCH($C1329,'Policy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29" s="276" t="str">
        <f>IF(ISBLANK(INDEX('Policy Characteristics'!K:K,MATCH($C1329,'Policy Characteristics'!$C:$C,0))),"",INDEX('Policy Characteristics'!K:K,MATCH($C1329,'Policy Characteristics'!$C:$C,0)))</f>
        <v>architectural-design.html#rnd</v>
      </c>
      <c r="R1329" s="276" t="str">
        <f>IF(ISBLANK(INDEX('Policy Characteristics'!L:L,MATCH($C1329,'Policy Characteristics'!$C:$C,0))),"",INDEX('Policy Characteristics'!L:L,MATCH($C1329,'Policy Characteristics'!$C:$C,0)))</f>
        <v>research-and-development.html</v>
      </c>
    </row>
    <row r="1330" spans="1:18" ht="16">
      <c r="A1330" s="276" t="str">
        <f>IF(ISBLANK(INDEX('Policy Characteristics'!A:A,MATCH($C1330,'Policy Characteristics'!$C:$C,0))),"",INDEX('Policy Characteristics'!A:A,MATCH($C1330,'Policy Characteristics'!$C:$C,0)))</f>
        <v>Research and Development</v>
      </c>
      <c r="B1330" s="285" t="str">
        <f>IF(ISBLANK(INDEX('Policy Characteristics'!B:B,MATCH($C1330,'Policy Characteristics'!$C:$C,0))),"",INDEX('Policy Characteristics'!B:B,MATCH($C1330,'Policy Characteristics'!$C:$C,0)))</f>
        <v>Capital Cost Reduction</v>
      </c>
      <c r="C1330" t="s">
        <v>303</v>
      </c>
      <c r="D1330" s="47"/>
      <c r="E1330" s="47"/>
      <c r="F1330" s="47" t="s">
        <v>27</v>
      </c>
      <c r="G1330" s="47"/>
      <c r="H1330" s="44">
        <v>91</v>
      </c>
      <c r="I1330" s="347" t="s">
        <v>44</v>
      </c>
      <c r="J1330" s="277" t="str">
        <f>IF(ISBLANK(INDEX('Policy Characteristics'!D:D,MATCH($C1330,'Policy Characteristics'!$C:$C,0))),"",INDEX('Policy Characteristics'!D:D,MATCH($C1330,'Policy Characteristics'!$C:$C,0)))</f>
        <v>R&amp;D Capital Cost Reductions</v>
      </c>
      <c r="K1330" s="276" t="str">
        <f>IF(ISBLANK(INDEX('Policy Characteristics'!E:E,MATCH($C1330,'Policy Characteristics'!$C:$C,0))),"",INDEX('Policy Characteristics'!E:E,MATCH($C1330,'Policy Characteristics'!$C:$C,0)))</f>
        <v>RnD CCS capital cost reduction</v>
      </c>
      <c r="L1330" s="284">
        <f>IF(ISBLANK(INDEX('Policy Characteristics'!F:F,MATCH($C1330,'Policy Characteristics'!$C:$C,0))),"",INDEX('Policy Characteristics'!F:F,MATCH($C1330,'Policy Characteristics'!$C:$C,0)))</f>
        <v>0</v>
      </c>
      <c r="M1330" s="284">
        <f>IF(ISBLANK(INDEX('Policy Characteristics'!G:G,MATCH($C1330,'Policy Characteristics'!$C:$C,0))),"",INDEX('Policy Characteristics'!G:G,MATCH($C1330,'Policy Characteristics'!$C:$C,0)))</f>
        <v>0.4</v>
      </c>
      <c r="N1330" s="284">
        <f>IF(ISBLANK(INDEX('Policy Characteristics'!H:H,MATCH($C1330,'Policy Characteristics'!$C:$C,0))),"",INDEX('Policy Characteristics'!H:H,MATCH($C1330,'Policy Characteristics'!$C:$C,0)))</f>
        <v>0.01</v>
      </c>
      <c r="O1330" s="276" t="str">
        <f>IF(ISBLANK(INDEX('Policy Characteristics'!I:I,MATCH($C1330,'Policy Characteristics'!$C:$C,0))),"",INDEX('Policy Characteristics'!I:I,MATCH($C1330,'Policy Characteristics'!$C:$C,0)))</f>
        <v>% reduction in cost</v>
      </c>
      <c r="P1330" s="276" t="str">
        <f>IF(ISBLANK(INDEX('Policy Characteristics'!J:J,MATCH($C1330,'Policy Characteristics'!$C:$C,0))),"",INDEX('Policy Characteristics'!J:J,MATCH($C1330,'Policy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30" s="276" t="str">
        <f>IF(ISBLANK(INDEX('Policy Characteristics'!K:K,MATCH($C1330,'Policy Characteristics'!$C:$C,0))),"",INDEX('Policy Characteristics'!K:K,MATCH($C1330,'Policy Characteristics'!$C:$C,0)))</f>
        <v>architectural-design.html#rnd</v>
      </c>
      <c r="R1330" s="276" t="str">
        <f>IF(ISBLANK(INDEX('Policy Characteristics'!L:L,MATCH($C1330,'Policy Characteristics'!$C:$C,0))),"",INDEX('Policy Characteristics'!L:L,MATCH($C1330,'Policy Characteristics'!$C:$C,0)))</f>
        <v>research-and-development.html</v>
      </c>
    </row>
    <row r="1331" spans="1:18" ht="16">
      <c r="A1331" s="276" t="str">
        <f>IF(ISBLANK(INDEX('Policy Characteristics'!A:A,MATCH($C1331,'Policy Characteristics'!$C:$C,0))),"",INDEX('Policy Characteristics'!A:A,MATCH($C1331,'Policy Characteristics'!$C:$C,0)))</f>
        <v>Research and Development</v>
      </c>
      <c r="B1331" s="285" t="str">
        <f>IF(ISBLANK(INDEX('Policy Characteristics'!B:B,MATCH($C1331,'Policy Characteristics'!$C:$C,0))),"",INDEX('Policy Characteristics'!B:B,MATCH($C1331,'Policy Characteristics'!$C:$C,0)))</f>
        <v>Capital Cost Reduction</v>
      </c>
      <c r="C1331" t="s">
        <v>304</v>
      </c>
      <c r="D1331" s="47" t="s">
        <v>462</v>
      </c>
      <c r="E1331" s="47"/>
      <c r="F1331" s="47" t="s">
        <v>465</v>
      </c>
      <c r="G1331" s="47"/>
      <c r="H1331" s="44">
        <v>92</v>
      </c>
      <c r="I1331" s="347" t="s">
        <v>44</v>
      </c>
      <c r="J1331" s="277" t="str">
        <f>IF(ISBLANK(INDEX('Policy Characteristics'!D:D,MATCH($C1331,'Policy Characteristics'!$C:$C,0))),"",INDEX('Policy Characteristics'!D:D,MATCH($C1331,'Policy Characteristics'!$C:$C,0)))</f>
        <v>R&amp;D Capital Cost Reductions</v>
      </c>
      <c r="K1331" s="276" t="str">
        <f>IF(ISBLANK(INDEX('Policy Characteristics'!E:E,MATCH($C1331,'Policy Characteristics'!$C:$C,0))),"",INDEX('Policy Characteristics'!E:E,MATCH($C1331,'Policy Characteristics'!$C:$C,0)))</f>
        <v>RnD electricity capital cost reduction</v>
      </c>
      <c r="L1331" s="284">
        <f>IF(ISBLANK(INDEX('Policy Characteristics'!F:F,MATCH($C1331,'Policy Characteristics'!$C:$C,0))),"",INDEX('Policy Characteristics'!F:F,MATCH($C1331,'Policy Characteristics'!$C:$C,0)))</f>
        <v>0</v>
      </c>
      <c r="M1331" s="284">
        <f>IF(ISBLANK(INDEX('Policy Characteristics'!G:G,MATCH($C1331,'Policy Characteristics'!$C:$C,0))),"",INDEX('Policy Characteristics'!G:G,MATCH($C1331,'Policy Characteristics'!$C:$C,0)))</f>
        <v>0.4</v>
      </c>
      <c r="N1331" s="284">
        <f>IF(ISBLANK(INDEX('Policy Characteristics'!H:H,MATCH($C1331,'Policy Characteristics'!$C:$C,0))),"",INDEX('Policy Characteristics'!H:H,MATCH($C1331,'Policy Characteristics'!$C:$C,0)))</f>
        <v>0.01</v>
      </c>
      <c r="O1331" s="276" t="str">
        <f>IF(ISBLANK(INDEX('Policy Characteristics'!I:I,MATCH($C1331,'Policy Characteristics'!$C:$C,0))),"",INDEX('Policy Characteristics'!I:I,MATCH($C1331,'Policy Characteristics'!$C:$C,0)))</f>
        <v>% reduction in cost</v>
      </c>
      <c r="P1331" s="276" t="str">
        <f>IF(ISBLANK(INDEX('Policy Characteristics'!J:J,MATCH($C1331,'Policy Characteristics'!$C:$C,0))),"",INDEX('Policy Characteristics'!J:J,MATCH($C1331,'Policy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31" s="276" t="str">
        <f>IF(ISBLANK(INDEX('Policy Characteristics'!K:K,MATCH($C1331,'Policy Characteristics'!$C:$C,0))),"",INDEX('Policy Characteristics'!K:K,MATCH($C1331,'Policy Characteristics'!$C:$C,0)))</f>
        <v>architectural-design.html#rnd</v>
      </c>
      <c r="R1331" s="276" t="str">
        <f>IF(ISBLANK(INDEX('Policy Characteristics'!L:L,MATCH($C1331,'Policy Characteristics'!$C:$C,0))),"",INDEX('Policy Characteristics'!L:L,MATCH($C1331,'Policy Characteristics'!$C:$C,0)))</f>
        <v>research-and-development.html</v>
      </c>
    </row>
    <row r="1332" spans="1:18" ht="16">
      <c r="A1332" s="276" t="str">
        <f>IF(ISBLANK(INDEX('Policy Characteristics'!A:A,MATCH($C1332,'Policy Characteristics'!$C:$C,0))),"",INDEX('Policy Characteristics'!A:A,MATCH($C1332,'Policy Characteristics'!$C:$C,0)))</f>
        <v>Research and Development</v>
      </c>
      <c r="B1332" s="285" t="str">
        <f>IF(ISBLANK(INDEX('Policy Characteristics'!B:B,MATCH($C1332,'Policy Characteristics'!$C:$C,0))),"",INDEX('Policy Characteristics'!B:B,MATCH($C1332,'Policy Characteristics'!$C:$C,0)))</f>
        <v>Capital Cost Reduction</v>
      </c>
      <c r="C1332" s="276" t="str">
        <f t="shared" ref="C1332:C1353" si="61">C$1331</f>
        <v>RnD Electricity Capital Cost Perc Reduction</v>
      </c>
      <c r="D1332" s="6" t="s">
        <v>3579</v>
      </c>
      <c r="E1332" s="47"/>
      <c r="F1332" s="6" t="s">
        <v>3593</v>
      </c>
      <c r="G1332" s="47"/>
      <c r="H1332" s="44">
        <v>93</v>
      </c>
      <c r="I1332" s="347" t="s">
        <v>44</v>
      </c>
      <c r="J1332" s="277" t="str">
        <f>IF(ISBLANK(INDEX('Policy Characteristics'!D:D,MATCH($C1332,'Policy Characteristics'!$C:$C,0))),"",INDEX('Policy Characteristics'!D:D,MATCH($C1332,'Policy Characteristics'!$C:$C,0)))</f>
        <v>R&amp;D Capital Cost Reductions</v>
      </c>
      <c r="K1332" s="276" t="str">
        <f>IF(ISBLANK(INDEX('Policy Characteristics'!E:E,MATCH($C1332,'Policy Characteristics'!$C:$C,0))),"",INDEX('Policy Characteristics'!E:E,MATCH($C1332,'Policy Characteristics'!$C:$C,0)))</f>
        <v>RnD electricity capital cost reduction</v>
      </c>
      <c r="L1332" s="284">
        <f>IF(ISBLANK(INDEX('Policy Characteristics'!F:F,MATCH($C1332,'Policy Characteristics'!$C:$C,0))),"",INDEX('Policy Characteristics'!F:F,MATCH($C1332,'Policy Characteristics'!$C:$C,0)))</f>
        <v>0</v>
      </c>
      <c r="M1332" s="284">
        <f>IF(ISBLANK(INDEX('Policy Characteristics'!G:G,MATCH($C1332,'Policy Characteristics'!$C:$C,0))),"",INDEX('Policy Characteristics'!G:G,MATCH($C1332,'Policy Characteristics'!$C:$C,0)))</f>
        <v>0.4</v>
      </c>
      <c r="N1332" s="284">
        <f>IF(ISBLANK(INDEX('Policy Characteristics'!H:H,MATCH($C1332,'Policy Characteristics'!$C:$C,0))),"",INDEX('Policy Characteristics'!H:H,MATCH($C1332,'Policy Characteristics'!$C:$C,0)))</f>
        <v>0.01</v>
      </c>
      <c r="O1332" s="276" t="str">
        <f>IF(ISBLANK(INDEX('Policy Characteristics'!I:I,MATCH($C1332,'Policy Characteristics'!$C:$C,0))),"",INDEX('Policy Characteristics'!I:I,MATCH($C1332,'Policy Characteristics'!$C:$C,0)))</f>
        <v>% reduction in cost</v>
      </c>
      <c r="P1332" s="276" t="str">
        <f>IF(ISBLANK(INDEX('Policy Characteristics'!J:J,MATCH($C1332,'Policy Characteristics'!$C:$C,0))),"",INDEX('Policy Characteristics'!J:J,MATCH($C1332,'Policy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32" s="276" t="str">
        <f>IF(ISBLANK(INDEX('Policy Characteristics'!K:K,MATCH($C1332,'Policy Characteristics'!$C:$C,0))),"",INDEX('Policy Characteristics'!K:K,MATCH($C1332,'Policy Characteristics'!$C:$C,0)))</f>
        <v>architectural-design.html#rnd</v>
      </c>
      <c r="R1332" s="276" t="str">
        <f>IF(ISBLANK(INDEX('Policy Characteristics'!L:L,MATCH($C1332,'Policy Characteristics'!$C:$C,0))),"",INDEX('Policy Characteristics'!L:L,MATCH($C1332,'Policy Characteristics'!$C:$C,0)))</f>
        <v>research-and-development.html</v>
      </c>
    </row>
    <row r="1333" spans="1:18" ht="16">
      <c r="A1333" s="276" t="str">
        <f>IF(ISBLANK(INDEX('Policy Characteristics'!A:A,MATCH($C1333,'Policy Characteristics'!$C:$C,0))),"",INDEX('Policy Characteristics'!A:A,MATCH($C1333,'Policy Characteristics'!$C:$C,0)))</f>
        <v>Research and Development</v>
      </c>
      <c r="B1333" s="285" t="str">
        <f>IF(ISBLANK(INDEX('Policy Characteristics'!B:B,MATCH($C1333,'Policy Characteristics'!$C:$C,0))),"",INDEX('Policy Characteristics'!B:B,MATCH($C1333,'Policy Characteristics'!$C:$C,0)))</f>
        <v>Capital Cost Reduction</v>
      </c>
      <c r="C1333" s="276" t="str">
        <f t="shared" si="61"/>
        <v>RnD Electricity Capital Cost Perc Reduction</v>
      </c>
      <c r="D1333" s="6" t="s">
        <v>3580</v>
      </c>
      <c r="E1333" s="47"/>
      <c r="F1333" s="6" t="s">
        <v>3594</v>
      </c>
      <c r="G1333" s="47"/>
      <c r="H1333" s="44">
        <v>1810</v>
      </c>
      <c r="I1333" s="347" t="s">
        <v>44</v>
      </c>
      <c r="J1333" s="277" t="str">
        <f>IF(ISBLANK(INDEX('Policy Characteristics'!D:D,MATCH($C1333,'Policy Characteristics'!$C:$C,0))),"",INDEX('Policy Characteristics'!D:D,MATCH($C1333,'Policy Characteristics'!$C:$C,0)))</f>
        <v>R&amp;D Capital Cost Reductions</v>
      </c>
      <c r="K1333" s="276" t="str">
        <f>IF(ISBLANK(INDEX('Policy Characteristics'!E:E,MATCH($C1333,'Policy Characteristics'!$C:$C,0))),"",INDEX('Policy Characteristics'!E:E,MATCH($C1333,'Policy Characteristics'!$C:$C,0)))</f>
        <v>RnD electricity capital cost reduction</v>
      </c>
      <c r="L1333" s="284">
        <f>IF(ISBLANK(INDEX('Policy Characteristics'!F:F,MATCH($C1333,'Policy Characteristics'!$C:$C,0))),"",INDEX('Policy Characteristics'!F:F,MATCH($C1333,'Policy Characteristics'!$C:$C,0)))</f>
        <v>0</v>
      </c>
      <c r="M1333" s="284">
        <f>IF(ISBLANK(INDEX('Policy Characteristics'!G:G,MATCH($C1333,'Policy Characteristics'!$C:$C,0))),"",INDEX('Policy Characteristics'!G:G,MATCH($C1333,'Policy Characteristics'!$C:$C,0)))</f>
        <v>0.4</v>
      </c>
      <c r="N1333" s="284">
        <f>IF(ISBLANK(INDEX('Policy Characteristics'!H:H,MATCH($C1333,'Policy Characteristics'!$C:$C,0))),"",INDEX('Policy Characteristics'!H:H,MATCH($C1333,'Policy Characteristics'!$C:$C,0)))</f>
        <v>0.01</v>
      </c>
      <c r="O1333" s="276" t="str">
        <f>IF(ISBLANK(INDEX('Policy Characteristics'!I:I,MATCH($C1333,'Policy Characteristics'!$C:$C,0))),"",INDEX('Policy Characteristics'!I:I,MATCH($C1333,'Policy Characteristics'!$C:$C,0)))</f>
        <v>% reduction in cost</v>
      </c>
      <c r="P1333" s="276" t="str">
        <f>IF(ISBLANK(INDEX('Policy Characteristics'!J:J,MATCH($C1333,'Policy Characteristics'!$C:$C,0))),"",INDEX('Policy Characteristics'!J:J,MATCH($C1333,'Policy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33" s="276" t="str">
        <f>IF(ISBLANK(INDEX('Policy Characteristics'!K:K,MATCH($C1333,'Policy Characteristics'!$C:$C,0))),"",INDEX('Policy Characteristics'!K:K,MATCH($C1333,'Policy Characteristics'!$C:$C,0)))</f>
        <v>architectural-design.html#rnd</v>
      </c>
      <c r="R1333" s="276" t="str">
        <f>IF(ISBLANK(INDEX('Policy Characteristics'!L:L,MATCH($C1333,'Policy Characteristics'!$C:$C,0))),"",INDEX('Policy Characteristics'!L:L,MATCH($C1333,'Policy Characteristics'!$C:$C,0)))</f>
        <v>research-and-development.html</v>
      </c>
    </row>
    <row r="1334" spans="1:18" ht="16">
      <c r="A1334" s="276" t="str">
        <f>IF(ISBLANK(INDEX('Policy Characteristics'!A:A,MATCH($C1334,'Policy Characteristics'!$C:$C,0))),"",INDEX('Policy Characteristics'!A:A,MATCH($C1334,'Policy Characteristics'!$C:$C,0)))</f>
        <v>Research and Development</v>
      </c>
      <c r="B1334" s="285" t="str">
        <f>IF(ISBLANK(INDEX('Policy Characteristics'!B:B,MATCH($C1334,'Policy Characteristics'!$C:$C,0))),"",INDEX('Policy Characteristics'!B:B,MATCH($C1334,'Policy Characteristics'!$C:$C,0)))</f>
        <v>Capital Cost Reduction</v>
      </c>
      <c r="C1334" s="276" t="str">
        <f t="shared" si="61"/>
        <v>RnD Electricity Capital Cost Perc Reduction</v>
      </c>
      <c r="D1334" s="6" t="s">
        <v>77</v>
      </c>
      <c r="E1334" s="47"/>
      <c r="F1334" s="6" t="s">
        <v>3595</v>
      </c>
      <c r="G1334" s="47"/>
      <c r="H1334" s="44">
        <v>94</v>
      </c>
      <c r="I1334" s="347" t="s">
        <v>44</v>
      </c>
      <c r="J1334" s="277" t="str">
        <f>IF(ISBLANK(INDEX('Policy Characteristics'!D:D,MATCH($C1334,'Policy Characteristics'!$C:$C,0))),"",INDEX('Policy Characteristics'!D:D,MATCH($C1334,'Policy Characteristics'!$C:$C,0)))</f>
        <v>R&amp;D Capital Cost Reductions</v>
      </c>
      <c r="K1334" s="276" t="str">
        <f>IF(ISBLANK(INDEX('Policy Characteristics'!E:E,MATCH($C1334,'Policy Characteristics'!$C:$C,0))),"",INDEX('Policy Characteristics'!E:E,MATCH($C1334,'Policy Characteristics'!$C:$C,0)))</f>
        <v>RnD electricity capital cost reduction</v>
      </c>
      <c r="L1334" s="284">
        <f>IF(ISBLANK(INDEX('Policy Characteristics'!F:F,MATCH($C1334,'Policy Characteristics'!$C:$C,0))),"",INDEX('Policy Characteristics'!F:F,MATCH($C1334,'Policy Characteristics'!$C:$C,0)))</f>
        <v>0</v>
      </c>
      <c r="M1334" s="284">
        <f>IF(ISBLANK(INDEX('Policy Characteristics'!G:G,MATCH($C1334,'Policy Characteristics'!$C:$C,0))),"",INDEX('Policy Characteristics'!G:G,MATCH($C1334,'Policy Characteristics'!$C:$C,0)))</f>
        <v>0.4</v>
      </c>
      <c r="N1334" s="284">
        <f>IF(ISBLANK(INDEX('Policy Characteristics'!H:H,MATCH($C1334,'Policy Characteristics'!$C:$C,0))),"",INDEX('Policy Characteristics'!H:H,MATCH($C1334,'Policy Characteristics'!$C:$C,0)))</f>
        <v>0.01</v>
      </c>
      <c r="O1334" s="276" t="str">
        <f>IF(ISBLANK(INDEX('Policy Characteristics'!I:I,MATCH($C1334,'Policy Characteristics'!$C:$C,0))),"",INDEX('Policy Characteristics'!I:I,MATCH($C1334,'Policy Characteristics'!$C:$C,0)))</f>
        <v>% reduction in cost</v>
      </c>
      <c r="P1334" s="276" t="str">
        <f>IF(ISBLANK(INDEX('Policy Characteristics'!J:J,MATCH($C1334,'Policy Characteristics'!$C:$C,0))),"",INDEX('Policy Characteristics'!J:J,MATCH($C1334,'Policy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34" s="276" t="str">
        <f>IF(ISBLANK(INDEX('Policy Characteristics'!K:K,MATCH($C1334,'Policy Characteristics'!$C:$C,0))),"",INDEX('Policy Characteristics'!K:K,MATCH($C1334,'Policy Characteristics'!$C:$C,0)))</f>
        <v>architectural-design.html#rnd</v>
      </c>
      <c r="R1334" s="276" t="str">
        <f>IF(ISBLANK(INDEX('Policy Characteristics'!L:L,MATCH($C1334,'Policy Characteristics'!$C:$C,0))),"",INDEX('Policy Characteristics'!L:L,MATCH($C1334,'Policy Characteristics'!$C:$C,0)))</f>
        <v>research-and-development.html</v>
      </c>
    </row>
    <row r="1335" spans="1:18" ht="16">
      <c r="A1335" s="276" t="str">
        <f>IF(ISBLANK(INDEX('Policy Characteristics'!A:A,MATCH($C1335,'Policy Characteristics'!$C:$C,0))),"",INDEX('Policy Characteristics'!A:A,MATCH($C1335,'Policy Characteristics'!$C:$C,0)))</f>
        <v>Research and Development</v>
      </c>
      <c r="B1335" s="285" t="str">
        <f>IF(ISBLANK(INDEX('Policy Characteristics'!B:B,MATCH($C1335,'Policy Characteristics'!$C:$C,0))),"",INDEX('Policy Characteristics'!B:B,MATCH($C1335,'Policy Characteristics'!$C:$C,0)))</f>
        <v>Capital Cost Reduction</v>
      </c>
      <c r="C1335" s="276" t="str">
        <f t="shared" si="61"/>
        <v>RnD Electricity Capital Cost Perc Reduction</v>
      </c>
      <c r="D1335" s="6" t="s">
        <v>78</v>
      </c>
      <c r="E1335" s="47"/>
      <c r="F1335" s="6" t="s">
        <v>335</v>
      </c>
      <c r="G1335" s="47"/>
      <c r="H1335" s="44">
        <v>95</v>
      </c>
      <c r="I1335" s="347" t="s">
        <v>44</v>
      </c>
      <c r="J1335" s="277" t="str">
        <f>IF(ISBLANK(INDEX('Policy Characteristics'!D:D,MATCH($C1335,'Policy Characteristics'!$C:$C,0))),"",INDEX('Policy Characteristics'!D:D,MATCH($C1335,'Policy Characteristics'!$C:$C,0)))</f>
        <v>R&amp;D Capital Cost Reductions</v>
      </c>
      <c r="K1335" s="276" t="str">
        <f>IF(ISBLANK(INDEX('Policy Characteristics'!E:E,MATCH($C1335,'Policy Characteristics'!$C:$C,0))),"",INDEX('Policy Characteristics'!E:E,MATCH($C1335,'Policy Characteristics'!$C:$C,0)))</f>
        <v>RnD electricity capital cost reduction</v>
      </c>
      <c r="L1335" s="284">
        <f>IF(ISBLANK(INDEX('Policy Characteristics'!F:F,MATCH($C1335,'Policy Characteristics'!$C:$C,0))),"",INDEX('Policy Characteristics'!F:F,MATCH($C1335,'Policy Characteristics'!$C:$C,0)))</f>
        <v>0</v>
      </c>
      <c r="M1335" s="284">
        <f>IF(ISBLANK(INDEX('Policy Characteristics'!G:G,MATCH($C1335,'Policy Characteristics'!$C:$C,0))),"",INDEX('Policy Characteristics'!G:G,MATCH($C1335,'Policy Characteristics'!$C:$C,0)))</f>
        <v>0.4</v>
      </c>
      <c r="N1335" s="284">
        <f>IF(ISBLANK(INDEX('Policy Characteristics'!H:H,MATCH($C1335,'Policy Characteristics'!$C:$C,0))),"",INDEX('Policy Characteristics'!H:H,MATCH($C1335,'Policy Characteristics'!$C:$C,0)))</f>
        <v>0.01</v>
      </c>
      <c r="O1335" s="276" t="str">
        <f>IF(ISBLANK(INDEX('Policy Characteristics'!I:I,MATCH($C1335,'Policy Characteristics'!$C:$C,0))),"",INDEX('Policy Characteristics'!I:I,MATCH($C1335,'Policy Characteristics'!$C:$C,0)))</f>
        <v>% reduction in cost</v>
      </c>
      <c r="P1335" s="276" t="str">
        <f>IF(ISBLANK(INDEX('Policy Characteristics'!J:J,MATCH($C1335,'Policy Characteristics'!$C:$C,0))),"",INDEX('Policy Characteristics'!J:J,MATCH($C1335,'Policy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35" s="276" t="str">
        <f>IF(ISBLANK(INDEX('Policy Characteristics'!K:K,MATCH($C1335,'Policy Characteristics'!$C:$C,0))),"",INDEX('Policy Characteristics'!K:K,MATCH($C1335,'Policy Characteristics'!$C:$C,0)))</f>
        <v>architectural-design.html#rnd</v>
      </c>
      <c r="R1335" s="276" t="str">
        <f>IF(ISBLANK(INDEX('Policy Characteristics'!L:L,MATCH($C1335,'Policy Characteristics'!$C:$C,0))),"",INDEX('Policy Characteristics'!L:L,MATCH($C1335,'Policy Characteristics'!$C:$C,0)))</f>
        <v>research-and-development.html</v>
      </c>
    </row>
    <row r="1336" spans="1:18" ht="16">
      <c r="A1336" s="276" t="str">
        <f>IF(ISBLANK(INDEX('Policy Characteristics'!A:A,MATCH($C1336,'Policy Characteristics'!$C:$C,0))),"",INDEX('Policy Characteristics'!A:A,MATCH($C1336,'Policy Characteristics'!$C:$C,0)))</f>
        <v>Research and Development</v>
      </c>
      <c r="B1336" s="285" t="str">
        <f>IF(ISBLANK(INDEX('Policy Characteristics'!B:B,MATCH($C1336,'Policy Characteristics'!$C:$C,0))),"",INDEX('Policy Characteristics'!B:B,MATCH($C1336,'Policy Characteristics'!$C:$C,0)))</f>
        <v>Capital Cost Reduction</v>
      </c>
      <c r="C1336" s="276" t="str">
        <f t="shared" si="61"/>
        <v>RnD Electricity Capital Cost Perc Reduction</v>
      </c>
      <c r="D1336" s="6" t="s">
        <v>463</v>
      </c>
      <c r="E1336" s="47"/>
      <c r="F1336" s="6" t="s">
        <v>467</v>
      </c>
      <c r="G1336" s="47"/>
      <c r="H1336" s="44">
        <v>96</v>
      </c>
      <c r="I1336" s="347" t="s">
        <v>44</v>
      </c>
      <c r="J1336" s="277" t="str">
        <f>IF(ISBLANK(INDEX('Policy Characteristics'!D:D,MATCH($C1336,'Policy Characteristics'!$C:$C,0))),"",INDEX('Policy Characteristics'!D:D,MATCH($C1336,'Policy Characteristics'!$C:$C,0)))</f>
        <v>R&amp;D Capital Cost Reductions</v>
      </c>
      <c r="K1336" s="276" t="str">
        <f>IF(ISBLANK(INDEX('Policy Characteristics'!E:E,MATCH($C1336,'Policy Characteristics'!$C:$C,0))),"",INDEX('Policy Characteristics'!E:E,MATCH($C1336,'Policy Characteristics'!$C:$C,0)))</f>
        <v>RnD electricity capital cost reduction</v>
      </c>
      <c r="L1336" s="284">
        <f>IF(ISBLANK(INDEX('Policy Characteristics'!F:F,MATCH($C1336,'Policy Characteristics'!$C:$C,0))),"",INDEX('Policy Characteristics'!F:F,MATCH($C1336,'Policy Characteristics'!$C:$C,0)))</f>
        <v>0</v>
      </c>
      <c r="M1336" s="284">
        <f>IF(ISBLANK(INDEX('Policy Characteristics'!G:G,MATCH($C1336,'Policy Characteristics'!$C:$C,0))),"",INDEX('Policy Characteristics'!G:G,MATCH($C1336,'Policy Characteristics'!$C:$C,0)))</f>
        <v>0.4</v>
      </c>
      <c r="N1336" s="284">
        <f>IF(ISBLANK(INDEX('Policy Characteristics'!H:H,MATCH($C1336,'Policy Characteristics'!$C:$C,0))),"",INDEX('Policy Characteristics'!H:H,MATCH($C1336,'Policy Characteristics'!$C:$C,0)))</f>
        <v>0.01</v>
      </c>
      <c r="O1336" s="276" t="str">
        <f>IF(ISBLANK(INDEX('Policy Characteristics'!I:I,MATCH($C1336,'Policy Characteristics'!$C:$C,0))),"",INDEX('Policy Characteristics'!I:I,MATCH($C1336,'Policy Characteristics'!$C:$C,0)))</f>
        <v>% reduction in cost</v>
      </c>
      <c r="P1336" s="276" t="str">
        <f>IF(ISBLANK(INDEX('Policy Characteristics'!J:J,MATCH($C1336,'Policy Characteristics'!$C:$C,0))),"",INDEX('Policy Characteristics'!J:J,MATCH($C1336,'Policy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36" s="276" t="str">
        <f>IF(ISBLANK(INDEX('Policy Characteristics'!K:K,MATCH($C1336,'Policy Characteristics'!$C:$C,0))),"",INDEX('Policy Characteristics'!K:K,MATCH($C1336,'Policy Characteristics'!$C:$C,0)))</f>
        <v>architectural-design.html#rnd</v>
      </c>
      <c r="R1336" s="276" t="str">
        <f>IF(ISBLANK(INDEX('Policy Characteristics'!L:L,MATCH($C1336,'Policy Characteristics'!$C:$C,0))),"",INDEX('Policy Characteristics'!L:L,MATCH($C1336,'Policy Characteristics'!$C:$C,0)))</f>
        <v>research-and-development.html</v>
      </c>
    </row>
    <row r="1337" spans="1:18" ht="16">
      <c r="A1337" s="276" t="str">
        <f>IF(ISBLANK(INDEX('Policy Characteristics'!A:A,MATCH($C1337,'Policy Characteristics'!$C:$C,0))),"",INDEX('Policy Characteristics'!A:A,MATCH($C1337,'Policy Characteristics'!$C:$C,0)))</f>
        <v>Research and Development</v>
      </c>
      <c r="B1337" s="285" t="str">
        <f>IF(ISBLANK(INDEX('Policy Characteristics'!B:B,MATCH($C1337,'Policy Characteristics'!$C:$C,0))),"",INDEX('Policy Characteristics'!B:B,MATCH($C1337,'Policy Characteristics'!$C:$C,0)))</f>
        <v>Capital Cost Reduction</v>
      </c>
      <c r="C1337" s="276" t="str">
        <f t="shared" si="61"/>
        <v>RnD Electricity Capital Cost Perc Reduction</v>
      </c>
      <c r="D1337" s="6" t="s">
        <v>79</v>
      </c>
      <c r="E1337" s="47"/>
      <c r="F1337" s="6" t="s">
        <v>336</v>
      </c>
      <c r="G1337" s="47"/>
      <c r="H1337" s="44">
        <v>97</v>
      </c>
      <c r="I1337" s="347" t="s">
        <v>44</v>
      </c>
      <c r="J1337" s="277" t="str">
        <f>IF(ISBLANK(INDEX('Policy Characteristics'!D:D,MATCH($C1337,'Policy Characteristics'!$C:$C,0))),"",INDEX('Policy Characteristics'!D:D,MATCH($C1337,'Policy Characteristics'!$C:$C,0)))</f>
        <v>R&amp;D Capital Cost Reductions</v>
      </c>
      <c r="K1337" s="276" t="str">
        <f>IF(ISBLANK(INDEX('Policy Characteristics'!E:E,MATCH($C1337,'Policy Characteristics'!$C:$C,0))),"",INDEX('Policy Characteristics'!E:E,MATCH($C1337,'Policy Characteristics'!$C:$C,0)))</f>
        <v>RnD electricity capital cost reduction</v>
      </c>
      <c r="L1337" s="284">
        <f>IF(ISBLANK(INDEX('Policy Characteristics'!F:F,MATCH($C1337,'Policy Characteristics'!$C:$C,0))),"",INDEX('Policy Characteristics'!F:F,MATCH($C1337,'Policy Characteristics'!$C:$C,0)))</f>
        <v>0</v>
      </c>
      <c r="M1337" s="284">
        <f>IF(ISBLANK(INDEX('Policy Characteristics'!G:G,MATCH($C1337,'Policy Characteristics'!$C:$C,0))),"",INDEX('Policy Characteristics'!G:G,MATCH($C1337,'Policy Characteristics'!$C:$C,0)))</f>
        <v>0.4</v>
      </c>
      <c r="N1337" s="284">
        <f>IF(ISBLANK(INDEX('Policy Characteristics'!H:H,MATCH($C1337,'Policy Characteristics'!$C:$C,0))),"",INDEX('Policy Characteristics'!H:H,MATCH($C1337,'Policy Characteristics'!$C:$C,0)))</f>
        <v>0.01</v>
      </c>
      <c r="O1337" s="276" t="str">
        <f>IF(ISBLANK(INDEX('Policy Characteristics'!I:I,MATCH($C1337,'Policy Characteristics'!$C:$C,0))),"",INDEX('Policy Characteristics'!I:I,MATCH($C1337,'Policy Characteristics'!$C:$C,0)))</f>
        <v>% reduction in cost</v>
      </c>
      <c r="P1337" s="276" t="str">
        <f>IF(ISBLANK(INDEX('Policy Characteristics'!J:J,MATCH($C1337,'Policy Characteristics'!$C:$C,0))),"",INDEX('Policy Characteristics'!J:J,MATCH($C1337,'Policy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37" s="276" t="str">
        <f>IF(ISBLANK(INDEX('Policy Characteristics'!K:K,MATCH($C1337,'Policy Characteristics'!$C:$C,0))),"",INDEX('Policy Characteristics'!K:K,MATCH($C1337,'Policy Characteristics'!$C:$C,0)))</f>
        <v>architectural-design.html#rnd</v>
      </c>
      <c r="R1337" s="276" t="str">
        <f>IF(ISBLANK(INDEX('Policy Characteristics'!L:L,MATCH($C1337,'Policy Characteristics'!$C:$C,0))),"",INDEX('Policy Characteristics'!L:L,MATCH($C1337,'Policy Characteristics'!$C:$C,0)))</f>
        <v>research-and-development.html</v>
      </c>
    </row>
    <row r="1338" spans="1:18" ht="16">
      <c r="A1338" s="276" t="str">
        <f>IF(ISBLANK(INDEX('Policy Characteristics'!A:A,MATCH($C1338,'Policy Characteristics'!$C:$C,0))),"",INDEX('Policy Characteristics'!A:A,MATCH($C1338,'Policy Characteristics'!$C:$C,0)))</f>
        <v>Research and Development</v>
      </c>
      <c r="B1338" s="285" t="str">
        <f>IF(ISBLANK(INDEX('Policy Characteristics'!B:B,MATCH($C1338,'Policy Characteristics'!$C:$C,0))),"",INDEX('Policy Characteristics'!B:B,MATCH($C1338,'Policy Characteristics'!$C:$C,0)))</f>
        <v>Capital Cost Reduction</v>
      </c>
      <c r="C1338" s="276" t="str">
        <f t="shared" si="61"/>
        <v>RnD Electricity Capital Cost Perc Reduction</v>
      </c>
      <c r="D1338" s="6" t="s">
        <v>80</v>
      </c>
      <c r="E1338" s="47"/>
      <c r="F1338" s="6" t="s">
        <v>337</v>
      </c>
      <c r="G1338" s="47"/>
      <c r="H1338" s="44">
        <v>98</v>
      </c>
      <c r="I1338" s="347" t="s">
        <v>44</v>
      </c>
      <c r="J1338" s="277" t="str">
        <f>IF(ISBLANK(INDEX('Policy Characteristics'!D:D,MATCH($C1338,'Policy Characteristics'!$C:$C,0))),"",INDEX('Policy Characteristics'!D:D,MATCH($C1338,'Policy Characteristics'!$C:$C,0)))</f>
        <v>R&amp;D Capital Cost Reductions</v>
      </c>
      <c r="K1338" s="276" t="str">
        <f>IF(ISBLANK(INDEX('Policy Characteristics'!E:E,MATCH($C1338,'Policy Characteristics'!$C:$C,0))),"",INDEX('Policy Characteristics'!E:E,MATCH($C1338,'Policy Characteristics'!$C:$C,0)))</f>
        <v>RnD electricity capital cost reduction</v>
      </c>
      <c r="L1338" s="284">
        <f>IF(ISBLANK(INDEX('Policy Characteristics'!F:F,MATCH($C1338,'Policy Characteristics'!$C:$C,0))),"",INDEX('Policy Characteristics'!F:F,MATCH($C1338,'Policy Characteristics'!$C:$C,0)))</f>
        <v>0</v>
      </c>
      <c r="M1338" s="284">
        <f>IF(ISBLANK(INDEX('Policy Characteristics'!G:G,MATCH($C1338,'Policy Characteristics'!$C:$C,0))),"",INDEX('Policy Characteristics'!G:G,MATCH($C1338,'Policy Characteristics'!$C:$C,0)))</f>
        <v>0.4</v>
      </c>
      <c r="N1338" s="284">
        <f>IF(ISBLANK(INDEX('Policy Characteristics'!H:H,MATCH($C1338,'Policy Characteristics'!$C:$C,0))),"",INDEX('Policy Characteristics'!H:H,MATCH($C1338,'Policy Characteristics'!$C:$C,0)))</f>
        <v>0.01</v>
      </c>
      <c r="O1338" s="276" t="str">
        <f>IF(ISBLANK(INDEX('Policy Characteristics'!I:I,MATCH($C1338,'Policy Characteristics'!$C:$C,0))),"",INDEX('Policy Characteristics'!I:I,MATCH($C1338,'Policy Characteristics'!$C:$C,0)))</f>
        <v>% reduction in cost</v>
      </c>
      <c r="P1338" s="276" t="str">
        <f>IF(ISBLANK(INDEX('Policy Characteristics'!J:J,MATCH($C1338,'Policy Characteristics'!$C:$C,0))),"",INDEX('Policy Characteristics'!J:J,MATCH($C1338,'Policy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38" s="276" t="str">
        <f>IF(ISBLANK(INDEX('Policy Characteristics'!K:K,MATCH($C1338,'Policy Characteristics'!$C:$C,0))),"",INDEX('Policy Characteristics'!K:K,MATCH($C1338,'Policy Characteristics'!$C:$C,0)))</f>
        <v>architectural-design.html#rnd</v>
      </c>
      <c r="R1338" s="276" t="str">
        <f>IF(ISBLANK(INDEX('Policy Characteristics'!L:L,MATCH($C1338,'Policy Characteristics'!$C:$C,0))),"",INDEX('Policy Characteristics'!L:L,MATCH($C1338,'Policy Characteristics'!$C:$C,0)))</f>
        <v>research-and-development.html</v>
      </c>
    </row>
    <row r="1339" spans="1:18" ht="16">
      <c r="A1339" s="276" t="str">
        <f>IF(ISBLANK(INDEX('Policy Characteristics'!A:A,MATCH($C1339,'Policy Characteristics'!$C:$C,0))),"",INDEX('Policy Characteristics'!A:A,MATCH($C1339,'Policy Characteristics'!$C:$C,0)))</f>
        <v>Research and Development</v>
      </c>
      <c r="B1339" s="285" t="str">
        <f>IF(ISBLANK(INDEX('Policy Characteristics'!B:B,MATCH($C1339,'Policy Characteristics'!$C:$C,0))),"",INDEX('Policy Characteristics'!B:B,MATCH($C1339,'Policy Characteristics'!$C:$C,0)))</f>
        <v>Capital Cost Reduction</v>
      </c>
      <c r="C1339" s="276" t="str">
        <f t="shared" si="61"/>
        <v>RnD Electricity Capital Cost Perc Reduction</v>
      </c>
      <c r="D1339" s="6" t="s">
        <v>81</v>
      </c>
      <c r="E1339" s="47"/>
      <c r="F1339" s="6" t="s">
        <v>338</v>
      </c>
      <c r="G1339" s="47"/>
      <c r="H1339" s="44">
        <v>99</v>
      </c>
      <c r="I1339" s="347" t="s">
        <v>44</v>
      </c>
      <c r="J1339" s="277" t="str">
        <f>IF(ISBLANK(INDEX('Policy Characteristics'!D:D,MATCH($C1339,'Policy Characteristics'!$C:$C,0))),"",INDEX('Policy Characteristics'!D:D,MATCH($C1339,'Policy Characteristics'!$C:$C,0)))</f>
        <v>R&amp;D Capital Cost Reductions</v>
      </c>
      <c r="K1339" s="276" t="str">
        <f>IF(ISBLANK(INDEX('Policy Characteristics'!E:E,MATCH($C1339,'Policy Characteristics'!$C:$C,0))),"",INDEX('Policy Characteristics'!E:E,MATCH($C1339,'Policy Characteristics'!$C:$C,0)))</f>
        <v>RnD electricity capital cost reduction</v>
      </c>
      <c r="L1339" s="284">
        <f>IF(ISBLANK(INDEX('Policy Characteristics'!F:F,MATCH($C1339,'Policy Characteristics'!$C:$C,0))),"",INDEX('Policy Characteristics'!F:F,MATCH($C1339,'Policy Characteristics'!$C:$C,0)))</f>
        <v>0</v>
      </c>
      <c r="M1339" s="284">
        <f>IF(ISBLANK(INDEX('Policy Characteristics'!G:G,MATCH($C1339,'Policy Characteristics'!$C:$C,0))),"",INDEX('Policy Characteristics'!G:G,MATCH($C1339,'Policy Characteristics'!$C:$C,0)))</f>
        <v>0.4</v>
      </c>
      <c r="N1339" s="284">
        <f>IF(ISBLANK(INDEX('Policy Characteristics'!H:H,MATCH($C1339,'Policy Characteristics'!$C:$C,0))),"",INDEX('Policy Characteristics'!H:H,MATCH($C1339,'Policy Characteristics'!$C:$C,0)))</f>
        <v>0.01</v>
      </c>
      <c r="O1339" s="276" t="str">
        <f>IF(ISBLANK(INDEX('Policy Characteristics'!I:I,MATCH($C1339,'Policy Characteristics'!$C:$C,0))),"",INDEX('Policy Characteristics'!I:I,MATCH($C1339,'Policy Characteristics'!$C:$C,0)))</f>
        <v>% reduction in cost</v>
      </c>
      <c r="P1339" s="276" t="str">
        <f>IF(ISBLANK(INDEX('Policy Characteristics'!J:J,MATCH($C1339,'Policy Characteristics'!$C:$C,0))),"",INDEX('Policy Characteristics'!J:J,MATCH($C1339,'Policy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39" s="276" t="str">
        <f>IF(ISBLANK(INDEX('Policy Characteristics'!K:K,MATCH($C1339,'Policy Characteristics'!$C:$C,0))),"",INDEX('Policy Characteristics'!K:K,MATCH($C1339,'Policy Characteristics'!$C:$C,0)))</f>
        <v>architectural-design.html#rnd</v>
      </c>
      <c r="R1339" s="276" t="str">
        <f>IF(ISBLANK(INDEX('Policy Characteristics'!L:L,MATCH($C1339,'Policy Characteristics'!$C:$C,0))),"",INDEX('Policy Characteristics'!L:L,MATCH($C1339,'Policy Characteristics'!$C:$C,0)))</f>
        <v>research-and-development.html</v>
      </c>
    </row>
    <row r="1340" spans="1:18" ht="16">
      <c r="A1340" s="276" t="str">
        <f>IF(ISBLANK(INDEX('Policy Characteristics'!A:A,MATCH($C1340,'Policy Characteristics'!$C:$C,0))),"",INDEX('Policy Characteristics'!A:A,MATCH($C1340,'Policy Characteristics'!$C:$C,0)))</f>
        <v>Research and Development</v>
      </c>
      <c r="B1340" s="285" t="str">
        <f>IF(ISBLANK(INDEX('Policy Characteristics'!B:B,MATCH($C1340,'Policy Characteristics'!$C:$C,0))),"",INDEX('Policy Characteristics'!B:B,MATCH($C1340,'Policy Characteristics'!$C:$C,0)))</f>
        <v>Capital Cost Reduction</v>
      </c>
      <c r="C1340" s="276" t="str">
        <f t="shared" si="61"/>
        <v>RnD Electricity Capital Cost Perc Reduction</v>
      </c>
      <c r="D1340" s="6" t="s">
        <v>2450</v>
      </c>
      <c r="E1340" s="47"/>
      <c r="F1340" s="6" t="s">
        <v>3596</v>
      </c>
      <c r="G1340" s="47"/>
      <c r="H1340" s="44">
        <v>192</v>
      </c>
      <c r="I1340" s="347" t="s">
        <v>44</v>
      </c>
      <c r="J1340" s="277" t="str">
        <f>IF(ISBLANK(INDEX('Policy Characteristics'!D:D,MATCH($C1340,'Policy Characteristics'!$C:$C,0))),"",INDEX('Policy Characteristics'!D:D,MATCH($C1340,'Policy Characteristics'!$C:$C,0)))</f>
        <v>R&amp;D Capital Cost Reductions</v>
      </c>
      <c r="K1340" s="276" t="str">
        <f>IF(ISBLANK(INDEX('Policy Characteristics'!E:E,MATCH($C1340,'Policy Characteristics'!$C:$C,0))),"",INDEX('Policy Characteristics'!E:E,MATCH($C1340,'Policy Characteristics'!$C:$C,0)))</f>
        <v>RnD electricity capital cost reduction</v>
      </c>
      <c r="L1340" s="284">
        <f>IF(ISBLANK(INDEX('Policy Characteristics'!F:F,MATCH($C1340,'Policy Characteristics'!$C:$C,0))),"",INDEX('Policy Characteristics'!F:F,MATCH($C1340,'Policy Characteristics'!$C:$C,0)))</f>
        <v>0</v>
      </c>
      <c r="M1340" s="284">
        <f>IF(ISBLANK(INDEX('Policy Characteristics'!G:G,MATCH($C1340,'Policy Characteristics'!$C:$C,0))),"",INDEX('Policy Characteristics'!G:G,MATCH($C1340,'Policy Characteristics'!$C:$C,0)))</f>
        <v>0.4</v>
      </c>
      <c r="N1340" s="284">
        <f>IF(ISBLANK(INDEX('Policy Characteristics'!H:H,MATCH($C1340,'Policy Characteristics'!$C:$C,0))),"",INDEX('Policy Characteristics'!H:H,MATCH($C1340,'Policy Characteristics'!$C:$C,0)))</f>
        <v>0.01</v>
      </c>
      <c r="O1340" s="276" t="str">
        <f>IF(ISBLANK(INDEX('Policy Characteristics'!I:I,MATCH($C1340,'Policy Characteristics'!$C:$C,0))),"",INDEX('Policy Characteristics'!I:I,MATCH($C1340,'Policy Characteristics'!$C:$C,0)))</f>
        <v>% reduction in cost</v>
      </c>
      <c r="P1340" s="276" t="str">
        <f>IF(ISBLANK(INDEX('Policy Characteristics'!J:J,MATCH($C1340,'Policy Characteristics'!$C:$C,0))),"",INDEX('Policy Characteristics'!J:J,MATCH($C1340,'Policy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40" s="276" t="str">
        <f>IF(ISBLANK(INDEX('Policy Characteristics'!K:K,MATCH($C1340,'Policy Characteristics'!$C:$C,0))),"",INDEX('Policy Characteristics'!K:K,MATCH($C1340,'Policy Characteristics'!$C:$C,0)))</f>
        <v>architectural-design.html#rnd</v>
      </c>
      <c r="R1340" s="276" t="str">
        <f>IF(ISBLANK(INDEX('Policy Characteristics'!L:L,MATCH($C1340,'Policy Characteristics'!$C:$C,0))),"",INDEX('Policy Characteristics'!L:L,MATCH($C1340,'Policy Characteristics'!$C:$C,0)))</f>
        <v>research-and-development.html</v>
      </c>
    </row>
    <row r="1341" spans="1:18" ht="16">
      <c r="A1341" s="276" t="str">
        <f>IF(ISBLANK(INDEX('Policy Characteristics'!A:A,MATCH($C1341,'Policy Characteristics'!$C:$C,0))),"",INDEX('Policy Characteristics'!A:A,MATCH($C1341,'Policy Characteristics'!$C:$C,0)))</f>
        <v>Research and Development</v>
      </c>
      <c r="B1341" s="285" t="str">
        <f>IF(ISBLANK(INDEX('Policy Characteristics'!B:B,MATCH($C1341,'Policy Characteristics'!$C:$C,0))),"",INDEX('Policy Characteristics'!B:B,MATCH($C1341,'Policy Characteristics'!$C:$C,0)))</f>
        <v>Capital Cost Reduction</v>
      </c>
      <c r="C1341" s="276" t="str">
        <f t="shared" si="61"/>
        <v>RnD Electricity Capital Cost Perc Reduction</v>
      </c>
      <c r="D1341" s="6" t="s">
        <v>322</v>
      </c>
      <c r="E1341" s="47"/>
      <c r="F1341" s="6" t="s">
        <v>3597</v>
      </c>
      <c r="G1341" s="47"/>
      <c r="H1341" s="44">
        <v>180</v>
      </c>
      <c r="I1341" s="347" t="s">
        <v>44</v>
      </c>
      <c r="J1341" s="277" t="str">
        <f>IF(ISBLANK(INDEX('Policy Characteristics'!D:D,MATCH($C1341,'Policy Characteristics'!$C:$C,0))),"",INDEX('Policy Characteristics'!D:D,MATCH($C1341,'Policy Characteristics'!$C:$C,0)))</f>
        <v>R&amp;D Capital Cost Reductions</v>
      </c>
      <c r="K1341" s="276" t="str">
        <f>IF(ISBLANK(INDEX('Policy Characteristics'!E:E,MATCH($C1341,'Policy Characteristics'!$C:$C,0))),"",INDEX('Policy Characteristics'!E:E,MATCH($C1341,'Policy Characteristics'!$C:$C,0)))</f>
        <v>RnD electricity capital cost reduction</v>
      </c>
      <c r="L1341" s="284">
        <f>IF(ISBLANK(INDEX('Policy Characteristics'!F:F,MATCH($C1341,'Policy Characteristics'!$C:$C,0))),"",INDEX('Policy Characteristics'!F:F,MATCH($C1341,'Policy Characteristics'!$C:$C,0)))</f>
        <v>0</v>
      </c>
      <c r="M1341" s="284">
        <f>IF(ISBLANK(INDEX('Policy Characteristics'!G:G,MATCH($C1341,'Policy Characteristics'!$C:$C,0))),"",INDEX('Policy Characteristics'!G:G,MATCH($C1341,'Policy Characteristics'!$C:$C,0)))</f>
        <v>0.4</v>
      </c>
      <c r="N1341" s="284">
        <f>IF(ISBLANK(INDEX('Policy Characteristics'!H:H,MATCH($C1341,'Policy Characteristics'!$C:$C,0))),"",INDEX('Policy Characteristics'!H:H,MATCH($C1341,'Policy Characteristics'!$C:$C,0)))</f>
        <v>0.01</v>
      </c>
      <c r="O1341" s="276" t="str">
        <f>IF(ISBLANK(INDEX('Policy Characteristics'!I:I,MATCH($C1341,'Policy Characteristics'!$C:$C,0))),"",INDEX('Policy Characteristics'!I:I,MATCH($C1341,'Policy Characteristics'!$C:$C,0)))</f>
        <v>% reduction in cost</v>
      </c>
      <c r="P1341" s="276" t="str">
        <f>IF(ISBLANK(INDEX('Policy Characteristics'!J:J,MATCH($C1341,'Policy Characteristics'!$C:$C,0))),"",INDEX('Policy Characteristics'!J:J,MATCH($C1341,'Policy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41" s="276" t="str">
        <f>IF(ISBLANK(INDEX('Policy Characteristics'!K:K,MATCH($C1341,'Policy Characteristics'!$C:$C,0))),"",INDEX('Policy Characteristics'!K:K,MATCH($C1341,'Policy Characteristics'!$C:$C,0)))</f>
        <v>architectural-design.html#rnd</v>
      </c>
      <c r="R1341" s="276" t="str">
        <f>IF(ISBLANK(INDEX('Policy Characteristics'!L:L,MATCH($C1341,'Policy Characteristics'!$C:$C,0))),"",INDEX('Policy Characteristics'!L:L,MATCH($C1341,'Policy Characteristics'!$C:$C,0)))</f>
        <v>research-and-development.html</v>
      </c>
    </row>
    <row r="1342" spans="1:18" ht="16">
      <c r="A1342" s="276" t="str">
        <f>IF(ISBLANK(INDEX('Policy Characteristics'!A:A,MATCH($C1342,'Policy Characteristics'!$C:$C,0))),"",INDEX('Policy Characteristics'!A:A,MATCH($C1342,'Policy Characteristics'!$C:$C,0)))</f>
        <v>Research and Development</v>
      </c>
      <c r="B1342" s="285" t="str">
        <f>IF(ISBLANK(INDEX('Policy Characteristics'!B:B,MATCH($C1342,'Policy Characteristics'!$C:$C,0))),"",INDEX('Policy Characteristics'!B:B,MATCH($C1342,'Policy Characteristics'!$C:$C,0)))</f>
        <v>Capital Cost Reduction</v>
      </c>
      <c r="C1342" s="276" t="str">
        <f t="shared" si="61"/>
        <v>RnD Electricity Capital Cost Perc Reduction</v>
      </c>
      <c r="D1342" s="6" t="s">
        <v>323</v>
      </c>
      <c r="E1342" s="47"/>
      <c r="F1342" s="6" t="s">
        <v>2273</v>
      </c>
      <c r="G1342" s="47"/>
      <c r="H1342" s="44">
        <v>183</v>
      </c>
      <c r="I1342" s="347" t="s">
        <v>44</v>
      </c>
      <c r="J1342" s="277" t="str">
        <f>IF(ISBLANK(INDEX('Policy Characteristics'!D:D,MATCH($C1342,'Policy Characteristics'!$C:$C,0))),"",INDEX('Policy Characteristics'!D:D,MATCH($C1342,'Policy Characteristics'!$C:$C,0)))</f>
        <v>R&amp;D Capital Cost Reductions</v>
      </c>
      <c r="K1342" s="276" t="str">
        <f>IF(ISBLANK(INDEX('Policy Characteristics'!E:E,MATCH($C1342,'Policy Characteristics'!$C:$C,0))),"",INDEX('Policy Characteristics'!E:E,MATCH($C1342,'Policy Characteristics'!$C:$C,0)))</f>
        <v>RnD electricity capital cost reduction</v>
      </c>
      <c r="L1342" s="284">
        <f>IF(ISBLANK(INDEX('Policy Characteristics'!F:F,MATCH($C1342,'Policy Characteristics'!$C:$C,0))),"",INDEX('Policy Characteristics'!F:F,MATCH($C1342,'Policy Characteristics'!$C:$C,0)))</f>
        <v>0</v>
      </c>
      <c r="M1342" s="284">
        <f>IF(ISBLANK(INDEX('Policy Characteristics'!G:G,MATCH($C1342,'Policy Characteristics'!$C:$C,0))),"",INDEX('Policy Characteristics'!G:G,MATCH($C1342,'Policy Characteristics'!$C:$C,0)))</f>
        <v>0.4</v>
      </c>
      <c r="N1342" s="284">
        <f>IF(ISBLANK(INDEX('Policy Characteristics'!H:H,MATCH($C1342,'Policy Characteristics'!$C:$C,0))),"",INDEX('Policy Characteristics'!H:H,MATCH($C1342,'Policy Characteristics'!$C:$C,0)))</f>
        <v>0.01</v>
      </c>
      <c r="O1342" s="276" t="str">
        <f>IF(ISBLANK(INDEX('Policy Characteristics'!I:I,MATCH($C1342,'Policy Characteristics'!$C:$C,0))),"",INDEX('Policy Characteristics'!I:I,MATCH($C1342,'Policy Characteristics'!$C:$C,0)))</f>
        <v>% reduction in cost</v>
      </c>
      <c r="P1342" s="276" t="str">
        <f>IF(ISBLANK(INDEX('Policy Characteristics'!J:J,MATCH($C1342,'Policy Characteristics'!$C:$C,0))),"",INDEX('Policy Characteristics'!J:J,MATCH($C1342,'Policy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42" s="276" t="str">
        <f>IF(ISBLANK(INDEX('Policy Characteristics'!K:K,MATCH($C1342,'Policy Characteristics'!$C:$C,0))),"",INDEX('Policy Characteristics'!K:K,MATCH($C1342,'Policy Characteristics'!$C:$C,0)))</f>
        <v>architectural-design.html#rnd</v>
      </c>
      <c r="R1342" s="276" t="str">
        <f>IF(ISBLANK(INDEX('Policy Characteristics'!L:L,MATCH($C1342,'Policy Characteristics'!$C:$C,0))),"",INDEX('Policy Characteristics'!L:L,MATCH($C1342,'Policy Characteristics'!$C:$C,0)))</f>
        <v>research-and-development.html</v>
      </c>
    </row>
    <row r="1343" spans="1:18" ht="16">
      <c r="A1343" s="276" t="str">
        <f>IF(ISBLANK(INDEX('Policy Characteristics'!A:A,MATCH($C1343,'Policy Characteristics'!$C:$C,0))),"",INDEX('Policy Characteristics'!A:A,MATCH($C1343,'Policy Characteristics'!$C:$C,0)))</f>
        <v>Research and Development</v>
      </c>
      <c r="B1343" s="285" t="str">
        <f>IF(ISBLANK(INDEX('Policy Characteristics'!B:B,MATCH($C1343,'Policy Characteristics'!$C:$C,0))),"",INDEX('Policy Characteristics'!B:B,MATCH($C1343,'Policy Characteristics'!$C:$C,0)))</f>
        <v>Capital Cost Reduction</v>
      </c>
      <c r="C1343" s="276" t="str">
        <f t="shared" si="61"/>
        <v>RnD Electricity Capital Cost Perc Reduction</v>
      </c>
      <c r="D1343" s="6" t="s">
        <v>459</v>
      </c>
      <c r="E1343" s="47"/>
      <c r="F1343" s="6" t="s">
        <v>460</v>
      </c>
      <c r="G1343" s="47"/>
      <c r="H1343" s="44">
        <v>1811</v>
      </c>
      <c r="I1343" s="347" t="s">
        <v>44</v>
      </c>
      <c r="J1343" s="277" t="str">
        <f>IF(ISBLANK(INDEX('Policy Characteristics'!D:D,MATCH($C1343,'Policy Characteristics'!$C:$C,0))),"",INDEX('Policy Characteristics'!D:D,MATCH($C1343,'Policy Characteristics'!$C:$C,0)))</f>
        <v>R&amp;D Capital Cost Reductions</v>
      </c>
      <c r="K1343" s="276" t="str">
        <f>IF(ISBLANK(INDEX('Policy Characteristics'!E:E,MATCH($C1343,'Policy Characteristics'!$C:$C,0))),"",INDEX('Policy Characteristics'!E:E,MATCH($C1343,'Policy Characteristics'!$C:$C,0)))</f>
        <v>RnD electricity capital cost reduction</v>
      </c>
      <c r="L1343" s="284">
        <f>IF(ISBLANK(INDEX('Policy Characteristics'!F:F,MATCH($C1343,'Policy Characteristics'!$C:$C,0))),"",INDEX('Policy Characteristics'!F:F,MATCH($C1343,'Policy Characteristics'!$C:$C,0)))</f>
        <v>0</v>
      </c>
      <c r="M1343" s="284">
        <f>IF(ISBLANK(INDEX('Policy Characteristics'!G:G,MATCH($C1343,'Policy Characteristics'!$C:$C,0))),"",INDEX('Policy Characteristics'!G:G,MATCH($C1343,'Policy Characteristics'!$C:$C,0)))</f>
        <v>0.4</v>
      </c>
      <c r="N1343" s="284">
        <f>IF(ISBLANK(INDEX('Policy Characteristics'!H:H,MATCH($C1343,'Policy Characteristics'!$C:$C,0))),"",INDEX('Policy Characteristics'!H:H,MATCH($C1343,'Policy Characteristics'!$C:$C,0)))</f>
        <v>0.01</v>
      </c>
      <c r="O1343" s="276" t="str">
        <f>IF(ISBLANK(INDEX('Policy Characteristics'!I:I,MATCH($C1343,'Policy Characteristics'!$C:$C,0))),"",INDEX('Policy Characteristics'!I:I,MATCH($C1343,'Policy Characteristics'!$C:$C,0)))</f>
        <v>% reduction in cost</v>
      </c>
      <c r="P1343" s="276" t="str">
        <f>IF(ISBLANK(INDEX('Policy Characteristics'!J:J,MATCH($C1343,'Policy Characteristics'!$C:$C,0))),"",INDEX('Policy Characteristics'!J:J,MATCH($C1343,'Policy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43" s="276" t="str">
        <f>IF(ISBLANK(INDEX('Policy Characteristics'!K:K,MATCH($C1343,'Policy Characteristics'!$C:$C,0))),"",INDEX('Policy Characteristics'!K:K,MATCH($C1343,'Policy Characteristics'!$C:$C,0)))</f>
        <v>architectural-design.html#rnd</v>
      </c>
      <c r="R1343" s="276" t="str">
        <f>IF(ISBLANK(INDEX('Policy Characteristics'!L:L,MATCH($C1343,'Policy Characteristics'!$C:$C,0))),"",INDEX('Policy Characteristics'!L:L,MATCH($C1343,'Policy Characteristics'!$C:$C,0)))</f>
        <v>research-and-development.html</v>
      </c>
    </row>
    <row r="1344" spans="1:18" ht="16">
      <c r="A1344" s="276" t="str">
        <f>IF(ISBLANK(INDEX('Policy Characteristics'!A:A,MATCH($C1344,'Policy Characteristics'!$C:$C,0))),"",INDEX('Policy Characteristics'!A:A,MATCH($C1344,'Policy Characteristics'!$C:$C,0)))</f>
        <v>Research and Development</v>
      </c>
      <c r="B1344" s="285" t="str">
        <f>IF(ISBLANK(INDEX('Policy Characteristics'!B:B,MATCH($C1344,'Policy Characteristics'!$C:$C,0))),"",INDEX('Policy Characteristics'!B:B,MATCH($C1344,'Policy Characteristics'!$C:$C,0)))</f>
        <v>Capital Cost Reduction</v>
      </c>
      <c r="C1344" s="276" t="str">
        <f t="shared" si="61"/>
        <v>RnD Electricity Capital Cost Perc Reduction</v>
      </c>
      <c r="D1344" s="6" t="s">
        <v>468</v>
      </c>
      <c r="E1344" s="47"/>
      <c r="F1344" s="6" t="s">
        <v>470</v>
      </c>
      <c r="G1344" s="47"/>
      <c r="H1344" s="44">
        <v>1812</v>
      </c>
      <c r="I1344" s="347" t="s">
        <v>44</v>
      </c>
      <c r="J1344" s="277" t="str">
        <f>IF(ISBLANK(INDEX('Policy Characteristics'!D:D,MATCH($C1344,'Policy Characteristics'!$C:$C,0))),"",INDEX('Policy Characteristics'!D:D,MATCH($C1344,'Policy Characteristics'!$C:$C,0)))</f>
        <v>R&amp;D Capital Cost Reductions</v>
      </c>
      <c r="K1344" s="276" t="str">
        <f>IF(ISBLANK(INDEX('Policy Characteristics'!E:E,MATCH($C1344,'Policy Characteristics'!$C:$C,0))),"",INDEX('Policy Characteristics'!E:E,MATCH($C1344,'Policy Characteristics'!$C:$C,0)))</f>
        <v>RnD electricity capital cost reduction</v>
      </c>
      <c r="L1344" s="284">
        <f>IF(ISBLANK(INDEX('Policy Characteristics'!F:F,MATCH($C1344,'Policy Characteristics'!$C:$C,0))),"",INDEX('Policy Characteristics'!F:F,MATCH($C1344,'Policy Characteristics'!$C:$C,0)))</f>
        <v>0</v>
      </c>
      <c r="M1344" s="284">
        <f>IF(ISBLANK(INDEX('Policy Characteristics'!G:G,MATCH($C1344,'Policy Characteristics'!$C:$C,0))),"",INDEX('Policy Characteristics'!G:G,MATCH($C1344,'Policy Characteristics'!$C:$C,0)))</f>
        <v>0.4</v>
      </c>
      <c r="N1344" s="284">
        <f>IF(ISBLANK(INDEX('Policy Characteristics'!H:H,MATCH($C1344,'Policy Characteristics'!$C:$C,0))),"",INDEX('Policy Characteristics'!H:H,MATCH($C1344,'Policy Characteristics'!$C:$C,0)))</f>
        <v>0.01</v>
      </c>
      <c r="O1344" s="276" t="str">
        <f>IF(ISBLANK(INDEX('Policy Characteristics'!I:I,MATCH($C1344,'Policy Characteristics'!$C:$C,0))),"",INDEX('Policy Characteristics'!I:I,MATCH($C1344,'Policy Characteristics'!$C:$C,0)))</f>
        <v>% reduction in cost</v>
      </c>
      <c r="P1344" s="276" t="str">
        <f>IF(ISBLANK(INDEX('Policy Characteristics'!J:J,MATCH($C1344,'Policy Characteristics'!$C:$C,0))),"",INDEX('Policy Characteristics'!J:J,MATCH($C1344,'Policy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44" s="276" t="str">
        <f>IF(ISBLANK(INDEX('Policy Characteristics'!K:K,MATCH($C1344,'Policy Characteristics'!$C:$C,0))),"",INDEX('Policy Characteristics'!K:K,MATCH($C1344,'Policy Characteristics'!$C:$C,0)))</f>
        <v>architectural-design.html#rnd</v>
      </c>
      <c r="R1344" s="276" t="str">
        <f>IF(ISBLANK(INDEX('Policy Characteristics'!L:L,MATCH($C1344,'Policy Characteristics'!$C:$C,0))),"",INDEX('Policy Characteristics'!L:L,MATCH($C1344,'Policy Characteristics'!$C:$C,0)))</f>
        <v>research-and-development.html</v>
      </c>
    </row>
    <row r="1345" spans="1:18" ht="16">
      <c r="A1345" s="276" t="str">
        <f>IF(ISBLANK(INDEX('Policy Characteristics'!A:A,MATCH($C1345,'Policy Characteristics'!$C:$C,0))),"",INDEX('Policy Characteristics'!A:A,MATCH($C1345,'Policy Characteristics'!$C:$C,0)))</f>
        <v>Research and Development</v>
      </c>
      <c r="B1345" s="285" t="str">
        <f>IF(ISBLANK(INDEX('Policy Characteristics'!B:B,MATCH($C1345,'Policy Characteristics'!$C:$C,0))),"",INDEX('Policy Characteristics'!B:B,MATCH($C1345,'Policy Characteristics'!$C:$C,0)))</f>
        <v>Capital Cost Reduction</v>
      </c>
      <c r="C1345" s="276" t="str">
        <f t="shared" si="61"/>
        <v>RnD Electricity Capital Cost Perc Reduction</v>
      </c>
      <c r="D1345" s="6" t="s">
        <v>2780</v>
      </c>
      <c r="E1345" s="47"/>
      <c r="F1345" s="6" t="s">
        <v>3598</v>
      </c>
      <c r="G1345" s="47"/>
      <c r="H1345" s="44">
        <v>1813</v>
      </c>
      <c r="I1345" s="347" t="s">
        <v>45</v>
      </c>
      <c r="J1345" s="277" t="str">
        <f>IF(ISBLANK(INDEX('Policy Characteristics'!D:D,MATCH($C1345,'Policy Characteristics'!$C:$C,0))),"",INDEX('Policy Characteristics'!D:D,MATCH($C1345,'Policy Characteristics'!$C:$C,0)))</f>
        <v>R&amp;D Capital Cost Reductions</v>
      </c>
      <c r="K1345" s="276" t="str">
        <f>IF(ISBLANK(INDEX('Policy Characteristics'!E:E,MATCH($C1345,'Policy Characteristics'!$C:$C,0))),"",INDEX('Policy Characteristics'!E:E,MATCH($C1345,'Policy Characteristics'!$C:$C,0)))</f>
        <v>RnD electricity capital cost reduction</v>
      </c>
      <c r="L1345" s="284">
        <f>IF(ISBLANK(INDEX('Policy Characteristics'!F:F,MATCH($C1345,'Policy Characteristics'!$C:$C,0))),"",INDEX('Policy Characteristics'!F:F,MATCH($C1345,'Policy Characteristics'!$C:$C,0)))</f>
        <v>0</v>
      </c>
      <c r="M1345" s="284">
        <f>IF(ISBLANK(INDEX('Policy Characteristics'!G:G,MATCH($C1345,'Policy Characteristics'!$C:$C,0))),"",INDEX('Policy Characteristics'!G:G,MATCH($C1345,'Policy Characteristics'!$C:$C,0)))</f>
        <v>0.4</v>
      </c>
      <c r="N1345" s="284">
        <f>IF(ISBLANK(INDEX('Policy Characteristics'!H:H,MATCH($C1345,'Policy Characteristics'!$C:$C,0))),"",INDEX('Policy Characteristics'!H:H,MATCH($C1345,'Policy Characteristics'!$C:$C,0)))</f>
        <v>0.01</v>
      </c>
      <c r="O1345" s="276" t="str">
        <f>IF(ISBLANK(INDEX('Policy Characteristics'!I:I,MATCH($C1345,'Policy Characteristics'!$C:$C,0))),"",INDEX('Policy Characteristics'!I:I,MATCH($C1345,'Policy Characteristics'!$C:$C,0)))</f>
        <v>% reduction in cost</v>
      </c>
      <c r="P1345" s="276" t="str">
        <f>IF(ISBLANK(INDEX('Policy Characteristics'!J:J,MATCH($C1345,'Policy Characteristics'!$C:$C,0))),"",INDEX('Policy Characteristics'!J:J,MATCH($C1345,'Policy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45" s="276" t="str">
        <f>IF(ISBLANK(INDEX('Policy Characteristics'!K:K,MATCH($C1345,'Policy Characteristics'!$C:$C,0))),"",INDEX('Policy Characteristics'!K:K,MATCH($C1345,'Policy Characteristics'!$C:$C,0)))</f>
        <v>architectural-design.html#rnd</v>
      </c>
      <c r="R1345" s="276" t="str">
        <f>IF(ISBLANK(INDEX('Policy Characteristics'!L:L,MATCH($C1345,'Policy Characteristics'!$C:$C,0))),"",INDEX('Policy Characteristics'!L:L,MATCH($C1345,'Policy Characteristics'!$C:$C,0)))</f>
        <v>research-and-development.html</v>
      </c>
    </row>
    <row r="1346" spans="1:18" ht="16">
      <c r="A1346" s="276" t="str">
        <f>IF(ISBLANK(INDEX('Policy Characteristics'!A:A,MATCH($C1346,'Policy Characteristics'!$C:$C,0))),"",INDEX('Policy Characteristics'!A:A,MATCH($C1346,'Policy Characteristics'!$C:$C,0)))</f>
        <v>Research and Development</v>
      </c>
      <c r="B1346" s="285" t="str">
        <f>IF(ISBLANK(INDEX('Policy Characteristics'!B:B,MATCH($C1346,'Policy Characteristics'!$C:$C,0))),"",INDEX('Policy Characteristics'!B:B,MATCH($C1346,'Policy Characteristics'!$C:$C,0)))</f>
        <v>Capital Cost Reduction</v>
      </c>
      <c r="C1346" s="276" t="str">
        <f t="shared" si="61"/>
        <v>RnD Electricity Capital Cost Perc Reduction</v>
      </c>
      <c r="D1346" s="6" t="s">
        <v>2781</v>
      </c>
      <c r="E1346" s="47"/>
      <c r="F1346" s="6" t="s">
        <v>3599</v>
      </c>
      <c r="G1346" s="47"/>
      <c r="H1346" s="44">
        <v>1814</v>
      </c>
      <c r="I1346" s="347" t="s">
        <v>45</v>
      </c>
      <c r="J1346" s="277" t="str">
        <f>IF(ISBLANK(INDEX('Policy Characteristics'!D:D,MATCH($C1346,'Policy Characteristics'!$C:$C,0))),"",INDEX('Policy Characteristics'!D:D,MATCH($C1346,'Policy Characteristics'!$C:$C,0)))</f>
        <v>R&amp;D Capital Cost Reductions</v>
      </c>
      <c r="K1346" s="276" t="str">
        <f>IF(ISBLANK(INDEX('Policy Characteristics'!E:E,MATCH($C1346,'Policy Characteristics'!$C:$C,0))),"",INDEX('Policy Characteristics'!E:E,MATCH($C1346,'Policy Characteristics'!$C:$C,0)))</f>
        <v>RnD electricity capital cost reduction</v>
      </c>
      <c r="L1346" s="284">
        <f>IF(ISBLANK(INDEX('Policy Characteristics'!F:F,MATCH($C1346,'Policy Characteristics'!$C:$C,0))),"",INDEX('Policy Characteristics'!F:F,MATCH($C1346,'Policy Characteristics'!$C:$C,0)))</f>
        <v>0</v>
      </c>
      <c r="M1346" s="284">
        <f>IF(ISBLANK(INDEX('Policy Characteristics'!G:G,MATCH($C1346,'Policy Characteristics'!$C:$C,0))),"",INDEX('Policy Characteristics'!G:G,MATCH($C1346,'Policy Characteristics'!$C:$C,0)))</f>
        <v>0.4</v>
      </c>
      <c r="N1346" s="284">
        <f>IF(ISBLANK(INDEX('Policy Characteristics'!H:H,MATCH($C1346,'Policy Characteristics'!$C:$C,0))),"",INDEX('Policy Characteristics'!H:H,MATCH($C1346,'Policy Characteristics'!$C:$C,0)))</f>
        <v>0.01</v>
      </c>
      <c r="O1346" s="276" t="str">
        <f>IF(ISBLANK(INDEX('Policy Characteristics'!I:I,MATCH($C1346,'Policy Characteristics'!$C:$C,0))),"",INDEX('Policy Characteristics'!I:I,MATCH($C1346,'Policy Characteristics'!$C:$C,0)))</f>
        <v>% reduction in cost</v>
      </c>
      <c r="P1346" s="276" t="str">
        <f>IF(ISBLANK(INDEX('Policy Characteristics'!J:J,MATCH($C1346,'Policy Characteristics'!$C:$C,0))),"",INDEX('Policy Characteristics'!J:J,MATCH($C1346,'Policy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46" s="276" t="str">
        <f>IF(ISBLANK(INDEX('Policy Characteristics'!K:K,MATCH($C1346,'Policy Characteristics'!$C:$C,0))),"",INDEX('Policy Characteristics'!K:K,MATCH($C1346,'Policy Characteristics'!$C:$C,0)))</f>
        <v>architectural-design.html#rnd</v>
      </c>
      <c r="R1346" s="276" t="str">
        <f>IF(ISBLANK(INDEX('Policy Characteristics'!L:L,MATCH($C1346,'Policy Characteristics'!$C:$C,0))),"",INDEX('Policy Characteristics'!L:L,MATCH($C1346,'Policy Characteristics'!$C:$C,0)))</f>
        <v>research-and-development.html</v>
      </c>
    </row>
    <row r="1347" spans="1:18" ht="16">
      <c r="A1347" s="276" t="str">
        <f>IF(ISBLANK(INDEX('Policy Characteristics'!A:A,MATCH($C1347,'Policy Characteristics'!$C:$C,0))),"",INDEX('Policy Characteristics'!A:A,MATCH($C1347,'Policy Characteristics'!$C:$C,0)))</f>
        <v>Research and Development</v>
      </c>
      <c r="B1347" s="285" t="str">
        <f>IF(ISBLANK(INDEX('Policy Characteristics'!B:B,MATCH($C1347,'Policy Characteristics'!$C:$C,0))),"",INDEX('Policy Characteristics'!B:B,MATCH($C1347,'Policy Characteristics'!$C:$C,0)))</f>
        <v>Capital Cost Reduction</v>
      </c>
      <c r="C1347" s="276" t="str">
        <f t="shared" si="61"/>
        <v>RnD Electricity Capital Cost Perc Reduction</v>
      </c>
      <c r="D1347" s="6" t="s">
        <v>2782</v>
      </c>
      <c r="E1347" s="47"/>
      <c r="F1347" s="6" t="s">
        <v>3600</v>
      </c>
      <c r="G1347" s="47"/>
      <c r="H1347" s="44">
        <v>1815</v>
      </c>
      <c r="I1347" s="347" t="s">
        <v>44</v>
      </c>
      <c r="J1347" s="277" t="str">
        <f>IF(ISBLANK(INDEX('Policy Characteristics'!D:D,MATCH($C1347,'Policy Characteristics'!$C:$C,0))),"",INDEX('Policy Characteristics'!D:D,MATCH($C1347,'Policy Characteristics'!$C:$C,0)))</f>
        <v>R&amp;D Capital Cost Reductions</v>
      </c>
      <c r="K1347" s="276" t="str">
        <f>IF(ISBLANK(INDEX('Policy Characteristics'!E:E,MATCH($C1347,'Policy Characteristics'!$C:$C,0))),"",INDEX('Policy Characteristics'!E:E,MATCH($C1347,'Policy Characteristics'!$C:$C,0)))</f>
        <v>RnD electricity capital cost reduction</v>
      </c>
      <c r="L1347" s="284">
        <f>IF(ISBLANK(INDEX('Policy Characteristics'!F:F,MATCH($C1347,'Policy Characteristics'!$C:$C,0))),"",INDEX('Policy Characteristics'!F:F,MATCH($C1347,'Policy Characteristics'!$C:$C,0)))</f>
        <v>0</v>
      </c>
      <c r="M1347" s="284">
        <f>IF(ISBLANK(INDEX('Policy Characteristics'!G:G,MATCH($C1347,'Policy Characteristics'!$C:$C,0))),"",INDEX('Policy Characteristics'!G:G,MATCH($C1347,'Policy Characteristics'!$C:$C,0)))</f>
        <v>0.4</v>
      </c>
      <c r="N1347" s="284">
        <f>IF(ISBLANK(INDEX('Policy Characteristics'!H:H,MATCH($C1347,'Policy Characteristics'!$C:$C,0))),"",INDEX('Policy Characteristics'!H:H,MATCH($C1347,'Policy Characteristics'!$C:$C,0)))</f>
        <v>0.01</v>
      </c>
      <c r="O1347" s="276" t="str">
        <f>IF(ISBLANK(INDEX('Policy Characteristics'!I:I,MATCH($C1347,'Policy Characteristics'!$C:$C,0))),"",INDEX('Policy Characteristics'!I:I,MATCH($C1347,'Policy Characteristics'!$C:$C,0)))</f>
        <v>% reduction in cost</v>
      </c>
      <c r="P1347" s="276" t="str">
        <f>IF(ISBLANK(INDEX('Policy Characteristics'!J:J,MATCH($C1347,'Policy Characteristics'!$C:$C,0))),"",INDEX('Policy Characteristics'!J:J,MATCH($C1347,'Policy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47" s="276" t="str">
        <f>IF(ISBLANK(INDEX('Policy Characteristics'!K:K,MATCH($C1347,'Policy Characteristics'!$C:$C,0))),"",INDEX('Policy Characteristics'!K:K,MATCH($C1347,'Policy Characteristics'!$C:$C,0)))</f>
        <v>architectural-design.html#rnd</v>
      </c>
      <c r="R1347" s="276" t="str">
        <f>IF(ISBLANK(INDEX('Policy Characteristics'!L:L,MATCH($C1347,'Policy Characteristics'!$C:$C,0))),"",INDEX('Policy Characteristics'!L:L,MATCH($C1347,'Policy Characteristics'!$C:$C,0)))</f>
        <v>research-and-development.html</v>
      </c>
    </row>
    <row r="1348" spans="1:18" ht="16">
      <c r="A1348" s="276" t="str">
        <f>IF(ISBLANK(INDEX('Policy Characteristics'!A:A,MATCH($C1348,'Policy Characteristics'!$C:$C,0))),"",INDEX('Policy Characteristics'!A:A,MATCH($C1348,'Policy Characteristics'!$C:$C,0)))</f>
        <v>Research and Development</v>
      </c>
      <c r="B1348" s="285" t="str">
        <f>IF(ISBLANK(INDEX('Policy Characteristics'!B:B,MATCH($C1348,'Policy Characteristics'!$C:$C,0))),"",INDEX('Policy Characteristics'!B:B,MATCH($C1348,'Policy Characteristics'!$C:$C,0)))</f>
        <v>Capital Cost Reduction</v>
      </c>
      <c r="C1348" s="276" t="str">
        <f t="shared" si="61"/>
        <v>RnD Electricity Capital Cost Perc Reduction</v>
      </c>
      <c r="D1348" s="6" t="s">
        <v>3578</v>
      </c>
      <c r="E1348" s="47"/>
      <c r="F1348" s="6" t="s">
        <v>3601</v>
      </c>
      <c r="G1348" s="47"/>
      <c r="H1348" s="44">
        <v>1816</v>
      </c>
      <c r="I1348" s="347" t="s">
        <v>44</v>
      </c>
      <c r="J1348" s="277" t="str">
        <f>IF(ISBLANK(INDEX('Policy Characteristics'!D:D,MATCH($C1348,'Policy Characteristics'!$C:$C,0))),"",INDEX('Policy Characteristics'!D:D,MATCH($C1348,'Policy Characteristics'!$C:$C,0)))</f>
        <v>R&amp;D Capital Cost Reductions</v>
      </c>
      <c r="K1348" s="276" t="str">
        <f>IF(ISBLANK(INDEX('Policy Characteristics'!E:E,MATCH($C1348,'Policy Characteristics'!$C:$C,0))),"",INDEX('Policy Characteristics'!E:E,MATCH($C1348,'Policy Characteristics'!$C:$C,0)))</f>
        <v>RnD electricity capital cost reduction</v>
      </c>
      <c r="L1348" s="284">
        <f>IF(ISBLANK(INDEX('Policy Characteristics'!F:F,MATCH($C1348,'Policy Characteristics'!$C:$C,0))),"",INDEX('Policy Characteristics'!F:F,MATCH($C1348,'Policy Characteristics'!$C:$C,0)))</f>
        <v>0</v>
      </c>
      <c r="M1348" s="284">
        <f>IF(ISBLANK(INDEX('Policy Characteristics'!G:G,MATCH($C1348,'Policy Characteristics'!$C:$C,0))),"",INDEX('Policy Characteristics'!G:G,MATCH($C1348,'Policy Characteristics'!$C:$C,0)))</f>
        <v>0.4</v>
      </c>
      <c r="N1348" s="284">
        <f>IF(ISBLANK(INDEX('Policy Characteristics'!H:H,MATCH($C1348,'Policy Characteristics'!$C:$C,0))),"",INDEX('Policy Characteristics'!H:H,MATCH($C1348,'Policy Characteristics'!$C:$C,0)))</f>
        <v>0.01</v>
      </c>
      <c r="O1348" s="276" t="str">
        <f>IF(ISBLANK(INDEX('Policy Characteristics'!I:I,MATCH($C1348,'Policy Characteristics'!$C:$C,0))),"",INDEX('Policy Characteristics'!I:I,MATCH($C1348,'Policy Characteristics'!$C:$C,0)))</f>
        <v>% reduction in cost</v>
      </c>
      <c r="P1348" s="276" t="str">
        <f>IF(ISBLANK(INDEX('Policy Characteristics'!J:J,MATCH($C1348,'Policy Characteristics'!$C:$C,0))),"",INDEX('Policy Characteristics'!J:J,MATCH($C1348,'Policy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48" s="276" t="str">
        <f>IF(ISBLANK(INDEX('Policy Characteristics'!K:K,MATCH($C1348,'Policy Characteristics'!$C:$C,0))),"",INDEX('Policy Characteristics'!K:K,MATCH($C1348,'Policy Characteristics'!$C:$C,0)))</f>
        <v>architectural-design.html#rnd</v>
      </c>
      <c r="R1348" s="276" t="str">
        <f>IF(ISBLANK(INDEX('Policy Characteristics'!L:L,MATCH($C1348,'Policy Characteristics'!$C:$C,0))),"",INDEX('Policy Characteristics'!L:L,MATCH($C1348,'Policy Characteristics'!$C:$C,0)))</f>
        <v>research-and-development.html</v>
      </c>
    </row>
    <row r="1349" spans="1:18" ht="16">
      <c r="A1349" s="276" t="str">
        <f>IF(ISBLANK(INDEX('Policy Characteristics'!A:A,MATCH($C1349,'Policy Characteristics'!$C:$C,0))),"",INDEX('Policy Characteristics'!A:A,MATCH($C1349,'Policy Characteristics'!$C:$C,0)))</f>
        <v>Research and Development</v>
      </c>
      <c r="B1349" s="285" t="str">
        <f>IF(ISBLANK(INDEX('Policy Characteristics'!B:B,MATCH($C1349,'Policy Characteristics'!$C:$C,0))),"",INDEX('Policy Characteristics'!B:B,MATCH($C1349,'Policy Characteristics'!$C:$C,0)))</f>
        <v>Capital Cost Reduction</v>
      </c>
      <c r="C1349" s="276" t="str">
        <f t="shared" si="61"/>
        <v>RnD Electricity Capital Cost Perc Reduction</v>
      </c>
      <c r="D1349" s="6" t="s">
        <v>3581</v>
      </c>
      <c r="E1349" s="47"/>
      <c r="F1349" s="6" t="s">
        <v>3602</v>
      </c>
      <c r="G1349" s="47"/>
      <c r="H1349" s="44">
        <v>1817</v>
      </c>
      <c r="I1349" s="347" t="s">
        <v>44</v>
      </c>
      <c r="J1349" s="277" t="str">
        <f>IF(ISBLANK(INDEX('Policy Characteristics'!D:D,MATCH($C1349,'Policy Characteristics'!$C:$C,0))),"",INDEX('Policy Characteristics'!D:D,MATCH($C1349,'Policy Characteristics'!$C:$C,0)))</f>
        <v>R&amp;D Capital Cost Reductions</v>
      </c>
      <c r="K1349" s="276" t="str">
        <f>IF(ISBLANK(INDEX('Policy Characteristics'!E:E,MATCH($C1349,'Policy Characteristics'!$C:$C,0))),"",INDEX('Policy Characteristics'!E:E,MATCH($C1349,'Policy Characteristics'!$C:$C,0)))</f>
        <v>RnD electricity capital cost reduction</v>
      </c>
      <c r="L1349" s="284">
        <f>IF(ISBLANK(INDEX('Policy Characteristics'!F:F,MATCH($C1349,'Policy Characteristics'!$C:$C,0))),"",INDEX('Policy Characteristics'!F:F,MATCH($C1349,'Policy Characteristics'!$C:$C,0)))</f>
        <v>0</v>
      </c>
      <c r="M1349" s="284">
        <f>IF(ISBLANK(INDEX('Policy Characteristics'!G:G,MATCH($C1349,'Policy Characteristics'!$C:$C,0))),"",INDEX('Policy Characteristics'!G:G,MATCH($C1349,'Policy Characteristics'!$C:$C,0)))</f>
        <v>0.4</v>
      </c>
      <c r="N1349" s="284">
        <f>IF(ISBLANK(INDEX('Policy Characteristics'!H:H,MATCH($C1349,'Policy Characteristics'!$C:$C,0))),"",INDEX('Policy Characteristics'!H:H,MATCH($C1349,'Policy Characteristics'!$C:$C,0)))</f>
        <v>0.01</v>
      </c>
      <c r="O1349" s="276" t="str">
        <f>IF(ISBLANK(INDEX('Policy Characteristics'!I:I,MATCH($C1349,'Policy Characteristics'!$C:$C,0))),"",INDEX('Policy Characteristics'!I:I,MATCH($C1349,'Policy Characteristics'!$C:$C,0)))</f>
        <v>% reduction in cost</v>
      </c>
      <c r="P1349" s="276" t="str">
        <f>IF(ISBLANK(INDEX('Policy Characteristics'!J:J,MATCH($C1349,'Policy Characteristics'!$C:$C,0))),"",INDEX('Policy Characteristics'!J:J,MATCH($C1349,'Policy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49" s="276" t="str">
        <f>IF(ISBLANK(INDEX('Policy Characteristics'!K:K,MATCH($C1349,'Policy Characteristics'!$C:$C,0))),"",INDEX('Policy Characteristics'!K:K,MATCH($C1349,'Policy Characteristics'!$C:$C,0)))</f>
        <v>architectural-design.html#rnd</v>
      </c>
      <c r="R1349" s="276" t="str">
        <f>IF(ISBLANK(INDEX('Policy Characteristics'!L:L,MATCH($C1349,'Policy Characteristics'!$C:$C,0))),"",INDEX('Policy Characteristics'!L:L,MATCH($C1349,'Policy Characteristics'!$C:$C,0)))</f>
        <v>research-and-development.html</v>
      </c>
    </row>
    <row r="1350" spans="1:18" ht="16">
      <c r="A1350" s="276" t="str">
        <f>IF(ISBLANK(INDEX('Policy Characteristics'!A:A,MATCH($C1350,'Policy Characteristics'!$C:$C,0))),"",INDEX('Policy Characteristics'!A:A,MATCH($C1350,'Policy Characteristics'!$C:$C,0)))</f>
        <v>Research and Development</v>
      </c>
      <c r="B1350" s="285" t="str">
        <f>IF(ISBLANK(INDEX('Policy Characteristics'!B:B,MATCH($C1350,'Policy Characteristics'!$C:$C,0))),"",INDEX('Policy Characteristics'!B:B,MATCH($C1350,'Policy Characteristics'!$C:$C,0)))</f>
        <v>Capital Cost Reduction</v>
      </c>
      <c r="C1350" s="276" t="str">
        <f t="shared" si="61"/>
        <v>RnD Electricity Capital Cost Perc Reduction</v>
      </c>
      <c r="D1350" s="6" t="s">
        <v>3582</v>
      </c>
      <c r="E1350" s="47"/>
      <c r="F1350" s="6" t="s">
        <v>3603</v>
      </c>
      <c r="G1350" s="47"/>
      <c r="H1350" s="44">
        <v>1818</v>
      </c>
      <c r="I1350" s="347" t="s">
        <v>44</v>
      </c>
      <c r="J1350" s="277" t="str">
        <f>IF(ISBLANK(INDEX('Policy Characteristics'!D:D,MATCH($C1350,'Policy Characteristics'!$C:$C,0))),"",INDEX('Policy Characteristics'!D:D,MATCH($C1350,'Policy Characteristics'!$C:$C,0)))</f>
        <v>R&amp;D Capital Cost Reductions</v>
      </c>
      <c r="K1350" s="276" t="str">
        <f>IF(ISBLANK(INDEX('Policy Characteristics'!E:E,MATCH($C1350,'Policy Characteristics'!$C:$C,0))),"",INDEX('Policy Characteristics'!E:E,MATCH($C1350,'Policy Characteristics'!$C:$C,0)))</f>
        <v>RnD electricity capital cost reduction</v>
      </c>
      <c r="L1350" s="284">
        <f>IF(ISBLANK(INDEX('Policy Characteristics'!F:F,MATCH($C1350,'Policy Characteristics'!$C:$C,0))),"",INDEX('Policy Characteristics'!F:F,MATCH($C1350,'Policy Characteristics'!$C:$C,0)))</f>
        <v>0</v>
      </c>
      <c r="M1350" s="284">
        <f>IF(ISBLANK(INDEX('Policy Characteristics'!G:G,MATCH($C1350,'Policy Characteristics'!$C:$C,0))),"",INDEX('Policy Characteristics'!G:G,MATCH($C1350,'Policy Characteristics'!$C:$C,0)))</f>
        <v>0.4</v>
      </c>
      <c r="N1350" s="284">
        <f>IF(ISBLANK(INDEX('Policy Characteristics'!H:H,MATCH($C1350,'Policy Characteristics'!$C:$C,0))),"",INDEX('Policy Characteristics'!H:H,MATCH($C1350,'Policy Characteristics'!$C:$C,0)))</f>
        <v>0.01</v>
      </c>
      <c r="O1350" s="276" t="str">
        <f>IF(ISBLANK(INDEX('Policy Characteristics'!I:I,MATCH($C1350,'Policy Characteristics'!$C:$C,0))),"",INDEX('Policy Characteristics'!I:I,MATCH($C1350,'Policy Characteristics'!$C:$C,0)))</f>
        <v>% reduction in cost</v>
      </c>
      <c r="P1350" s="276" t="str">
        <f>IF(ISBLANK(INDEX('Policy Characteristics'!J:J,MATCH($C1350,'Policy Characteristics'!$C:$C,0))),"",INDEX('Policy Characteristics'!J:J,MATCH($C1350,'Policy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50" s="276" t="str">
        <f>IF(ISBLANK(INDEX('Policy Characteristics'!K:K,MATCH($C1350,'Policy Characteristics'!$C:$C,0))),"",INDEX('Policy Characteristics'!K:K,MATCH($C1350,'Policy Characteristics'!$C:$C,0)))</f>
        <v>architectural-design.html#rnd</v>
      </c>
      <c r="R1350" s="276" t="str">
        <f>IF(ISBLANK(INDEX('Policy Characteristics'!L:L,MATCH($C1350,'Policy Characteristics'!$C:$C,0))),"",INDEX('Policy Characteristics'!L:L,MATCH($C1350,'Policy Characteristics'!$C:$C,0)))</f>
        <v>research-and-development.html</v>
      </c>
    </row>
    <row r="1351" spans="1:18" ht="16">
      <c r="A1351" s="276" t="str">
        <f>IF(ISBLANK(INDEX('Policy Characteristics'!A:A,MATCH($C1351,'Policy Characteristics'!$C:$C,0))),"",INDEX('Policy Characteristics'!A:A,MATCH($C1351,'Policy Characteristics'!$C:$C,0)))</f>
        <v>Research and Development</v>
      </c>
      <c r="B1351" s="285" t="str">
        <f>IF(ISBLANK(INDEX('Policy Characteristics'!B:B,MATCH($C1351,'Policy Characteristics'!$C:$C,0))),"",INDEX('Policy Characteristics'!B:B,MATCH($C1351,'Policy Characteristics'!$C:$C,0)))</f>
        <v>Capital Cost Reduction</v>
      </c>
      <c r="C1351" s="276" t="str">
        <f t="shared" si="61"/>
        <v>RnD Electricity Capital Cost Perc Reduction</v>
      </c>
      <c r="D1351" s="6" t="s">
        <v>3583</v>
      </c>
      <c r="E1351" s="47"/>
      <c r="F1351" s="6" t="s">
        <v>3604</v>
      </c>
      <c r="G1351" s="47"/>
      <c r="H1351" s="44">
        <v>1819</v>
      </c>
      <c r="I1351" s="347" t="s">
        <v>44</v>
      </c>
      <c r="J1351" s="277" t="str">
        <f>IF(ISBLANK(INDEX('Policy Characteristics'!D:D,MATCH($C1351,'Policy Characteristics'!$C:$C,0))),"",INDEX('Policy Characteristics'!D:D,MATCH($C1351,'Policy Characteristics'!$C:$C,0)))</f>
        <v>R&amp;D Capital Cost Reductions</v>
      </c>
      <c r="K1351" s="276" t="str">
        <f>IF(ISBLANK(INDEX('Policy Characteristics'!E:E,MATCH($C1351,'Policy Characteristics'!$C:$C,0))),"",INDEX('Policy Characteristics'!E:E,MATCH($C1351,'Policy Characteristics'!$C:$C,0)))</f>
        <v>RnD electricity capital cost reduction</v>
      </c>
      <c r="L1351" s="284">
        <f>IF(ISBLANK(INDEX('Policy Characteristics'!F:F,MATCH($C1351,'Policy Characteristics'!$C:$C,0))),"",INDEX('Policy Characteristics'!F:F,MATCH($C1351,'Policy Characteristics'!$C:$C,0)))</f>
        <v>0</v>
      </c>
      <c r="M1351" s="284">
        <f>IF(ISBLANK(INDEX('Policy Characteristics'!G:G,MATCH($C1351,'Policy Characteristics'!$C:$C,0))),"",INDEX('Policy Characteristics'!G:G,MATCH($C1351,'Policy Characteristics'!$C:$C,0)))</f>
        <v>0.4</v>
      </c>
      <c r="N1351" s="284">
        <f>IF(ISBLANK(INDEX('Policy Characteristics'!H:H,MATCH($C1351,'Policy Characteristics'!$C:$C,0))),"",INDEX('Policy Characteristics'!H:H,MATCH($C1351,'Policy Characteristics'!$C:$C,0)))</f>
        <v>0.01</v>
      </c>
      <c r="O1351" s="276" t="str">
        <f>IF(ISBLANK(INDEX('Policy Characteristics'!I:I,MATCH($C1351,'Policy Characteristics'!$C:$C,0))),"",INDEX('Policy Characteristics'!I:I,MATCH($C1351,'Policy Characteristics'!$C:$C,0)))</f>
        <v>% reduction in cost</v>
      </c>
      <c r="P1351" s="276" t="str">
        <f>IF(ISBLANK(INDEX('Policy Characteristics'!J:J,MATCH($C1351,'Policy Characteristics'!$C:$C,0))),"",INDEX('Policy Characteristics'!J:J,MATCH($C1351,'Policy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51" s="276" t="str">
        <f>IF(ISBLANK(INDEX('Policy Characteristics'!K:K,MATCH($C1351,'Policy Characteristics'!$C:$C,0))),"",INDEX('Policy Characteristics'!K:K,MATCH($C1351,'Policy Characteristics'!$C:$C,0)))</f>
        <v>architectural-design.html#rnd</v>
      </c>
      <c r="R1351" s="276" t="str">
        <f>IF(ISBLANK(INDEX('Policy Characteristics'!L:L,MATCH($C1351,'Policy Characteristics'!$C:$C,0))),"",INDEX('Policy Characteristics'!L:L,MATCH($C1351,'Policy Characteristics'!$C:$C,0)))</f>
        <v>research-and-development.html</v>
      </c>
    </row>
    <row r="1352" spans="1:18" ht="16">
      <c r="A1352" s="276" t="str">
        <f>IF(ISBLANK(INDEX('Policy Characteristics'!A:A,MATCH($C1352,'Policy Characteristics'!$C:$C,0))),"",INDEX('Policy Characteristics'!A:A,MATCH($C1352,'Policy Characteristics'!$C:$C,0)))</f>
        <v>Research and Development</v>
      </c>
      <c r="B1352" s="285" t="str">
        <f>IF(ISBLANK(INDEX('Policy Characteristics'!B:B,MATCH($C1352,'Policy Characteristics'!$C:$C,0))),"",INDEX('Policy Characteristics'!B:B,MATCH($C1352,'Policy Characteristics'!$C:$C,0)))</f>
        <v>Capital Cost Reduction</v>
      </c>
      <c r="C1352" s="276" t="str">
        <f t="shared" si="61"/>
        <v>RnD Electricity Capital Cost Perc Reduction</v>
      </c>
      <c r="D1352" s="6" t="s">
        <v>3584</v>
      </c>
      <c r="E1352" s="47"/>
      <c r="F1352" s="6" t="s">
        <v>3605</v>
      </c>
      <c r="G1352" s="47"/>
      <c r="H1352" s="44">
        <v>1820</v>
      </c>
      <c r="I1352" s="347" t="s">
        <v>44</v>
      </c>
      <c r="J1352" s="277" t="str">
        <f>IF(ISBLANK(INDEX('Policy Characteristics'!D:D,MATCH($C1352,'Policy Characteristics'!$C:$C,0))),"",INDEX('Policy Characteristics'!D:D,MATCH($C1352,'Policy Characteristics'!$C:$C,0)))</f>
        <v>R&amp;D Capital Cost Reductions</v>
      </c>
      <c r="K1352" s="276" t="str">
        <f>IF(ISBLANK(INDEX('Policy Characteristics'!E:E,MATCH($C1352,'Policy Characteristics'!$C:$C,0))),"",INDEX('Policy Characteristics'!E:E,MATCH($C1352,'Policy Characteristics'!$C:$C,0)))</f>
        <v>RnD electricity capital cost reduction</v>
      </c>
      <c r="L1352" s="284">
        <f>IF(ISBLANK(INDEX('Policy Characteristics'!F:F,MATCH($C1352,'Policy Characteristics'!$C:$C,0))),"",INDEX('Policy Characteristics'!F:F,MATCH($C1352,'Policy Characteristics'!$C:$C,0)))</f>
        <v>0</v>
      </c>
      <c r="M1352" s="284">
        <f>IF(ISBLANK(INDEX('Policy Characteristics'!G:G,MATCH($C1352,'Policy Characteristics'!$C:$C,0))),"",INDEX('Policy Characteristics'!G:G,MATCH($C1352,'Policy Characteristics'!$C:$C,0)))</f>
        <v>0.4</v>
      </c>
      <c r="N1352" s="284">
        <f>IF(ISBLANK(INDEX('Policy Characteristics'!H:H,MATCH($C1352,'Policy Characteristics'!$C:$C,0))),"",INDEX('Policy Characteristics'!H:H,MATCH($C1352,'Policy Characteristics'!$C:$C,0)))</f>
        <v>0.01</v>
      </c>
      <c r="O1352" s="276" t="str">
        <f>IF(ISBLANK(INDEX('Policy Characteristics'!I:I,MATCH($C1352,'Policy Characteristics'!$C:$C,0))),"",INDEX('Policy Characteristics'!I:I,MATCH($C1352,'Policy Characteristics'!$C:$C,0)))</f>
        <v>% reduction in cost</v>
      </c>
      <c r="P1352" s="276" t="str">
        <f>IF(ISBLANK(INDEX('Policy Characteristics'!J:J,MATCH($C1352,'Policy Characteristics'!$C:$C,0))),"",INDEX('Policy Characteristics'!J:J,MATCH($C1352,'Policy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52" s="276" t="str">
        <f>IF(ISBLANK(INDEX('Policy Characteristics'!K:K,MATCH($C1352,'Policy Characteristics'!$C:$C,0))),"",INDEX('Policy Characteristics'!K:K,MATCH($C1352,'Policy Characteristics'!$C:$C,0)))</f>
        <v>architectural-design.html#rnd</v>
      </c>
      <c r="R1352" s="276" t="str">
        <f>IF(ISBLANK(INDEX('Policy Characteristics'!L:L,MATCH($C1352,'Policy Characteristics'!$C:$C,0))),"",INDEX('Policy Characteristics'!L:L,MATCH($C1352,'Policy Characteristics'!$C:$C,0)))</f>
        <v>research-and-development.html</v>
      </c>
    </row>
    <row r="1353" spans="1:18" ht="16">
      <c r="A1353" s="276" t="str">
        <f>IF(ISBLANK(INDEX('Policy Characteristics'!A:A,MATCH($C1353,'Policy Characteristics'!$C:$C,0))),"",INDEX('Policy Characteristics'!A:A,MATCH($C1353,'Policy Characteristics'!$C:$C,0)))</f>
        <v>Research and Development</v>
      </c>
      <c r="B1353" s="285" t="str">
        <f>IF(ISBLANK(INDEX('Policy Characteristics'!B:B,MATCH($C1353,'Policy Characteristics'!$C:$C,0))),"",INDEX('Policy Characteristics'!B:B,MATCH($C1353,'Policy Characteristics'!$C:$C,0)))</f>
        <v>Capital Cost Reduction</v>
      </c>
      <c r="C1353" s="276" t="str">
        <f t="shared" si="61"/>
        <v>RnD Electricity Capital Cost Perc Reduction</v>
      </c>
      <c r="D1353" s="6" t="s">
        <v>3585</v>
      </c>
      <c r="E1353" s="47"/>
      <c r="F1353" s="6" t="s">
        <v>3606</v>
      </c>
      <c r="G1353" s="47"/>
      <c r="H1353" s="44">
        <v>1821</v>
      </c>
      <c r="I1353" s="347" t="s">
        <v>44</v>
      </c>
      <c r="J1353" s="277" t="str">
        <f>IF(ISBLANK(INDEX('Policy Characteristics'!D:D,MATCH($C1353,'Policy Characteristics'!$C:$C,0))),"",INDEX('Policy Characteristics'!D:D,MATCH($C1353,'Policy Characteristics'!$C:$C,0)))</f>
        <v>R&amp;D Capital Cost Reductions</v>
      </c>
      <c r="K1353" s="276" t="str">
        <f>IF(ISBLANK(INDEX('Policy Characteristics'!E:E,MATCH($C1353,'Policy Characteristics'!$C:$C,0))),"",INDEX('Policy Characteristics'!E:E,MATCH($C1353,'Policy Characteristics'!$C:$C,0)))</f>
        <v>RnD electricity capital cost reduction</v>
      </c>
      <c r="L1353" s="284">
        <f>IF(ISBLANK(INDEX('Policy Characteristics'!F:F,MATCH($C1353,'Policy Characteristics'!$C:$C,0))),"",INDEX('Policy Characteristics'!F:F,MATCH($C1353,'Policy Characteristics'!$C:$C,0)))</f>
        <v>0</v>
      </c>
      <c r="M1353" s="284">
        <f>IF(ISBLANK(INDEX('Policy Characteristics'!G:G,MATCH($C1353,'Policy Characteristics'!$C:$C,0))),"",INDEX('Policy Characteristics'!G:G,MATCH($C1353,'Policy Characteristics'!$C:$C,0)))</f>
        <v>0.4</v>
      </c>
      <c r="N1353" s="284">
        <f>IF(ISBLANK(INDEX('Policy Characteristics'!H:H,MATCH($C1353,'Policy Characteristics'!$C:$C,0))),"",INDEX('Policy Characteristics'!H:H,MATCH($C1353,'Policy Characteristics'!$C:$C,0)))</f>
        <v>0.01</v>
      </c>
      <c r="O1353" s="276" t="str">
        <f>IF(ISBLANK(INDEX('Policy Characteristics'!I:I,MATCH($C1353,'Policy Characteristics'!$C:$C,0))),"",INDEX('Policy Characteristics'!I:I,MATCH($C1353,'Policy Characteristics'!$C:$C,0)))</f>
        <v>% reduction in cost</v>
      </c>
      <c r="P1353" s="276" t="str">
        <f>IF(ISBLANK(INDEX('Policy Characteristics'!J:J,MATCH($C1353,'Policy Characteristics'!$C:$C,0))),"",INDEX('Policy Characteristics'!J:J,MATCH($C1353,'Policy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53" s="276" t="str">
        <f>IF(ISBLANK(INDEX('Policy Characteristics'!K:K,MATCH($C1353,'Policy Characteristics'!$C:$C,0))),"",INDEX('Policy Characteristics'!K:K,MATCH($C1353,'Policy Characteristics'!$C:$C,0)))</f>
        <v>architectural-design.html#rnd</v>
      </c>
      <c r="R1353" s="276" t="str">
        <f>IF(ISBLANK(INDEX('Policy Characteristics'!L:L,MATCH($C1353,'Policy Characteristics'!$C:$C,0))),"",INDEX('Policy Characteristics'!L:L,MATCH($C1353,'Policy Characteristics'!$C:$C,0)))</f>
        <v>research-and-development.html</v>
      </c>
    </row>
    <row r="1354" spans="1:18" ht="16">
      <c r="A1354" s="276" t="str">
        <f>IF(ISBLANK(INDEX('Policy Characteristics'!A:A,MATCH($C1354,'Policy Characteristics'!$C:$C,0))),"",INDEX('Policy Characteristics'!A:A,MATCH($C1354,'Policy Characteristics'!$C:$C,0)))</f>
        <v>Research and Development</v>
      </c>
      <c r="B1354" s="285" t="str">
        <f>IF(ISBLANK(INDEX('Policy Characteristics'!B:B,MATCH($C1354,'Policy Characteristics'!$C:$C,0))),"",INDEX('Policy Characteristics'!B:B,MATCH($C1354,'Policy Characteristics'!$C:$C,0)))</f>
        <v>Capital Cost Reduction</v>
      </c>
      <c r="C1354" t="s">
        <v>305</v>
      </c>
      <c r="D1354" t="s">
        <v>3102</v>
      </c>
      <c r="E1354" s="47"/>
      <c r="F1354" s="6" t="s">
        <v>3129</v>
      </c>
      <c r="G1354" s="47"/>
      <c r="H1354" s="44">
        <v>1462</v>
      </c>
      <c r="I1354" s="347" t="s">
        <v>44</v>
      </c>
      <c r="J1354" s="277" t="str">
        <f>IF(ISBLANK(INDEX('Policy Characteristics'!D:D,MATCH($C1354,'Policy Characteristics'!$C:$C,0))),"",INDEX('Policy Characteristics'!D:D,MATCH($C1354,'Policy Characteristics'!$C:$C,0)))</f>
        <v>R&amp;D Capital Cost Reductions</v>
      </c>
      <c r="K1354" s="276" t="str">
        <f>IF(ISBLANK(INDEX('Policy Characteristics'!E:E,MATCH($C1354,'Policy Characteristics'!$C:$C,0))),"",INDEX('Policy Characteristics'!E:E,MATCH($C1354,'Policy Characteristics'!$C:$C,0)))</f>
        <v>RnD industry capital cost reduction</v>
      </c>
      <c r="L1354" s="284">
        <f>IF(ISBLANK(INDEX('Policy Characteristics'!F:F,MATCH($C1354,'Policy Characteristics'!$C:$C,0))),"",INDEX('Policy Characteristics'!F:F,MATCH($C1354,'Policy Characteristics'!$C:$C,0)))</f>
        <v>0</v>
      </c>
      <c r="M1354" s="284">
        <f>IF(ISBLANK(INDEX('Policy Characteristics'!G:G,MATCH($C1354,'Policy Characteristics'!$C:$C,0))),"",INDEX('Policy Characteristics'!G:G,MATCH($C1354,'Policy Characteristics'!$C:$C,0)))</f>
        <v>0.4</v>
      </c>
      <c r="N1354" s="284">
        <f>IF(ISBLANK(INDEX('Policy Characteristics'!H:H,MATCH($C1354,'Policy Characteristics'!$C:$C,0))),"",INDEX('Policy Characteristics'!H:H,MATCH($C1354,'Policy Characteristics'!$C:$C,0)))</f>
        <v>0.01</v>
      </c>
      <c r="O1354" s="276" t="str">
        <f>IF(ISBLANK(INDEX('Policy Characteristics'!I:I,MATCH($C1354,'Policy Characteristics'!$C:$C,0))),"",INDEX('Policy Characteristics'!I:I,MATCH($C1354,'Policy Characteristics'!$C:$C,0)))</f>
        <v>% reduction in cost</v>
      </c>
      <c r="P1354" s="276" t="str">
        <f>IF(ISBLANK(INDEX('Policy Characteristics'!J:J,MATCH($C1354,'Policy Characteristics'!$C:$C,0))),"",INDEX('Policy Characteristics'!J:J,MATCH($C1354,'Policy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54" s="276" t="str">
        <f>IF(ISBLANK(INDEX('Policy Characteristics'!K:K,MATCH($C1354,'Policy Characteristics'!$C:$C,0))),"",INDEX('Policy Characteristics'!K:K,MATCH($C1354,'Policy Characteristics'!$C:$C,0)))</f>
        <v>architectural-design.html#rnd</v>
      </c>
      <c r="R1354" s="276" t="str">
        <f>IF(ISBLANK(INDEX('Policy Characteristics'!L:L,MATCH($C1354,'Policy Characteristics'!$C:$C,0))),"",INDEX('Policy Characteristics'!L:L,MATCH($C1354,'Policy Characteristics'!$C:$C,0)))</f>
        <v>research-and-development.html</v>
      </c>
    </row>
    <row r="1355" spans="1:18" ht="16">
      <c r="A1355" s="276" t="str">
        <f>IF(ISBLANK(INDEX('Policy Characteristics'!A:A,MATCH($C1355,'Policy Characteristics'!$C:$C,0))),"",INDEX('Policy Characteristics'!A:A,MATCH($C1355,'Policy Characteristics'!$C:$C,0)))</f>
        <v>Research and Development</v>
      </c>
      <c r="B1355" s="285" t="str">
        <f>IF(ISBLANK(INDEX('Policy Characteristics'!B:B,MATCH($C1355,'Policy Characteristics'!$C:$C,0))),"",INDEX('Policy Characteristics'!B:B,MATCH($C1355,'Policy Characteristics'!$C:$C,0)))</f>
        <v>Capital Cost Reduction</v>
      </c>
      <c r="C1355" s="276" t="str">
        <f t="shared" ref="C1355:C1378" si="62">C$1354</f>
        <v>RnD Industry Capital Cost Perc Reduction</v>
      </c>
      <c r="D1355" t="s">
        <v>3103</v>
      </c>
      <c r="E1355" s="47"/>
      <c r="F1355" s="6" t="s">
        <v>3130</v>
      </c>
      <c r="G1355" s="47"/>
      <c r="H1355" s="44">
        <v>1463</v>
      </c>
      <c r="I1355" s="347" t="s">
        <v>44</v>
      </c>
      <c r="J1355" s="277" t="str">
        <f>IF(ISBLANK(INDEX('Policy Characteristics'!D:D,MATCH($C1355,'Policy Characteristics'!$C:$C,0))),"",INDEX('Policy Characteristics'!D:D,MATCH($C1355,'Policy Characteristics'!$C:$C,0)))</f>
        <v>R&amp;D Capital Cost Reductions</v>
      </c>
      <c r="K1355" s="276" t="str">
        <f>IF(ISBLANK(INDEX('Policy Characteristics'!E:E,MATCH($C1355,'Policy Characteristics'!$C:$C,0))),"",INDEX('Policy Characteristics'!E:E,MATCH($C1355,'Policy Characteristics'!$C:$C,0)))</f>
        <v>RnD industry capital cost reduction</v>
      </c>
      <c r="L1355" s="284">
        <f>IF(ISBLANK(INDEX('Policy Characteristics'!F:F,MATCH($C1355,'Policy Characteristics'!$C:$C,0))),"",INDEX('Policy Characteristics'!F:F,MATCH($C1355,'Policy Characteristics'!$C:$C,0)))</f>
        <v>0</v>
      </c>
      <c r="M1355" s="284">
        <f>IF(ISBLANK(INDEX('Policy Characteristics'!G:G,MATCH($C1355,'Policy Characteristics'!$C:$C,0))),"",INDEX('Policy Characteristics'!G:G,MATCH($C1355,'Policy Characteristics'!$C:$C,0)))</f>
        <v>0.4</v>
      </c>
      <c r="N1355" s="284">
        <f>IF(ISBLANK(INDEX('Policy Characteristics'!H:H,MATCH($C1355,'Policy Characteristics'!$C:$C,0))),"",INDEX('Policy Characteristics'!H:H,MATCH($C1355,'Policy Characteristics'!$C:$C,0)))</f>
        <v>0.01</v>
      </c>
      <c r="O1355" s="276" t="str">
        <f>IF(ISBLANK(INDEX('Policy Characteristics'!I:I,MATCH($C1355,'Policy Characteristics'!$C:$C,0))),"",INDEX('Policy Characteristics'!I:I,MATCH($C1355,'Policy Characteristics'!$C:$C,0)))</f>
        <v>% reduction in cost</v>
      </c>
      <c r="P1355" s="276" t="str">
        <f>IF(ISBLANK(INDEX('Policy Characteristics'!J:J,MATCH($C1355,'Policy Characteristics'!$C:$C,0))),"",INDEX('Policy Characteristics'!J:J,MATCH($C1355,'Policy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55" s="276" t="str">
        <f>IF(ISBLANK(INDEX('Policy Characteristics'!K:K,MATCH($C1355,'Policy Characteristics'!$C:$C,0))),"",INDEX('Policy Characteristics'!K:K,MATCH($C1355,'Policy Characteristics'!$C:$C,0)))</f>
        <v>architectural-design.html#rnd</v>
      </c>
      <c r="R1355" s="276" t="str">
        <f>IF(ISBLANK(INDEX('Policy Characteristics'!L:L,MATCH($C1355,'Policy Characteristics'!$C:$C,0))),"",INDEX('Policy Characteristics'!L:L,MATCH($C1355,'Policy Characteristics'!$C:$C,0)))</f>
        <v>research-and-development.html</v>
      </c>
    </row>
    <row r="1356" spans="1:18" ht="16">
      <c r="A1356" s="276" t="str">
        <f>IF(ISBLANK(INDEX('Policy Characteristics'!A:A,MATCH($C1356,'Policy Characteristics'!$C:$C,0))),"",INDEX('Policy Characteristics'!A:A,MATCH($C1356,'Policy Characteristics'!$C:$C,0)))</f>
        <v>Research and Development</v>
      </c>
      <c r="B1356" s="285" t="str">
        <f>IF(ISBLANK(INDEX('Policy Characteristics'!B:B,MATCH($C1356,'Policy Characteristics'!$C:$C,0))),"",INDEX('Policy Characteristics'!B:B,MATCH($C1356,'Policy Characteristics'!$C:$C,0)))</f>
        <v>Capital Cost Reduction</v>
      </c>
      <c r="C1356" s="276" t="str">
        <f t="shared" si="62"/>
        <v>RnD Industry Capital Cost Perc Reduction</v>
      </c>
      <c r="D1356" t="s">
        <v>3104</v>
      </c>
      <c r="E1356" s="47"/>
      <c r="F1356" s="6" t="s">
        <v>3131</v>
      </c>
      <c r="G1356" s="47"/>
      <c r="H1356" s="44">
        <v>1464</v>
      </c>
      <c r="I1356" s="347" t="s">
        <v>44</v>
      </c>
      <c r="J1356" s="277" t="str">
        <f>IF(ISBLANK(INDEX('Policy Characteristics'!D:D,MATCH($C1356,'Policy Characteristics'!$C:$C,0))),"",INDEX('Policy Characteristics'!D:D,MATCH($C1356,'Policy Characteristics'!$C:$C,0)))</f>
        <v>R&amp;D Capital Cost Reductions</v>
      </c>
      <c r="K1356" s="276" t="str">
        <f>IF(ISBLANK(INDEX('Policy Characteristics'!E:E,MATCH($C1356,'Policy Characteristics'!$C:$C,0))),"",INDEX('Policy Characteristics'!E:E,MATCH($C1356,'Policy Characteristics'!$C:$C,0)))</f>
        <v>RnD industry capital cost reduction</v>
      </c>
      <c r="L1356" s="284">
        <f>IF(ISBLANK(INDEX('Policy Characteristics'!F:F,MATCH($C1356,'Policy Characteristics'!$C:$C,0))),"",INDEX('Policy Characteristics'!F:F,MATCH($C1356,'Policy Characteristics'!$C:$C,0)))</f>
        <v>0</v>
      </c>
      <c r="M1356" s="284">
        <f>IF(ISBLANK(INDEX('Policy Characteristics'!G:G,MATCH($C1356,'Policy Characteristics'!$C:$C,0))),"",INDEX('Policy Characteristics'!G:G,MATCH($C1356,'Policy Characteristics'!$C:$C,0)))</f>
        <v>0.4</v>
      </c>
      <c r="N1356" s="284">
        <f>IF(ISBLANK(INDEX('Policy Characteristics'!H:H,MATCH($C1356,'Policy Characteristics'!$C:$C,0))),"",INDEX('Policy Characteristics'!H:H,MATCH($C1356,'Policy Characteristics'!$C:$C,0)))</f>
        <v>0.01</v>
      </c>
      <c r="O1356" s="276" t="str">
        <f>IF(ISBLANK(INDEX('Policy Characteristics'!I:I,MATCH($C1356,'Policy Characteristics'!$C:$C,0))),"",INDEX('Policy Characteristics'!I:I,MATCH($C1356,'Policy Characteristics'!$C:$C,0)))</f>
        <v>% reduction in cost</v>
      </c>
      <c r="P1356" s="276" t="str">
        <f>IF(ISBLANK(INDEX('Policy Characteristics'!J:J,MATCH($C1356,'Policy Characteristics'!$C:$C,0))),"",INDEX('Policy Characteristics'!J:J,MATCH($C1356,'Policy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56" s="276" t="str">
        <f>IF(ISBLANK(INDEX('Policy Characteristics'!K:K,MATCH($C1356,'Policy Characteristics'!$C:$C,0))),"",INDEX('Policy Characteristics'!K:K,MATCH($C1356,'Policy Characteristics'!$C:$C,0)))</f>
        <v>architectural-design.html#rnd</v>
      </c>
      <c r="R1356" s="276" t="str">
        <f>IF(ISBLANK(INDEX('Policy Characteristics'!L:L,MATCH($C1356,'Policy Characteristics'!$C:$C,0))),"",INDEX('Policy Characteristics'!L:L,MATCH($C1356,'Policy Characteristics'!$C:$C,0)))</f>
        <v>research-and-development.html</v>
      </c>
    </row>
    <row r="1357" spans="1:18" ht="16">
      <c r="A1357" s="276" t="str">
        <f>IF(ISBLANK(INDEX('Policy Characteristics'!A:A,MATCH($C1357,'Policy Characteristics'!$C:$C,0))),"",INDEX('Policy Characteristics'!A:A,MATCH($C1357,'Policy Characteristics'!$C:$C,0)))</f>
        <v>Research and Development</v>
      </c>
      <c r="B1357" s="285" t="str">
        <f>IF(ISBLANK(INDEX('Policy Characteristics'!B:B,MATCH($C1357,'Policy Characteristics'!$C:$C,0))),"",INDEX('Policy Characteristics'!B:B,MATCH($C1357,'Policy Characteristics'!$C:$C,0)))</f>
        <v>Capital Cost Reduction</v>
      </c>
      <c r="C1357" s="276" t="str">
        <f t="shared" si="62"/>
        <v>RnD Industry Capital Cost Perc Reduction</v>
      </c>
      <c r="D1357" t="s">
        <v>3105</v>
      </c>
      <c r="E1357" s="47"/>
      <c r="F1357" s="6" t="s">
        <v>3132</v>
      </c>
      <c r="G1357" s="47"/>
      <c r="H1357" s="44">
        <v>1465</v>
      </c>
      <c r="I1357" s="347" t="s">
        <v>44</v>
      </c>
      <c r="J1357" s="277" t="str">
        <f>IF(ISBLANK(INDEX('Policy Characteristics'!D:D,MATCH($C1357,'Policy Characteristics'!$C:$C,0))),"",INDEX('Policy Characteristics'!D:D,MATCH($C1357,'Policy Characteristics'!$C:$C,0)))</f>
        <v>R&amp;D Capital Cost Reductions</v>
      </c>
      <c r="K1357" s="276" t="str">
        <f>IF(ISBLANK(INDEX('Policy Characteristics'!E:E,MATCH($C1357,'Policy Characteristics'!$C:$C,0))),"",INDEX('Policy Characteristics'!E:E,MATCH($C1357,'Policy Characteristics'!$C:$C,0)))</f>
        <v>RnD industry capital cost reduction</v>
      </c>
      <c r="L1357" s="284">
        <f>IF(ISBLANK(INDEX('Policy Characteristics'!F:F,MATCH($C1357,'Policy Characteristics'!$C:$C,0))),"",INDEX('Policy Characteristics'!F:F,MATCH($C1357,'Policy Characteristics'!$C:$C,0)))</f>
        <v>0</v>
      </c>
      <c r="M1357" s="284">
        <f>IF(ISBLANK(INDEX('Policy Characteristics'!G:G,MATCH($C1357,'Policy Characteristics'!$C:$C,0))),"",INDEX('Policy Characteristics'!G:G,MATCH($C1357,'Policy Characteristics'!$C:$C,0)))</f>
        <v>0.4</v>
      </c>
      <c r="N1357" s="284">
        <f>IF(ISBLANK(INDEX('Policy Characteristics'!H:H,MATCH($C1357,'Policy Characteristics'!$C:$C,0))),"",INDEX('Policy Characteristics'!H:H,MATCH($C1357,'Policy Characteristics'!$C:$C,0)))</f>
        <v>0.01</v>
      </c>
      <c r="O1357" s="276" t="str">
        <f>IF(ISBLANK(INDEX('Policy Characteristics'!I:I,MATCH($C1357,'Policy Characteristics'!$C:$C,0))),"",INDEX('Policy Characteristics'!I:I,MATCH($C1357,'Policy Characteristics'!$C:$C,0)))</f>
        <v>% reduction in cost</v>
      </c>
      <c r="P1357" s="276" t="str">
        <f>IF(ISBLANK(INDEX('Policy Characteristics'!J:J,MATCH($C1357,'Policy Characteristics'!$C:$C,0))),"",INDEX('Policy Characteristics'!J:J,MATCH($C1357,'Policy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57" s="276" t="str">
        <f>IF(ISBLANK(INDEX('Policy Characteristics'!K:K,MATCH($C1357,'Policy Characteristics'!$C:$C,0))),"",INDEX('Policy Characteristics'!K:K,MATCH($C1357,'Policy Characteristics'!$C:$C,0)))</f>
        <v>architectural-design.html#rnd</v>
      </c>
      <c r="R1357" s="276" t="str">
        <f>IF(ISBLANK(INDEX('Policy Characteristics'!L:L,MATCH($C1357,'Policy Characteristics'!$C:$C,0))),"",INDEX('Policy Characteristics'!L:L,MATCH($C1357,'Policy Characteristics'!$C:$C,0)))</f>
        <v>research-and-development.html</v>
      </c>
    </row>
    <row r="1358" spans="1:18" ht="16">
      <c r="A1358" s="276" t="str">
        <f>IF(ISBLANK(INDEX('Policy Characteristics'!A:A,MATCH($C1358,'Policy Characteristics'!$C:$C,0))),"",INDEX('Policy Characteristics'!A:A,MATCH($C1358,'Policy Characteristics'!$C:$C,0)))</f>
        <v>Research and Development</v>
      </c>
      <c r="B1358" s="285" t="str">
        <f>IF(ISBLANK(INDEX('Policy Characteristics'!B:B,MATCH($C1358,'Policy Characteristics'!$C:$C,0))),"",INDEX('Policy Characteristics'!B:B,MATCH($C1358,'Policy Characteristics'!$C:$C,0)))</f>
        <v>Capital Cost Reduction</v>
      </c>
      <c r="C1358" s="276" t="str">
        <f t="shared" si="62"/>
        <v>RnD Industry Capital Cost Perc Reduction</v>
      </c>
      <c r="D1358" t="s">
        <v>3106</v>
      </c>
      <c r="E1358" s="47"/>
      <c r="F1358" s="6" t="s">
        <v>3133</v>
      </c>
      <c r="G1358" s="47"/>
      <c r="H1358" s="44">
        <v>1466</v>
      </c>
      <c r="I1358" s="347" t="s">
        <v>44</v>
      </c>
      <c r="J1358" s="277" t="str">
        <f>IF(ISBLANK(INDEX('Policy Characteristics'!D:D,MATCH($C1358,'Policy Characteristics'!$C:$C,0))),"",INDEX('Policy Characteristics'!D:D,MATCH($C1358,'Policy Characteristics'!$C:$C,0)))</f>
        <v>R&amp;D Capital Cost Reductions</v>
      </c>
      <c r="K1358" s="276" t="str">
        <f>IF(ISBLANK(INDEX('Policy Characteristics'!E:E,MATCH($C1358,'Policy Characteristics'!$C:$C,0))),"",INDEX('Policy Characteristics'!E:E,MATCH($C1358,'Policy Characteristics'!$C:$C,0)))</f>
        <v>RnD industry capital cost reduction</v>
      </c>
      <c r="L1358" s="284">
        <f>IF(ISBLANK(INDEX('Policy Characteristics'!F:F,MATCH($C1358,'Policy Characteristics'!$C:$C,0))),"",INDEX('Policy Characteristics'!F:F,MATCH($C1358,'Policy Characteristics'!$C:$C,0)))</f>
        <v>0</v>
      </c>
      <c r="M1358" s="284">
        <f>IF(ISBLANK(INDEX('Policy Characteristics'!G:G,MATCH($C1358,'Policy Characteristics'!$C:$C,0))),"",INDEX('Policy Characteristics'!G:G,MATCH($C1358,'Policy Characteristics'!$C:$C,0)))</f>
        <v>0.4</v>
      </c>
      <c r="N1358" s="284">
        <f>IF(ISBLANK(INDEX('Policy Characteristics'!H:H,MATCH($C1358,'Policy Characteristics'!$C:$C,0))),"",INDEX('Policy Characteristics'!H:H,MATCH($C1358,'Policy Characteristics'!$C:$C,0)))</f>
        <v>0.01</v>
      </c>
      <c r="O1358" s="276" t="str">
        <f>IF(ISBLANK(INDEX('Policy Characteristics'!I:I,MATCH($C1358,'Policy Characteristics'!$C:$C,0))),"",INDEX('Policy Characteristics'!I:I,MATCH($C1358,'Policy Characteristics'!$C:$C,0)))</f>
        <v>% reduction in cost</v>
      </c>
      <c r="P1358" s="276" t="str">
        <f>IF(ISBLANK(INDEX('Policy Characteristics'!J:J,MATCH($C1358,'Policy Characteristics'!$C:$C,0))),"",INDEX('Policy Characteristics'!J:J,MATCH($C1358,'Policy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58" s="276" t="str">
        <f>IF(ISBLANK(INDEX('Policy Characteristics'!K:K,MATCH($C1358,'Policy Characteristics'!$C:$C,0))),"",INDEX('Policy Characteristics'!K:K,MATCH($C1358,'Policy Characteristics'!$C:$C,0)))</f>
        <v>architectural-design.html#rnd</v>
      </c>
      <c r="R1358" s="276" t="str">
        <f>IF(ISBLANK(INDEX('Policy Characteristics'!L:L,MATCH($C1358,'Policy Characteristics'!$C:$C,0))),"",INDEX('Policy Characteristics'!L:L,MATCH($C1358,'Policy Characteristics'!$C:$C,0)))</f>
        <v>research-and-development.html</v>
      </c>
    </row>
    <row r="1359" spans="1:18" ht="16">
      <c r="A1359" s="276" t="str">
        <f>IF(ISBLANK(INDEX('Policy Characteristics'!A:A,MATCH($C1359,'Policy Characteristics'!$C:$C,0))),"",INDEX('Policy Characteristics'!A:A,MATCH($C1359,'Policy Characteristics'!$C:$C,0)))</f>
        <v>Research and Development</v>
      </c>
      <c r="B1359" s="285" t="str">
        <f>IF(ISBLANK(INDEX('Policy Characteristics'!B:B,MATCH($C1359,'Policy Characteristics'!$C:$C,0))),"",INDEX('Policy Characteristics'!B:B,MATCH($C1359,'Policy Characteristics'!$C:$C,0)))</f>
        <v>Capital Cost Reduction</v>
      </c>
      <c r="C1359" s="276" t="str">
        <f t="shared" si="62"/>
        <v>RnD Industry Capital Cost Perc Reduction</v>
      </c>
      <c r="D1359" t="s">
        <v>3107</v>
      </c>
      <c r="E1359" s="47"/>
      <c r="F1359" s="6" t="s">
        <v>3134</v>
      </c>
      <c r="G1359" s="47"/>
      <c r="H1359" s="44">
        <v>1467</v>
      </c>
      <c r="I1359" s="347" t="s">
        <v>44</v>
      </c>
      <c r="J1359" s="277" t="str">
        <f>IF(ISBLANK(INDEX('Policy Characteristics'!D:D,MATCH($C1359,'Policy Characteristics'!$C:$C,0))),"",INDEX('Policy Characteristics'!D:D,MATCH($C1359,'Policy Characteristics'!$C:$C,0)))</f>
        <v>R&amp;D Capital Cost Reductions</v>
      </c>
      <c r="K1359" s="276" t="str">
        <f>IF(ISBLANK(INDEX('Policy Characteristics'!E:E,MATCH($C1359,'Policy Characteristics'!$C:$C,0))),"",INDEX('Policy Characteristics'!E:E,MATCH($C1359,'Policy Characteristics'!$C:$C,0)))</f>
        <v>RnD industry capital cost reduction</v>
      </c>
      <c r="L1359" s="284">
        <f>IF(ISBLANK(INDEX('Policy Characteristics'!F:F,MATCH($C1359,'Policy Characteristics'!$C:$C,0))),"",INDEX('Policy Characteristics'!F:F,MATCH($C1359,'Policy Characteristics'!$C:$C,0)))</f>
        <v>0</v>
      </c>
      <c r="M1359" s="284">
        <f>IF(ISBLANK(INDEX('Policy Characteristics'!G:G,MATCH($C1359,'Policy Characteristics'!$C:$C,0))),"",INDEX('Policy Characteristics'!G:G,MATCH($C1359,'Policy Characteristics'!$C:$C,0)))</f>
        <v>0.4</v>
      </c>
      <c r="N1359" s="284">
        <f>IF(ISBLANK(INDEX('Policy Characteristics'!H:H,MATCH($C1359,'Policy Characteristics'!$C:$C,0))),"",INDEX('Policy Characteristics'!H:H,MATCH($C1359,'Policy Characteristics'!$C:$C,0)))</f>
        <v>0.01</v>
      </c>
      <c r="O1359" s="276" t="str">
        <f>IF(ISBLANK(INDEX('Policy Characteristics'!I:I,MATCH($C1359,'Policy Characteristics'!$C:$C,0))),"",INDEX('Policy Characteristics'!I:I,MATCH($C1359,'Policy Characteristics'!$C:$C,0)))</f>
        <v>% reduction in cost</v>
      </c>
      <c r="P1359" s="276" t="str">
        <f>IF(ISBLANK(INDEX('Policy Characteristics'!J:J,MATCH($C1359,'Policy Characteristics'!$C:$C,0))),"",INDEX('Policy Characteristics'!J:J,MATCH($C1359,'Policy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59" s="276" t="str">
        <f>IF(ISBLANK(INDEX('Policy Characteristics'!K:K,MATCH($C1359,'Policy Characteristics'!$C:$C,0))),"",INDEX('Policy Characteristics'!K:K,MATCH($C1359,'Policy Characteristics'!$C:$C,0)))</f>
        <v>architectural-design.html#rnd</v>
      </c>
      <c r="R1359" s="276" t="str">
        <f>IF(ISBLANK(INDEX('Policy Characteristics'!L:L,MATCH($C1359,'Policy Characteristics'!$C:$C,0))),"",INDEX('Policy Characteristics'!L:L,MATCH($C1359,'Policy Characteristics'!$C:$C,0)))</f>
        <v>research-and-development.html</v>
      </c>
    </row>
    <row r="1360" spans="1:18" ht="16">
      <c r="A1360" s="276" t="str">
        <f>IF(ISBLANK(INDEX('Policy Characteristics'!A:A,MATCH($C1360,'Policy Characteristics'!$C:$C,0))),"",INDEX('Policy Characteristics'!A:A,MATCH($C1360,'Policy Characteristics'!$C:$C,0)))</f>
        <v>Research and Development</v>
      </c>
      <c r="B1360" s="285" t="str">
        <f>IF(ISBLANK(INDEX('Policy Characteristics'!B:B,MATCH($C1360,'Policy Characteristics'!$C:$C,0))),"",INDEX('Policy Characteristics'!B:B,MATCH($C1360,'Policy Characteristics'!$C:$C,0)))</f>
        <v>Capital Cost Reduction</v>
      </c>
      <c r="C1360" s="276" t="str">
        <f t="shared" si="62"/>
        <v>RnD Industry Capital Cost Perc Reduction</v>
      </c>
      <c r="D1360" t="s">
        <v>3108</v>
      </c>
      <c r="E1360" s="47"/>
      <c r="F1360" s="6" t="s">
        <v>3135</v>
      </c>
      <c r="G1360" s="47"/>
      <c r="H1360" s="44">
        <v>1468</v>
      </c>
      <c r="I1360" s="347" t="s">
        <v>44</v>
      </c>
      <c r="J1360" s="277" t="str">
        <f>IF(ISBLANK(INDEX('Policy Characteristics'!D:D,MATCH($C1360,'Policy Characteristics'!$C:$C,0))),"",INDEX('Policy Characteristics'!D:D,MATCH($C1360,'Policy Characteristics'!$C:$C,0)))</f>
        <v>R&amp;D Capital Cost Reductions</v>
      </c>
      <c r="K1360" s="276" t="str">
        <f>IF(ISBLANK(INDEX('Policy Characteristics'!E:E,MATCH($C1360,'Policy Characteristics'!$C:$C,0))),"",INDEX('Policy Characteristics'!E:E,MATCH($C1360,'Policy Characteristics'!$C:$C,0)))</f>
        <v>RnD industry capital cost reduction</v>
      </c>
      <c r="L1360" s="284">
        <f>IF(ISBLANK(INDEX('Policy Characteristics'!F:F,MATCH($C1360,'Policy Characteristics'!$C:$C,0))),"",INDEX('Policy Characteristics'!F:F,MATCH($C1360,'Policy Characteristics'!$C:$C,0)))</f>
        <v>0</v>
      </c>
      <c r="M1360" s="284">
        <f>IF(ISBLANK(INDEX('Policy Characteristics'!G:G,MATCH($C1360,'Policy Characteristics'!$C:$C,0))),"",INDEX('Policy Characteristics'!G:G,MATCH($C1360,'Policy Characteristics'!$C:$C,0)))</f>
        <v>0.4</v>
      </c>
      <c r="N1360" s="284">
        <f>IF(ISBLANK(INDEX('Policy Characteristics'!H:H,MATCH($C1360,'Policy Characteristics'!$C:$C,0))),"",INDEX('Policy Characteristics'!H:H,MATCH($C1360,'Policy Characteristics'!$C:$C,0)))</f>
        <v>0.01</v>
      </c>
      <c r="O1360" s="276" t="str">
        <f>IF(ISBLANK(INDEX('Policy Characteristics'!I:I,MATCH($C1360,'Policy Characteristics'!$C:$C,0))),"",INDEX('Policy Characteristics'!I:I,MATCH($C1360,'Policy Characteristics'!$C:$C,0)))</f>
        <v>% reduction in cost</v>
      </c>
      <c r="P1360" s="276" t="str">
        <f>IF(ISBLANK(INDEX('Policy Characteristics'!J:J,MATCH($C1360,'Policy Characteristics'!$C:$C,0))),"",INDEX('Policy Characteristics'!J:J,MATCH($C1360,'Policy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0" s="276" t="str">
        <f>IF(ISBLANK(INDEX('Policy Characteristics'!K:K,MATCH($C1360,'Policy Characteristics'!$C:$C,0))),"",INDEX('Policy Characteristics'!K:K,MATCH($C1360,'Policy Characteristics'!$C:$C,0)))</f>
        <v>architectural-design.html#rnd</v>
      </c>
      <c r="R1360" s="276" t="str">
        <f>IF(ISBLANK(INDEX('Policy Characteristics'!L:L,MATCH($C1360,'Policy Characteristics'!$C:$C,0))),"",INDEX('Policy Characteristics'!L:L,MATCH($C1360,'Policy Characteristics'!$C:$C,0)))</f>
        <v>research-and-development.html</v>
      </c>
    </row>
    <row r="1361" spans="1:18" ht="16">
      <c r="A1361" s="276" t="str">
        <f>IF(ISBLANK(INDEX('Policy Characteristics'!A:A,MATCH($C1361,'Policy Characteristics'!$C:$C,0))),"",INDEX('Policy Characteristics'!A:A,MATCH($C1361,'Policy Characteristics'!$C:$C,0)))</f>
        <v>Research and Development</v>
      </c>
      <c r="B1361" s="285" t="str">
        <f>IF(ISBLANK(INDEX('Policy Characteristics'!B:B,MATCH($C1361,'Policy Characteristics'!$C:$C,0))),"",INDEX('Policy Characteristics'!B:B,MATCH($C1361,'Policy Characteristics'!$C:$C,0)))</f>
        <v>Capital Cost Reduction</v>
      </c>
      <c r="C1361" s="276" t="str">
        <f t="shared" si="62"/>
        <v>RnD Industry Capital Cost Perc Reduction</v>
      </c>
      <c r="D1361" t="s">
        <v>3109</v>
      </c>
      <c r="E1361" s="47"/>
      <c r="F1361" s="6" t="s">
        <v>3136</v>
      </c>
      <c r="G1361" s="47"/>
      <c r="H1361" s="44">
        <v>1469</v>
      </c>
      <c r="I1361" s="347" t="s">
        <v>44</v>
      </c>
      <c r="J1361" s="277" t="str">
        <f>IF(ISBLANK(INDEX('Policy Characteristics'!D:D,MATCH($C1361,'Policy Characteristics'!$C:$C,0))),"",INDEX('Policy Characteristics'!D:D,MATCH($C1361,'Policy Characteristics'!$C:$C,0)))</f>
        <v>R&amp;D Capital Cost Reductions</v>
      </c>
      <c r="K1361" s="276" t="str">
        <f>IF(ISBLANK(INDEX('Policy Characteristics'!E:E,MATCH($C1361,'Policy Characteristics'!$C:$C,0))),"",INDEX('Policy Characteristics'!E:E,MATCH($C1361,'Policy Characteristics'!$C:$C,0)))</f>
        <v>RnD industry capital cost reduction</v>
      </c>
      <c r="L1361" s="284">
        <f>IF(ISBLANK(INDEX('Policy Characteristics'!F:F,MATCH($C1361,'Policy Characteristics'!$C:$C,0))),"",INDEX('Policy Characteristics'!F:F,MATCH($C1361,'Policy Characteristics'!$C:$C,0)))</f>
        <v>0</v>
      </c>
      <c r="M1361" s="284">
        <f>IF(ISBLANK(INDEX('Policy Characteristics'!G:G,MATCH($C1361,'Policy Characteristics'!$C:$C,0))),"",INDEX('Policy Characteristics'!G:G,MATCH($C1361,'Policy Characteristics'!$C:$C,0)))</f>
        <v>0.4</v>
      </c>
      <c r="N1361" s="284">
        <f>IF(ISBLANK(INDEX('Policy Characteristics'!H:H,MATCH($C1361,'Policy Characteristics'!$C:$C,0))),"",INDEX('Policy Characteristics'!H:H,MATCH($C1361,'Policy Characteristics'!$C:$C,0)))</f>
        <v>0.01</v>
      </c>
      <c r="O1361" s="276" t="str">
        <f>IF(ISBLANK(INDEX('Policy Characteristics'!I:I,MATCH($C1361,'Policy Characteristics'!$C:$C,0))),"",INDEX('Policy Characteristics'!I:I,MATCH($C1361,'Policy Characteristics'!$C:$C,0)))</f>
        <v>% reduction in cost</v>
      </c>
      <c r="P1361" s="276" t="str">
        <f>IF(ISBLANK(INDEX('Policy Characteristics'!J:J,MATCH($C1361,'Policy Characteristics'!$C:$C,0))),"",INDEX('Policy Characteristics'!J:J,MATCH($C1361,'Policy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1" s="276" t="str">
        <f>IF(ISBLANK(INDEX('Policy Characteristics'!K:K,MATCH($C1361,'Policy Characteristics'!$C:$C,0))),"",INDEX('Policy Characteristics'!K:K,MATCH($C1361,'Policy Characteristics'!$C:$C,0)))</f>
        <v>architectural-design.html#rnd</v>
      </c>
      <c r="R1361" s="276" t="str">
        <f>IF(ISBLANK(INDEX('Policy Characteristics'!L:L,MATCH($C1361,'Policy Characteristics'!$C:$C,0))),"",INDEX('Policy Characteristics'!L:L,MATCH($C1361,'Policy Characteristics'!$C:$C,0)))</f>
        <v>research-and-development.html</v>
      </c>
    </row>
    <row r="1362" spans="1:18" ht="16">
      <c r="A1362" s="276" t="str">
        <f>IF(ISBLANK(INDEX('Policy Characteristics'!A:A,MATCH($C1362,'Policy Characteristics'!$C:$C,0))),"",INDEX('Policy Characteristics'!A:A,MATCH($C1362,'Policy Characteristics'!$C:$C,0)))</f>
        <v>Research and Development</v>
      </c>
      <c r="B1362" s="285" t="str">
        <f>IF(ISBLANK(INDEX('Policy Characteristics'!B:B,MATCH($C1362,'Policy Characteristics'!$C:$C,0))),"",INDEX('Policy Characteristics'!B:B,MATCH($C1362,'Policy Characteristics'!$C:$C,0)))</f>
        <v>Capital Cost Reduction</v>
      </c>
      <c r="C1362" s="276" t="str">
        <f t="shared" si="62"/>
        <v>RnD Industry Capital Cost Perc Reduction</v>
      </c>
      <c r="D1362" t="s">
        <v>3110</v>
      </c>
      <c r="E1362" s="47"/>
      <c r="F1362" s="6" t="s">
        <v>3137</v>
      </c>
      <c r="G1362" s="47"/>
      <c r="H1362" s="44">
        <v>1470</v>
      </c>
      <c r="I1362" s="347" t="s">
        <v>44</v>
      </c>
      <c r="J1362" s="277" t="str">
        <f>IF(ISBLANK(INDEX('Policy Characteristics'!D:D,MATCH($C1362,'Policy Characteristics'!$C:$C,0))),"",INDEX('Policy Characteristics'!D:D,MATCH($C1362,'Policy Characteristics'!$C:$C,0)))</f>
        <v>R&amp;D Capital Cost Reductions</v>
      </c>
      <c r="K1362" s="276" t="str">
        <f>IF(ISBLANK(INDEX('Policy Characteristics'!E:E,MATCH($C1362,'Policy Characteristics'!$C:$C,0))),"",INDEX('Policy Characteristics'!E:E,MATCH($C1362,'Policy Characteristics'!$C:$C,0)))</f>
        <v>RnD industry capital cost reduction</v>
      </c>
      <c r="L1362" s="284">
        <f>IF(ISBLANK(INDEX('Policy Characteristics'!F:F,MATCH($C1362,'Policy Characteristics'!$C:$C,0))),"",INDEX('Policy Characteristics'!F:F,MATCH($C1362,'Policy Characteristics'!$C:$C,0)))</f>
        <v>0</v>
      </c>
      <c r="M1362" s="284">
        <f>IF(ISBLANK(INDEX('Policy Characteristics'!G:G,MATCH($C1362,'Policy Characteristics'!$C:$C,0))),"",INDEX('Policy Characteristics'!G:G,MATCH($C1362,'Policy Characteristics'!$C:$C,0)))</f>
        <v>0.4</v>
      </c>
      <c r="N1362" s="284">
        <f>IF(ISBLANK(INDEX('Policy Characteristics'!H:H,MATCH($C1362,'Policy Characteristics'!$C:$C,0))),"",INDEX('Policy Characteristics'!H:H,MATCH($C1362,'Policy Characteristics'!$C:$C,0)))</f>
        <v>0.01</v>
      </c>
      <c r="O1362" s="276" t="str">
        <f>IF(ISBLANK(INDEX('Policy Characteristics'!I:I,MATCH($C1362,'Policy Characteristics'!$C:$C,0))),"",INDEX('Policy Characteristics'!I:I,MATCH($C1362,'Policy Characteristics'!$C:$C,0)))</f>
        <v>% reduction in cost</v>
      </c>
      <c r="P1362" s="276" t="str">
        <f>IF(ISBLANK(INDEX('Policy Characteristics'!J:J,MATCH($C1362,'Policy Characteristics'!$C:$C,0))),"",INDEX('Policy Characteristics'!J:J,MATCH($C1362,'Policy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2" s="276" t="str">
        <f>IF(ISBLANK(INDEX('Policy Characteristics'!K:K,MATCH($C1362,'Policy Characteristics'!$C:$C,0))),"",INDEX('Policy Characteristics'!K:K,MATCH($C1362,'Policy Characteristics'!$C:$C,0)))</f>
        <v>architectural-design.html#rnd</v>
      </c>
      <c r="R1362" s="276" t="str">
        <f>IF(ISBLANK(INDEX('Policy Characteristics'!L:L,MATCH($C1362,'Policy Characteristics'!$C:$C,0))),"",INDEX('Policy Characteristics'!L:L,MATCH($C1362,'Policy Characteristics'!$C:$C,0)))</f>
        <v>research-and-development.html</v>
      </c>
    </row>
    <row r="1363" spans="1:18" ht="16">
      <c r="A1363" s="276" t="str">
        <f>IF(ISBLANK(INDEX('Policy Characteristics'!A:A,MATCH($C1363,'Policy Characteristics'!$C:$C,0))),"",INDEX('Policy Characteristics'!A:A,MATCH($C1363,'Policy Characteristics'!$C:$C,0)))</f>
        <v>Research and Development</v>
      </c>
      <c r="B1363" s="285" t="str">
        <f>IF(ISBLANK(INDEX('Policy Characteristics'!B:B,MATCH($C1363,'Policy Characteristics'!$C:$C,0))),"",INDEX('Policy Characteristics'!B:B,MATCH($C1363,'Policy Characteristics'!$C:$C,0)))</f>
        <v>Capital Cost Reduction</v>
      </c>
      <c r="C1363" s="276" t="str">
        <f t="shared" si="62"/>
        <v>RnD Industry Capital Cost Perc Reduction</v>
      </c>
      <c r="D1363" t="s">
        <v>3111</v>
      </c>
      <c r="E1363" s="47"/>
      <c r="F1363" s="6" t="s">
        <v>340</v>
      </c>
      <c r="G1363" s="47"/>
      <c r="H1363" s="44">
        <v>1471</v>
      </c>
      <c r="I1363" s="347" t="s">
        <v>44</v>
      </c>
      <c r="J1363" s="277" t="str">
        <f>IF(ISBLANK(INDEX('Policy Characteristics'!D:D,MATCH($C1363,'Policy Characteristics'!$C:$C,0))),"",INDEX('Policy Characteristics'!D:D,MATCH($C1363,'Policy Characteristics'!$C:$C,0)))</f>
        <v>R&amp;D Capital Cost Reductions</v>
      </c>
      <c r="K1363" s="276" t="str">
        <f>IF(ISBLANK(INDEX('Policy Characteristics'!E:E,MATCH($C1363,'Policy Characteristics'!$C:$C,0))),"",INDEX('Policy Characteristics'!E:E,MATCH($C1363,'Policy Characteristics'!$C:$C,0)))</f>
        <v>RnD industry capital cost reduction</v>
      </c>
      <c r="L1363" s="284">
        <f>IF(ISBLANK(INDEX('Policy Characteristics'!F:F,MATCH($C1363,'Policy Characteristics'!$C:$C,0))),"",INDEX('Policy Characteristics'!F:F,MATCH($C1363,'Policy Characteristics'!$C:$C,0)))</f>
        <v>0</v>
      </c>
      <c r="M1363" s="284">
        <f>IF(ISBLANK(INDEX('Policy Characteristics'!G:G,MATCH($C1363,'Policy Characteristics'!$C:$C,0))),"",INDEX('Policy Characteristics'!G:G,MATCH($C1363,'Policy Characteristics'!$C:$C,0)))</f>
        <v>0.4</v>
      </c>
      <c r="N1363" s="284">
        <f>IF(ISBLANK(INDEX('Policy Characteristics'!H:H,MATCH($C1363,'Policy Characteristics'!$C:$C,0))),"",INDEX('Policy Characteristics'!H:H,MATCH($C1363,'Policy Characteristics'!$C:$C,0)))</f>
        <v>0.01</v>
      </c>
      <c r="O1363" s="276" t="str">
        <f>IF(ISBLANK(INDEX('Policy Characteristics'!I:I,MATCH($C1363,'Policy Characteristics'!$C:$C,0))),"",INDEX('Policy Characteristics'!I:I,MATCH($C1363,'Policy Characteristics'!$C:$C,0)))</f>
        <v>% reduction in cost</v>
      </c>
      <c r="P1363" s="276" t="str">
        <f>IF(ISBLANK(INDEX('Policy Characteristics'!J:J,MATCH($C1363,'Policy Characteristics'!$C:$C,0))),"",INDEX('Policy Characteristics'!J:J,MATCH($C1363,'Policy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3" s="276" t="str">
        <f>IF(ISBLANK(INDEX('Policy Characteristics'!K:K,MATCH($C1363,'Policy Characteristics'!$C:$C,0))),"",INDEX('Policy Characteristics'!K:K,MATCH($C1363,'Policy Characteristics'!$C:$C,0)))</f>
        <v>architectural-design.html#rnd</v>
      </c>
      <c r="R1363" s="276" t="str">
        <f>IF(ISBLANK(INDEX('Policy Characteristics'!L:L,MATCH($C1363,'Policy Characteristics'!$C:$C,0))),"",INDEX('Policy Characteristics'!L:L,MATCH($C1363,'Policy Characteristics'!$C:$C,0)))</f>
        <v>research-and-development.html</v>
      </c>
    </row>
    <row r="1364" spans="1:18" ht="16">
      <c r="A1364" s="276" t="str">
        <f>IF(ISBLANK(INDEX('Policy Characteristics'!A:A,MATCH($C1364,'Policy Characteristics'!$C:$C,0))),"",INDEX('Policy Characteristics'!A:A,MATCH($C1364,'Policy Characteristics'!$C:$C,0)))</f>
        <v>Research and Development</v>
      </c>
      <c r="B1364" s="285" t="str">
        <f>IF(ISBLANK(INDEX('Policy Characteristics'!B:B,MATCH($C1364,'Policy Characteristics'!$C:$C,0))),"",INDEX('Policy Characteristics'!B:B,MATCH($C1364,'Policy Characteristics'!$C:$C,0)))</f>
        <v>Capital Cost Reduction</v>
      </c>
      <c r="C1364" s="276" t="str">
        <f t="shared" si="62"/>
        <v>RnD Industry Capital Cost Perc Reduction</v>
      </c>
      <c r="D1364" t="s">
        <v>3112</v>
      </c>
      <c r="E1364" s="47"/>
      <c r="F1364" s="6" t="s">
        <v>3138</v>
      </c>
      <c r="G1364" s="47"/>
      <c r="H1364" s="44">
        <v>1472</v>
      </c>
      <c r="I1364" s="347" t="s">
        <v>44</v>
      </c>
      <c r="J1364" s="277" t="str">
        <f>IF(ISBLANK(INDEX('Policy Characteristics'!D:D,MATCH($C1364,'Policy Characteristics'!$C:$C,0))),"",INDEX('Policy Characteristics'!D:D,MATCH($C1364,'Policy Characteristics'!$C:$C,0)))</f>
        <v>R&amp;D Capital Cost Reductions</v>
      </c>
      <c r="K1364" s="276" t="str">
        <f>IF(ISBLANK(INDEX('Policy Characteristics'!E:E,MATCH($C1364,'Policy Characteristics'!$C:$C,0))),"",INDEX('Policy Characteristics'!E:E,MATCH($C1364,'Policy Characteristics'!$C:$C,0)))</f>
        <v>RnD industry capital cost reduction</v>
      </c>
      <c r="L1364" s="284">
        <f>IF(ISBLANK(INDEX('Policy Characteristics'!F:F,MATCH($C1364,'Policy Characteristics'!$C:$C,0))),"",INDEX('Policy Characteristics'!F:F,MATCH($C1364,'Policy Characteristics'!$C:$C,0)))</f>
        <v>0</v>
      </c>
      <c r="M1364" s="284">
        <f>IF(ISBLANK(INDEX('Policy Characteristics'!G:G,MATCH($C1364,'Policy Characteristics'!$C:$C,0))),"",INDEX('Policy Characteristics'!G:G,MATCH($C1364,'Policy Characteristics'!$C:$C,0)))</f>
        <v>0.4</v>
      </c>
      <c r="N1364" s="284">
        <f>IF(ISBLANK(INDEX('Policy Characteristics'!H:H,MATCH($C1364,'Policy Characteristics'!$C:$C,0))),"",INDEX('Policy Characteristics'!H:H,MATCH($C1364,'Policy Characteristics'!$C:$C,0)))</f>
        <v>0.01</v>
      </c>
      <c r="O1364" s="276" t="str">
        <f>IF(ISBLANK(INDEX('Policy Characteristics'!I:I,MATCH($C1364,'Policy Characteristics'!$C:$C,0))),"",INDEX('Policy Characteristics'!I:I,MATCH($C1364,'Policy Characteristics'!$C:$C,0)))</f>
        <v>% reduction in cost</v>
      </c>
      <c r="P1364" s="276" t="str">
        <f>IF(ISBLANK(INDEX('Policy Characteristics'!J:J,MATCH($C1364,'Policy Characteristics'!$C:$C,0))),"",INDEX('Policy Characteristics'!J:J,MATCH($C1364,'Policy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4" s="276" t="str">
        <f>IF(ISBLANK(INDEX('Policy Characteristics'!K:K,MATCH($C1364,'Policy Characteristics'!$C:$C,0))),"",INDEX('Policy Characteristics'!K:K,MATCH($C1364,'Policy Characteristics'!$C:$C,0)))</f>
        <v>architectural-design.html#rnd</v>
      </c>
      <c r="R1364" s="276" t="str">
        <f>IF(ISBLANK(INDEX('Policy Characteristics'!L:L,MATCH($C1364,'Policy Characteristics'!$C:$C,0))),"",INDEX('Policy Characteristics'!L:L,MATCH($C1364,'Policy Characteristics'!$C:$C,0)))</f>
        <v>research-and-development.html</v>
      </c>
    </row>
    <row r="1365" spans="1:18" ht="16">
      <c r="A1365" s="276" t="str">
        <f>IF(ISBLANK(INDEX('Policy Characteristics'!A:A,MATCH($C1365,'Policy Characteristics'!$C:$C,0))),"",INDEX('Policy Characteristics'!A:A,MATCH($C1365,'Policy Characteristics'!$C:$C,0)))</f>
        <v>Research and Development</v>
      </c>
      <c r="B1365" s="285" t="str">
        <f>IF(ISBLANK(INDEX('Policy Characteristics'!B:B,MATCH($C1365,'Policy Characteristics'!$C:$C,0))),"",INDEX('Policy Characteristics'!B:B,MATCH($C1365,'Policy Characteristics'!$C:$C,0)))</f>
        <v>Capital Cost Reduction</v>
      </c>
      <c r="C1365" s="276" t="str">
        <f t="shared" si="62"/>
        <v>RnD Industry Capital Cost Perc Reduction</v>
      </c>
      <c r="D1365" t="s">
        <v>3113</v>
      </c>
      <c r="E1365" s="47"/>
      <c r="F1365" s="6" t="s">
        <v>3139</v>
      </c>
      <c r="G1365" s="47"/>
      <c r="H1365" s="44">
        <v>1473</v>
      </c>
      <c r="I1365" s="347" t="s">
        <v>44</v>
      </c>
      <c r="J1365" s="277" t="str">
        <f>IF(ISBLANK(INDEX('Policy Characteristics'!D:D,MATCH($C1365,'Policy Characteristics'!$C:$C,0))),"",INDEX('Policy Characteristics'!D:D,MATCH($C1365,'Policy Characteristics'!$C:$C,0)))</f>
        <v>R&amp;D Capital Cost Reductions</v>
      </c>
      <c r="K1365" s="276" t="str">
        <f>IF(ISBLANK(INDEX('Policy Characteristics'!E:E,MATCH($C1365,'Policy Characteristics'!$C:$C,0))),"",INDEX('Policy Characteristics'!E:E,MATCH($C1365,'Policy Characteristics'!$C:$C,0)))</f>
        <v>RnD industry capital cost reduction</v>
      </c>
      <c r="L1365" s="284">
        <f>IF(ISBLANK(INDEX('Policy Characteristics'!F:F,MATCH($C1365,'Policy Characteristics'!$C:$C,0))),"",INDEX('Policy Characteristics'!F:F,MATCH($C1365,'Policy Characteristics'!$C:$C,0)))</f>
        <v>0</v>
      </c>
      <c r="M1365" s="284">
        <f>IF(ISBLANK(INDEX('Policy Characteristics'!G:G,MATCH($C1365,'Policy Characteristics'!$C:$C,0))),"",INDEX('Policy Characteristics'!G:G,MATCH($C1365,'Policy Characteristics'!$C:$C,0)))</f>
        <v>0.4</v>
      </c>
      <c r="N1365" s="284">
        <f>IF(ISBLANK(INDEX('Policy Characteristics'!H:H,MATCH($C1365,'Policy Characteristics'!$C:$C,0))),"",INDEX('Policy Characteristics'!H:H,MATCH($C1365,'Policy Characteristics'!$C:$C,0)))</f>
        <v>0.01</v>
      </c>
      <c r="O1365" s="276" t="str">
        <f>IF(ISBLANK(INDEX('Policy Characteristics'!I:I,MATCH($C1365,'Policy Characteristics'!$C:$C,0))),"",INDEX('Policy Characteristics'!I:I,MATCH($C1365,'Policy Characteristics'!$C:$C,0)))</f>
        <v>% reduction in cost</v>
      </c>
      <c r="P1365" s="276" t="str">
        <f>IF(ISBLANK(INDEX('Policy Characteristics'!J:J,MATCH($C1365,'Policy Characteristics'!$C:$C,0))),"",INDEX('Policy Characteristics'!J:J,MATCH($C1365,'Policy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5" s="276" t="str">
        <f>IF(ISBLANK(INDEX('Policy Characteristics'!K:K,MATCH($C1365,'Policy Characteristics'!$C:$C,0))),"",INDEX('Policy Characteristics'!K:K,MATCH($C1365,'Policy Characteristics'!$C:$C,0)))</f>
        <v>architectural-design.html#rnd</v>
      </c>
      <c r="R1365" s="276" t="str">
        <f>IF(ISBLANK(INDEX('Policy Characteristics'!L:L,MATCH($C1365,'Policy Characteristics'!$C:$C,0))),"",INDEX('Policy Characteristics'!L:L,MATCH($C1365,'Policy Characteristics'!$C:$C,0)))</f>
        <v>research-and-development.html</v>
      </c>
    </row>
    <row r="1366" spans="1:18" ht="16">
      <c r="A1366" s="276" t="str">
        <f>IF(ISBLANK(INDEX('Policy Characteristics'!A:A,MATCH($C1366,'Policy Characteristics'!$C:$C,0))),"",INDEX('Policy Characteristics'!A:A,MATCH($C1366,'Policy Characteristics'!$C:$C,0)))</f>
        <v>Research and Development</v>
      </c>
      <c r="B1366" s="285" t="str">
        <f>IF(ISBLANK(INDEX('Policy Characteristics'!B:B,MATCH($C1366,'Policy Characteristics'!$C:$C,0))),"",INDEX('Policy Characteristics'!B:B,MATCH($C1366,'Policy Characteristics'!$C:$C,0)))</f>
        <v>Capital Cost Reduction</v>
      </c>
      <c r="C1366" s="276" t="str">
        <f t="shared" si="62"/>
        <v>RnD Industry Capital Cost Perc Reduction</v>
      </c>
      <c r="D1366" t="s">
        <v>3114</v>
      </c>
      <c r="E1366" s="47"/>
      <c r="F1366" s="6" t="s">
        <v>3140</v>
      </c>
      <c r="G1366" s="47"/>
      <c r="H1366" s="44">
        <v>1474</v>
      </c>
      <c r="I1366" s="347" t="s">
        <v>44</v>
      </c>
      <c r="J1366" s="277" t="str">
        <f>IF(ISBLANK(INDEX('Policy Characteristics'!D:D,MATCH($C1366,'Policy Characteristics'!$C:$C,0))),"",INDEX('Policy Characteristics'!D:D,MATCH($C1366,'Policy Characteristics'!$C:$C,0)))</f>
        <v>R&amp;D Capital Cost Reductions</v>
      </c>
      <c r="K1366" s="276" t="str">
        <f>IF(ISBLANK(INDEX('Policy Characteristics'!E:E,MATCH($C1366,'Policy Characteristics'!$C:$C,0))),"",INDEX('Policy Characteristics'!E:E,MATCH($C1366,'Policy Characteristics'!$C:$C,0)))</f>
        <v>RnD industry capital cost reduction</v>
      </c>
      <c r="L1366" s="284">
        <f>IF(ISBLANK(INDEX('Policy Characteristics'!F:F,MATCH($C1366,'Policy Characteristics'!$C:$C,0))),"",INDEX('Policy Characteristics'!F:F,MATCH($C1366,'Policy Characteristics'!$C:$C,0)))</f>
        <v>0</v>
      </c>
      <c r="M1366" s="284">
        <f>IF(ISBLANK(INDEX('Policy Characteristics'!G:G,MATCH($C1366,'Policy Characteristics'!$C:$C,0))),"",INDEX('Policy Characteristics'!G:G,MATCH($C1366,'Policy Characteristics'!$C:$C,0)))</f>
        <v>0.4</v>
      </c>
      <c r="N1366" s="284">
        <f>IF(ISBLANK(INDEX('Policy Characteristics'!H:H,MATCH($C1366,'Policy Characteristics'!$C:$C,0))),"",INDEX('Policy Characteristics'!H:H,MATCH($C1366,'Policy Characteristics'!$C:$C,0)))</f>
        <v>0.01</v>
      </c>
      <c r="O1366" s="276" t="str">
        <f>IF(ISBLANK(INDEX('Policy Characteristics'!I:I,MATCH($C1366,'Policy Characteristics'!$C:$C,0))),"",INDEX('Policy Characteristics'!I:I,MATCH($C1366,'Policy Characteristics'!$C:$C,0)))</f>
        <v>% reduction in cost</v>
      </c>
      <c r="P1366" s="276" t="str">
        <f>IF(ISBLANK(INDEX('Policy Characteristics'!J:J,MATCH($C1366,'Policy Characteristics'!$C:$C,0))),"",INDEX('Policy Characteristics'!J:J,MATCH($C1366,'Policy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6" s="276" t="str">
        <f>IF(ISBLANK(INDEX('Policy Characteristics'!K:K,MATCH($C1366,'Policy Characteristics'!$C:$C,0))),"",INDEX('Policy Characteristics'!K:K,MATCH($C1366,'Policy Characteristics'!$C:$C,0)))</f>
        <v>architectural-design.html#rnd</v>
      </c>
      <c r="R1366" s="276" t="str">
        <f>IF(ISBLANK(INDEX('Policy Characteristics'!L:L,MATCH($C1366,'Policy Characteristics'!$C:$C,0))),"",INDEX('Policy Characteristics'!L:L,MATCH($C1366,'Policy Characteristics'!$C:$C,0)))</f>
        <v>research-and-development.html</v>
      </c>
    </row>
    <row r="1367" spans="1:18" ht="16">
      <c r="A1367" s="276" t="str">
        <f>IF(ISBLANK(INDEX('Policy Characteristics'!A:A,MATCH($C1367,'Policy Characteristics'!$C:$C,0))),"",INDEX('Policy Characteristics'!A:A,MATCH($C1367,'Policy Characteristics'!$C:$C,0)))</f>
        <v>Research and Development</v>
      </c>
      <c r="B1367" s="285" t="str">
        <f>IF(ISBLANK(INDEX('Policy Characteristics'!B:B,MATCH($C1367,'Policy Characteristics'!$C:$C,0))),"",INDEX('Policy Characteristics'!B:B,MATCH($C1367,'Policy Characteristics'!$C:$C,0)))</f>
        <v>Capital Cost Reduction</v>
      </c>
      <c r="C1367" s="276" t="str">
        <f t="shared" si="62"/>
        <v>RnD Industry Capital Cost Perc Reduction</v>
      </c>
      <c r="D1367" t="s">
        <v>3115</v>
      </c>
      <c r="E1367" s="47"/>
      <c r="F1367" s="6" t="s">
        <v>339</v>
      </c>
      <c r="G1367" s="47"/>
      <c r="H1367" s="44">
        <v>1475</v>
      </c>
      <c r="I1367" s="347" t="s">
        <v>44</v>
      </c>
      <c r="J1367" s="277" t="str">
        <f>IF(ISBLANK(INDEX('Policy Characteristics'!D:D,MATCH($C1367,'Policy Characteristics'!$C:$C,0))),"",INDEX('Policy Characteristics'!D:D,MATCH($C1367,'Policy Characteristics'!$C:$C,0)))</f>
        <v>R&amp;D Capital Cost Reductions</v>
      </c>
      <c r="K1367" s="276" t="str">
        <f>IF(ISBLANK(INDEX('Policy Characteristics'!E:E,MATCH($C1367,'Policy Characteristics'!$C:$C,0))),"",INDEX('Policy Characteristics'!E:E,MATCH($C1367,'Policy Characteristics'!$C:$C,0)))</f>
        <v>RnD industry capital cost reduction</v>
      </c>
      <c r="L1367" s="284">
        <f>IF(ISBLANK(INDEX('Policy Characteristics'!F:F,MATCH($C1367,'Policy Characteristics'!$C:$C,0))),"",INDEX('Policy Characteristics'!F:F,MATCH($C1367,'Policy Characteristics'!$C:$C,0)))</f>
        <v>0</v>
      </c>
      <c r="M1367" s="284">
        <f>IF(ISBLANK(INDEX('Policy Characteristics'!G:G,MATCH($C1367,'Policy Characteristics'!$C:$C,0))),"",INDEX('Policy Characteristics'!G:G,MATCH($C1367,'Policy Characteristics'!$C:$C,0)))</f>
        <v>0.4</v>
      </c>
      <c r="N1367" s="284">
        <f>IF(ISBLANK(INDEX('Policy Characteristics'!H:H,MATCH($C1367,'Policy Characteristics'!$C:$C,0))),"",INDEX('Policy Characteristics'!H:H,MATCH($C1367,'Policy Characteristics'!$C:$C,0)))</f>
        <v>0.01</v>
      </c>
      <c r="O1367" s="276" t="str">
        <f>IF(ISBLANK(INDEX('Policy Characteristics'!I:I,MATCH($C1367,'Policy Characteristics'!$C:$C,0))),"",INDEX('Policy Characteristics'!I:I,MATCH($C1367,'Policy Characteristics'!$C:$C,0)))</f>
        <v>% reduction in cost</v>
      </c>
      <c r="P1367" s="276" t="str">
        <f>IF(ISBLANK(INDEX('Policy Characteristics'!J:J,MATCH($C1367,'Policy Characteristics'!$C:$C,0))),"",INDEX('Policy Characteristics'!J:J,MATCH($C1367,'Policy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7" s="276" t="str">
        <f>IF(ISBLANK(INDEX('Policy Characteristics'!K:K,MATCH($C1367,'Policy Characteristics'!$C:$C,0))),"",INDEX('Policy Characteristics'!K:K,MATCH($C1367,'Policy Characteristics'!$C:$C,0)))</f>
        <v>architectural-design.html#rnd</v>
      </c>
      <c r="R1367" s="276" t="str">
        <f>IF(ISBLANK(INDEX('Policy Characteristics'!L:L,MATCH($C1367,'Policy Characteristics'!$C:$C,0))),"",INDEX('Policy Characteristics'!L:L,MATCH($C1367,'Policy Characteristics'!$C:$C,0)))</f>
        <v>research-and-development.html</v>
      </c>
    </row>
    <row r="1368" spans="1:18" ht="16">
      <c r="A1368" s="276" t="str">
        <f>IF(ISBLANK(INDEX('Policy Characteristics'!A:A,MATCH($C1368,'Policy Characteristics'!$C:$C,0))),"",INDEX('Policy Characteristics'!A:A,MATCH($C1368,'Policy Characteristics'!$C:$C,0)))</f>
        <v>Research and Development</v>
      </c>
      <c r="B1368" s="285" t="str">
        <f>IF(ISBLANK(INDEX('Policy Characteristics'!B:B,MATCH($C1368,'Policy Characteristics'!$C:$C,0))),"",INDEX('Policy Characteristics'!B:B,MATCH($C1368,'Policy Characteristics'!$C:$C,0)))</f>
        <v>Capital Cost Reduction</v>
      </c>
      <c r="C1368" s="276" t="str">
        <f t="shared" si="62"/>
        <v>RnD Industry Capital Cost Perc Reduction</v>
      </c>
      <c r="D1368" t="s">
        <v>3116</v>
      </c>
      <c r="E1368" s="47"/>
      <c r="F1368" s="6" t="s">
        <v>3141</v>
      </c>
      <c r="G1368" s="47"/>
      <c r="H1368" s="44">
        <v>1476</v>
      </c>
      <c r="I1368" s="347" t="s">
        <v>44</v>
      </c>
      <c r="J1368" s="277" t="str">
        <f>IF(ISBLANK(INDEX('Policy Characteristics'!D:D,MATCH($C1368,'Policy Characteristics'!$C:$C,0))),"",INDEX('Policy Characteristics'!D:D,MATCH($C1368,'Policy Characteristics'!$C:$C,0)))</f>
        <v>R&amp;D Capital Cost Reductions</v>
      </c>
      <c r="K1368" s="276" t="str">
        <f>IF(ISBLANK(INDEX('Policy Characteristics'!E:E,MATCH($C1368,'Policy Characteristics'!$C:$C,0))),"",INDEX('Policy Characteristics'!E:E,MATCH($C1368,'Policy Characteristics'!$C:$C,0)))</f>
        <v>RnD industry capital cost reduction</v>
      </c>
      <c r="L1368" s="284">
        <f>IF(ISBLANK(INDEX('Policy Characteristics'!F:F,MATCH($C1368,'Policy Characteristics'!$C:$C,0))),"",INDEX('Policy Characteristics'!F:F,MATCH($C1368,'Policy Characteristics'!$C:$C,0)))</f>
        <v>0</v>
      </c>
      <c r="M1368" s="284">
        <f>IF(ISBLANK(INDEX('Policy Characteristics'!G:G,MATCH($C1368,'Policy Characteristics'!$C:$C,0))),"",INDEX('Policy Characteristics'!G:G,MATCH($C1368,'Policy Characteristics'!$C:$C,0)))</f>
        <v>0.4</v>
      </c>
      <c r="N1368" s="284">
        <f>IF(ISBLANK(INDEX('Policy Characteristics'!H:H,MATCH($C1368,'Policy Characteristics'!$C:$C,0))),"",INDEX('Policy Characteristics'!H:H,MATCH($C1368,'Policy Characteristics'!$C:$C,0)))</f>
        <v>0.01</v>
      </c>
      <c r="O1368" s="276" t="str">
        <f>IF(ISBLANK(INDEX('Policy Characteristics'!I:I,MATCH($C1368,'Policy Characteristics'!$C:$C,0))),"",INDEX('Policy Characteristics'!I:I,MATCH($C1368,'Policy Characteristics'!$C:$C,0)))</f>
        <v>% reduction in cost</v>
      </c>
      <c r="P1368" s="276" t="str">
        <f>IF(ISBLANK(INDEX('Policy Characteristics'!J:J,MATCH($C1368,'Policy Characteristics'!$C:$C,0))),"",INDEX('Policy Characteristics'!J:J,MATCH($C1368,'Policy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8" s="276" t="str">
        <f>IF(ISBLANK(INDEX('Policy Characteristics'!K:K,MATCH($C1368,'Policy Characteristics'!$C:$C,0))),"",INDEX('Policy Characteristics'!K:K,MATCH($C1368,'Policy Characteristics'!$C:$C,0)))</f>
        <v>architectural-design.html#rnd</v>
      </c>
      <c r="R1368" s="276" t="str">
        <f>IF(ISBLANK(INDEX('Policy Characteristics'!L:L,MATCH($C1368,'Policy Characteristics'!$C:$C,0))),"",INDEX('Policy Characteristics'!L:L,MATCH($C1368,'Policy Characteristics'!$C:$C,0)))</f>
        <v>research-and-development.html</v>
      </c>
    </row>
    <row r="1369" spans="1:18" ht="16">
      <c r="A1369" s="276" t="str">
        <f>IF(ISBLANK(INDEX('Policy Characteristics'!A:A,MATCH($C1369,'Policy Characteristics'!$C:$C,0))),"",INDEX('Policy Characteristics'!A:A,MATCH($C1369,'Policy Characteristics'!$C:$C,0)))</f>
        <v>Research and Development</v>
      </c>
      <c r="B1369" s="285" t="str">
        <f>IF(ISBLANK(INDEX('Policy Characteristics'!B:B,MATCH($C1369,'Policy Characteristics'!$C:$C,0))),"",INDEX('Policy Characteristics'!B:B,MATCH($C1369,'Policy Characteristics'!$C:$C,0)))</f>
        <v>Capital Cost Reduction</v>
      </c>
      <c r="C1369" s="276" t="str">
        <f t="shared" si="62"/>
        <v>RnD Industry Capital Cost Perc Reduction</v>
      </c>
      <c r="D1369" t="s">
        <v>3117</v>
      </c>
      <c r="E1369" s="47"/>
      <c r="F1369" s="6" t="s">
        <v>3142</v>
      </c>
      <c r="G1369" s="47"/>
      <c r="H1369" s="44">
        <v>1477</v>
      </c>
      <c r="I1369" s="347" t="s">
        <v>44</v>
      </c>
      <c r="J1369" s="277" t="str">
        <f>IF(ISBLANK(INDEX('Policy Characteristics'!D:D,MATCH($C1369,'Policy Characteristics'!$C:$C,0))),"",INDEX('Policy Characteristics'!D:D,MATCH($C1369,'Policy Characteristics'!$C:$C,0)))</f>
        <v>R&amp;D Capital Cost Reductions</v>
      </c>
      <c r="K1369" s="276" t="str">
        <f>IF(ISBLANK(INDEX('Policy Characteristics'!E:E,MATCH($C1369,'Policy Characteristics'!$C:$C,0))),"",INDEX('Policy Characteristics'!E:E,MATCH($C1369,'Policy Characteristics'!$C:$C,0)))</f>
        <v>RnD industry capital cost reduction</v>
      </c>
      <c r="L1369" s="284">
        <f>IF(ISBLANK(INDEX('Policy Characteristics'!F:F,MATCH($C1369,'Policy Characteristics'!$C:$C,0))),"",INDEX('Policy Characteristics'!F:F,MATCH($C1369,'Policy Characteristics'!$C:$C,0)))</f>
        <v>0</v>
      </c>
      <c r="M1369" s="284">
        <f>IF(ISBLANK(INDEX('Policy Characteristics'!G:G,MATCH($C1369,'Policy Characteristics'!$C:$C,0))),"",INDEX('Policy Characteristics'!G:G,MATCH($C1369,'Policy Characteristics'!$C:$C,0)))</f>
        <v>0.4</v>
      </c>
      <c r="N1369" s="284">
        <f>IF(ISBLANK(INDEX('Policy Characteristics'!H:H,MATCH($C1369,'Policy Characteristics'!$C:$C,0))),"",INDEX('Policy Characteristics'!H:H,MATCH($C1369,'Policy Characteristics'!$C:$C,0)))</f>
        <v>0.01</v>
      </c>
      <c r="O1369" s="276" t="str">
        <f>IF(ISBLANK(INDEX('Policy Characteristics'!I:I,MATCH($C1369,'Policy Characteristics'!$C:$C,0))),"",INDEX('Policy Characteristics'!I:I,MATCH($C1369,'Policy Characteristics'!$C:$C,0)))</f>
        <v>% reduction in cost</v>
      </c>
      <c r="P1369" s="276" t="str">
        <f>IF(ISBLANK(INDEX('Policy Characteristics'!J:J,MATCH($C1369,'Policy Characteristics'!$C:$C,0))),"",INDEX('Policy Characteristics'!J:J,MATCH($C1369,'Policy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9" s="276" t="str">
        <f>IF(ISBLANK(INDEX('Policy Characteristics'!K:K,MATCH($C1369,'Policy Characteristics'!$C:$C,0))),"",INDEX('Policy Characteristics'!K:K,MATCH($C1369,'Policy Characteristics'!$C:$C,0)))</f>
        <v>architectural-design.html#rnd</v>
      </c>
      <c r="R1369" s="276" t="str">
        <f>IF(ISBLANK(INDEX('Policy Characteristics'!L:L,MATCH($C1369,'Policy Characteristics'!$C:$C,0))),"",INDEX('Policy Characteristics'!L:L,MATCH($C1369,'Policy Characteristics'!$C:$C,0)))</f>
        <v>research-and-development.html</v>
      </c>
    </row>
    <row r="1370" spans="1:18" ht="16">
      <c r="A1370" s="276" t="str">
        <f>IF(ISBLANK(INDEX('Policy Characteristics'!A:A,MATCH($C1370,'Policy Characteristics'!$C:$C,0))),"",INDEX('Policy Characteristics'!A:A,MATCH($C1370,'Policy Characteristics'!$C:$C,0)))</f>
        <v>Research and Development</v>
      </c>
      <c r="B1370" s="285" t="str">
        <f>IF(ISBLANK(INDEX('Policy Characteristics'!B:B,MATCH($C1370,'Policy Characteristics'!$C:$C,0))),"",INDEX('Policy Characteristics'!B:B,MATCH($C1370,'Policy Characteristics'!$C:$C,0)))</f>
        <v>Capital Cost Reduction</v>
      </c>
      <c r="C1370" s="276" t="str">
        <f t="shared" si="62"/>
        <v>RnD Industry Capital Cost Perc Reduction</v>
      </c>
      <c r="D1370" t="s">
        <v>3118</v>
      </c>
      <c r="E1370" s="47"/>
      <c r="F1370" s="6" t="s">
        <v>3143</v>
      </c>
      <c r="G1370" s="47"/>
      <c r="H1370" s="44">
        <v>1478</v>
      </c>
      <c r="I1370" s="347" t="s">
        <v>44</v>
      </c>
      <c r="J1370" s="277" t="str">
        <f>IF(ISBLANK(INDEX('Policy Characteristics'!D:D,MATCH($C1370,'Policy Characteristics'!$C:$C,0))),"",INDEX('Policy Characteristics'!D:D,MATCH($C1370,'Policy Characteristics'!$C:$C,0)))</f>
        <v>R&amp;D Capital Cost Reductions</v>
      </c>
      <c r="K1370" s="276" t="str">
        <f>IF(ISBLANK(INDEX('Policy Characteristics'!E:E,MATCH($C1370,'Policy Characteristics'!$C:$C,0))),"",INDEX('Policy Characteristics'!E:E,MATCH($C1370,'Policy Characteristics'!$C:$C,0)))</f>
        <v>RnD industry capital cost reduction</v>
      </c>
      <c r="L1370" s="284">
        <f>IF(ISBLANK(INDEX('Policy Characteristics'!F:F,MATCH($C1370,'Policy Characteristics'!$C:$C,0))),"",INDEX('Policy Characteristics'!F:F,MATCH($C1370,'Policy Characteristics'!$C:$C,0)))</f>
        <v>0</v>
      </c>
      <c r="M1370" s="284">
        <f>IF(ISBLANK(INDEX('Policy Characteristics'!G:G,MATCH($C1370,'Policy Characteristics'!$C:$C,0))),"",INDEX('Policy Characteristics'!G:G,MATCH($C1370,'Policy Characteristics'!$C:$C,0)))</f>
        <v>0.4</v>
      </c>
      <c r="N1370" s="284">
        <f>IF(ISBLANK(INDEX('Policy Characteristics'!H:H,MATCH($C1370,'Policy Characteristics'!$C:$C,0))),"",INDEX('Policy Characteristics'!H:H,MATCH($C1370,'Policy Characteristics'!$C:$C,0)))</f>
        <v>0.01</v>
      </c>
      <c r="O1370" s="276" t="str">
        <f>IF(ISBLANK(INDEX('Policy Characteristics'!I:I,MATCH($C1370,'Policy Characteristics'!$C:$C,0))),"",INDEX('Policy Characteristics'!I:I,MATCH($C1370,'Policy Characteristics'!$C:$C,0)))</f>
        <v>% reduction in cost</v>
      </c>
      <c r="P1370" s="276" t="str">
        <f>IF(ISBLANK(INDEX('Policy Characteristics'!J:J,MATCH($C1370,'Policy Characteristics'!$C:$C,0))),"",INDEX('Policy Characteristics'!J:J,MATCH($C1370,'Policy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0" s="276" t="str">
        <f>IF(ISBLANK(INDEX('Policy Characteristics'!K:K,MATCH($C1370,'Policy Characteristics'!$C:$C,0))),"",INDEX('Policy Characteristics'!K:K,MATCH($C1370,'Policy Characteristics'!$C:$C,0)))</f>
        <v>architectural-design.html#rnd</v>
      </c>
      <c r="R1370" s="276" t="str">
        <f>IF(ISBLANK(INDEX('Policy Characteristics'!L:L,MATCH($C1370,'Policy Characteristics'!$C:$C,0))),"",INDEX('Policy Characteristics'!L:L,MATCH($C1370,'Policy Characteristics'!$C:$C,0)))</f>
        <v>research-and-development.html</v>
      </c>
    </row>
    <row r="1371" spans="1:18" ht="16">
      <c r="A1371" s="276" t="str">
        <f>IF(ISBLANK(INDEX('Policy Characteristics'!A:A,MATCH($C1371,'Policy Characteristics'!$C:$C,0))),"",INDEX('Policy Characteristics'!A:A,MATCH($C1371,'Policy Characteristics'!$C:$C,0)))</f>
        <v>Research and Development</v>
      </c>
      <c r="B1371" s="285" t="str">
        <f>IF(ISBLANK(INDEX('Policy Characteristics'!B:B,MATCH($C1371,'Policy Characteristics'!$C:$C,0))),"",INDEX('Policy Characteristics'!B:B,MATCH($C1371,'Policy Characteristics'!$C:$C,0)))</f>
        <v>Capital Cost Reduction</v>
      </c>
      <c r="C1371" s="276" t="str">
        <f t="shared" si="62"/>
        <v>RnD Industry Capital Cost Perc Reduction</v>
      </c>
      <c r="D1371" t="s">
        <v>3119</v>
      </c>
      <c r="E1371" s="47"/>
      <c r="F1371" s="6" t="s">
        <v>3144</v>
      </c>
      <c r="G1371" s="47"/>
      <c r="H1371" s="44">
        <v>1479</v>
      </c>
      <c r="I1371" s="347" t="s">
        <v>44</v>
      </c>
      <c r="J1371" s="277" t="str">
        <f>IF(ISBLANK(INDEX('Policy Characteristics'!D:D,MATCH($C1371,'Policy Characteristics'!$C:$C,0))),"",INDEX('Policy Characteristics'!D:D,MATCH($C1371,'Policy Characteristics'!$C:$C,0)))</f>
        <v>R&amp;D Capital Cost Reductions</v>
      </c>
      <c r="K1371" s="276" t="str">
        <f>IF(ISBLANK(INDEX('Policy Characteristics'!E:E,MATCH($C1371,'Policy Characteristics'!$C:$C,0))),"",INDEX('Policy Characteristics'!E:E,MATCH($C1371,'Policy Characteristics'!$C:$C,0)))</f>
        <v>RnD industry capital cost reduction</v>
      </c>
      <c r="L1371" s="284">
        <f>IF(ISBLANK(INDEX('Policy Characteristics'!F:F,MATCH($C1371,'Policy Characteristics'!$C:$C,0))),"",INDEX('Policy Characteristics'!F:F,MATCH($C1371,'Policy Characteristics'!$C:$C,0)))</f>
        <v>0</v>
      </c>
      <c r="M1371" s="284">
        <f>IF(ISBLANK(INDEX('Policy Characteristics'!G:G,MATCH($C1371,'Policy Characteristics'!$C:$C,0))),"",INDEX('Policy Characteristics'!G:G,MATCH($C1371,'Policy Characteristics'!$C:$C,0)))</f>
        <v>0.4</v>
      </c>
      <c r="N1371" s="284">
        <f>IF(ISBLANK(INDEX('Policy Characteristics'!H:H,MATCH($C1371,'Policy Characteristics'!$C:$C,0))),"",INDEX('Policy Characteristics'!H:H,MATCH($C1371,'Policy Characteristics'!$C:$C,0)))</f>
        <v>0.01</v>
      </c>
      <c r="O1371" s="276" t="str">
        <f>IF(ISBLANK(INDEX('Policy Characteristics'!I:I,MATCH($C1371,'Policy Characteristics'!$C:$C,0))),"",INDEX('Policy Characteristics'!I:I,MATCH($C1371,'Policy Characteristics'!$C:$C,0)))</f>
        <v>% reduction in cost</v>
      </c>
      <c r="P1371" s="276" t="str">
        <f>IF(ISBLANK(INDEX('Policy Characteristics'!J:J,MATCH($C1371,'Policy Characteristics'!$C:$C,0))),"",INDEX('Policy Characteristics'!J:J,MATCH($C1371,'Policy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1" s="276" t="str">
        <f>IF(ISBLANK(INDEX('Policy Characteristics'!K:K,MATCH($C1371,'Policy Characteristics'!$C:$C,0))),"",INDEX('Policy Characteristics'!K:K,MATCH($C1371,'Policy Characteristics'!$C:$C,0)))</f>
        <v>architectural-design.html#rnd</v>
      </c>
      <c r="R1371" s="276" t="str">
        <f>IF(ISBLANK(INDEX('Policy Characteristics'!L:L,MATCH($C1371,'Policy Characteristics'!$C:$C,0))),"",INDEX('Policy Characteristics'!L:L,MATCH($C1371,'Policy Characteristics'!$C:$C,0)))</f>
        <v>research-and-development.html</v>
      </c>
    </row>
    <row r="1372" spans="1:18" ht="16">
      <c r="A1372" s="276" t="str">
        <f>IF(ISBLANK(INDEX('Policy Characteristics'!A:A,MATCH($C1372,'Policy Characteristics'!$C:$C,0))),"",INDEX('Policy Characteristics'!A:A,MATCH($C1372,'Policy Characteristics'!$C:$C,0)))</f>
        <v>Research and Development</v>
      </c>
      <c r="B1372" s="285" t="str">
        <f>IF(ISBLANK(INDEX('Policy Characteristics'!B:B,MATCH($C1372,'Policy Characteristics'!$C:$C,0))),"",INDEX('Policy Characteristics'!B:B,MATCH($C1372,'Policy Characteristics'!$C:$C,0)))</f>
        <v>Capital Cost Reduction</v>
      </c>
      <c r="C1372" s="276" t="str">
        <f t="shared" si="62"/>
        <v>RnD Industry Capital Cost Perc Reduction</v>
      </c>
      <c r="D1372" t="s">
        <v>3120</v>
      </c>
      <c r="E1372" s="47"/>
      <c r="F1372" s="6" t="s">
        <v>3145</v>
      </c>
      <c r="G1372" s="47"/>
      <c r="H1372" s="44">
        <v>1480</v>
      </c>
      <c r="I1372" s="347" t="s">
        <v>44</v>
      </c>
      <c r="J1372" s="277" t="str">
        <f>IF(ISBLANK(INDEX('Policy Characteristics'!D:D,MATCH($C1372,'Policy Characteristics'!$C:$C,0))),"",INDEX('Policy Characteristics'!D:D,MATCH($C1372,'Policy Characteristics'!$C:$C,0)))</f>
        <v>R&amp;D Capital Cost Reductions</v>
      </c>
      <c r="K1372" s="276" t="str">
        <f>IF(ISBLANK(INDEX('Policy Characteristics'!E:E,MATCH($C1372,'Policy Characteristics'!$C:$C,0))),"",INDEX('Policy Characteristics'!E:E,MATCH($C1372,'Policy Characteristics'!$C:$C,0)))</f>
        <v>RnD industry capital cost reduction</v>
      </c>
      <c r="L1372" s="284">
        <f>IF(ISBLANK(INDEX('Policy Characteristics'!F:F,MATCH($C1372,'Policy Characteristics'!$C:$C,0))),"",INDEX('Policy Characteristics'!F:F,MATCH($C1372,'Policy Characteristics'!$C:$C,0)))</f>
        <v>0</v>
      </c>
      <c r="M1372" s="284">
        <f>IF(ISBLANK(INDEX('Policy Characteristics'!G:G,MATCH($C1372,'Policy Characteristics'!$C:$C,0))),"",INDEX('Policy Characteristics'!G:G,MATCH($C1372,'Policy Characteristics'!$C:$C,0)))</f>
        <v>0.4</v>
      </c>
      <c r="N1372" s="284">
        <f>IF(ISBLANK(INDEX('Policy Characteristics'!H:H,MATCH($C1372,'Policy Characteristics'!$C:$C,0))),"",INDEX('Policy Characteristics'!H:H,MATCH($C1372,'Policy Characteristics'!$C:$C,0)))</f>
        <v>0.01</v>
      </c>
      <c r="O1372" s="276" t="str">
        <f>IF(ISBLANK(INDEX('Policy Characteristics'!I:I,MATCH($C1372,'Policy Characteristics'!$C:$C,0))),"",INDEX('Policy Characteristics'!I:I,MATCH($C1372,'Policy Characteristics'!$C:$C,0)))</f>
        <v>% reduction in cost</v>
      </c>
      <c r="P1372" s="276" t="str">
        <f>IF(ISBLANK(INDEX('Policy Characteristics'!J:J,MATCH($C1372,'Policy Characteristics'!$C:$C,0))),"",INDEX('Policy Characteristics'!J:J,MATCH($C1372,'Policy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2" s="276" t="str">
        <f>IF(ISBLANK(INDEX('Policy Characteristics'!K:K,MATCH($C1372,'Policy Characteristics'!$C:$C,0))),"",INDEX('Policy Characteristics'!K:K,MATCH($C1372,'Policy Characteristics'!$C:$C,0)))</f>
        <v>architectural-design.html#rnd</v>
      </c>
      <c r="R1372" s="276" t="str">
        <f>IF(ISBLANK(INDEX('Policy Characteristics'!L:L,MATCH($C1372,'Policy Characteristics'!$C:$C,0))),"",INDEX('Policy Characteristics'!L:L,MATCH($C1372,'Policy Characteristics'!$C:$C,0)))</f>
        <v>research-and-development.html</v>
      </c>
    </row>
    <row r="1373" spans="1:18" ht="16">
      <c r="A1373" s="276" t="str">
        <f>IF(ISBLANK(INDEX('Policy Characteristics'!A:A,MATCH($C1373,'Policy Characteristics'!$C:$C,0))),"",INDEX('Policy Characteristics'!A:A,MATCH($C1373,'Policy Characteristics'!$C:$C,0)))</f>
        <v>Research and Development</v>
      </c>
      <c r="B1373" s="285" t="str">
        <f>IF(ISBLANK(INDEX('Policy Characteristics'!B:B,MATCH($C1373,'Policy Characteristics'!$C:$C,0))),"",INDEX('Policy Characteristics'!B:B,MATCH($C1373,'Policy Characteristics'!$C:$C,0)))</f>
        <v>Capital Cost Reduction</v>
      </c>
      <c r="C1373" s="276" t="str">
        <f t="shared" si="62"/>
        <v>RnD Industry Capital Cost Perc Reduction</v>
      </c>
      <c r="D1373" t="s">
        <v>3121</v>
      </c>
      <c r="E1373" s="47"/>
      <c r="F1373" s="6" t="s">
        <v>3146</v>
      </c>
      <c r="G1373" s="47"/>
      <c r="H1373" s="44">
        <v>1481</v>
      </c>
      <c r="I1373" s="347" t="s">
        <v>44</v>
      </c>
      <c r="J1373" s="277" t="str">
        <f>IF(ISBLANK(INDEX('Policy Characteristics'!D:D,MATCH($C1373,'Policy Characteristics'!$C:$C,0))),"",INDEX('Policy Characteristics'!D:D,MATCH($C1373,'Policy Characteristics'!$C:$C,0)))</f>
        <v>R&amp;D Capital Cost Reductions</v>
      </c>
      <c r="K1373" s="276" t="str">
        <f>IF(ISBLANK(INDEX('Policy Characteristics'!E:E,MATCH($C1373,'Policy Characteristics'!$C:$C,0))),"",INDEX('Policy Characteristics'!E:E,MATCH($C1373,'Policy Characteristics'!$C:$C,0)))</f>
        <v>RnD industry capital cost reduction</v>
      </c>
      <c r="L1373" s="284">
        <f>IF(ISBLANK(INDEX('Policy Characteristics'!F:F,MATCH($C1373,'Policy Characteristics'!$C:$C,0))),"",INDEX('Policy Characteristics'!F:F,MATCH($C1373,'Policy Characteristics'!$C:$C,0)))</f>
        <v>0</v>
      </c>
      <c r="M1373" s="284">
        <f>IF(ISBLANK(INDEX('Policy Characteristics'!G:G,MATCH($C1373,'Policy Characteristics'!$C:$C,0))),"",INDEX('Policy Characteristics'!G:G,MATCH($C1373,'Policy Characteristics'!$C:$C,0)))</f>
        <v>0.4</v>
      </c>
      <c r="N1373" s="284">
        <f>IF(ISBLANK(INDEX('Policy Characteristics'!H:H,MATCH($C1373,'Policy Characteristics'!$C:$C,0))),"",INDEX('Policy Characteristics'!H:H,MATCH($C1373,'Policy Characteristics'!$C:$C,0)))</f>
        <v>0.01</v>
      </c>
      <c r="O1373" s="276" t="str">
        <f>IF(ISBLANK(INDEX('Policy Characteristics'!I:I,MATCH($C1373,'Policy Characteristics'!$C:$C,0))),"",INDEX('Policy Characteristics'!I:I,MATCH($C1373,'Policy Characteristics'!$C:$C,0)))</f>
        <v>% reduction in cost</v>
      </c>
      <c r="P1373" s="276" t="str">
        <f>IF(ISBLANK(INDEX('Policy Characteristics'!J:J,MATCH($C1373,'Policy Characteristics'!$C:$C,0))),"",INDEX('Policy Characteristics'!J:J,MATCH($C1373,'Policy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3" s="276" t="str">
        <f>IF(ISBLANK(INDEX('Policy Characteristics'!K:K,MATCH($C1373,'Policy Characteristics'!$C:$C,0))),"",INDEX('Policy Characteristics'!K:K,MATCH($C1373,'Policy Characteristics'!$C:$C,0)))</f>
        <v>architectural-design.html#rnd</v>
      </c>
      <c r="R1373" s="276" t="str">
        <f>IF(ISBLANK(INDEX('Policy Characteristics'!L:L,MATCH($C1373,'Policy Characteristics'!$C:$C,0))),"",INDEX('Policy Characteristics'!L:L,MATCH($C1373,'Policy Characteristics'!$C:$C,0)))</f>
        <v>research-and-development.html</v>
      </c>
    </row>
    <row r="1374" spans="1:18" ht="16">
      <c r="A1374" s="276" t="str">
        <f>IF(ISBLANK(INDEX('Policy Characteristics'!A:A,MATCH($C1374,'Policy Characteristics'!$C:$C,0))),"",INDEX('Policy Characteristics'!A:A,MATCH($C1374,'Policy Characteristics'!$C:$C,0)))</f>
        <v>Research and Development</v>
      </c>
      <c r="B1374" s="285" t="str">
        <f>IF(ISBLANK(INDEX('Policy Characteristics'!B:B,MATCH($C1374,'Policy Characteristics'!$C:$C,0))),"",INDEX('Policy Characteristics'!B:B,MATCH($C1374,'Policy Characteristics'!$C:$C,0)))</f>
        <v>Capital Cost Reduction</v>
      </c>
      <c r="C1374" s="276" t="str">
        <f t="shared" si="62"/>
        <v>RnD Industry Capital Cost Perc Reduction</v>
      </c>
      <c r="D1374" t="s">
        <v>3122</v>
      </c>
      <c r="E1374" s="47"/>
      <c r="F1374" s="6" t="s">
        <v>3147</v>
      </c>
      <c r="G1374" s="47"/>
      <c r="H1374" s="44">
        <v>1482</v>
      </c>
      <c r="I1374" s="347" t="s">
        <v>44</v>
      </c>
      <c r="J1374" s="277" t="str">
        <f>IF(ISBLANK(INDEX('Policy Characteristics'!D:D,MATCH($C1374,'Policy Characteristics'!$C:$C,0))),"",INDEX('Policy Characteristics'!D:D,MATCH($C1374,'Policy Characteristics'!$C:$C,0)))</f>
        <v>R&amp;D Capital Cost Reductions</v>
      </c>
      <c r="K1374" s="276" t="str">
        <f>IF(ISBLANK(INDEX('Policy Characteristics'!E:E,MATCH($C1374,'Policy Characteristics'!$C:$C,0))),"",INDEX('Policy Characteristics'!E:E,MATCH($C1374,'Policy Characteristics'!$C:$C,0)))</f>
        <v>RnD industry capital cost reduction</v>
      </c>
      <c r="L1374" s="284">
        <f>IF(ISBLANK(INDEX('Policy Characteristics'!F:F,MATCH($C1374,'Policy Characteristics'!$C:$C,0))),"",INDEX('Policy Characteristics'!F:F,MATCH($C1374,'Policy Characteristics'!$C:$C,0)))</f>
        <v>0</v>
      </c>
      <c r="M1374" s="284">
        <f>IF(ISBLANK(INDEX('Policy Characteristics'!G:G,MATCH($C1374,'Policy Characteristics'!$C:$C,0))),"",INDEX('Policy Characteristics'!G:G,MATCH($C1374,'Policy Characteristics'!$C:$C,0)))</f>
        <v>0.4</v>
      </c>
      <c r="N1374" s="284">
        <f>IF(ISBLANK(INDEX('Policy Characteristics'!H:H,MATCH($C1374,'Policy Characteristics'!$C:$C,0))),"",INDEX('Policy Characteristics'!H:H,MATCH($C1374,'Policy Characteristics'!$C:$C,0)))</f>
        <v>0.01</v>
      </c>
      <c r="O1374" s="276" t="str">
        <f>IF(ISBLANK(INDEX('Policy Characteristics'!I:I,MATCH($C1374,'Policy Characteristics'!$C:$C,0))),"",INDEX('Policy Characteristics'!I:I,MATCH($C1374,'Policy Characteristics'!$C:$C,0)))</f>
        <v>% reduction in cost</v>
      </c>
      <c r="P1374" s="276" t="str">
        <f>IF(ISBLANK(INDEX('Policy Characteristics'!J:J,MATCH($C1374,'Policy Characteristics'!$C:$C,0))),"",INDEX('Policy Characteristics'!J:J,MATCH($C1374,'Policy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4" s="276" t="str">
        <f>IF(ISBLANK(INDEX('Policy Characteristics'!K:K,MATCH($C1374,'Policy Characteristics'!$C:$C,0))),"",INDEX('Policy Characteristics'!K:K,MATCH($C1374,'Policy Characteristics'!$C:$C,0)))</f>
        <v>architectural-design.html#rnd</v>
      </c>
      <c r="R1374" s="276" t="str">
        <f>IF(ISBLANK(INDEX('Policy Characteristics'!L:L,MATCH($C1374,'Policy Characteristics'!$C:$C,0))),"",INDEX('Policy Characteristics'!L:L,MATCH($C1374,'Policy Characteristics'!$C:$C,0)))</f>
        <v>research-and-development.html</v>
      </c>
    </row>
    <row r="1375" spans="1:18" ht="16">
      <c r="A1375" s="276" t="str">
        <f>IF(ISBLANK(INDEX('Policy Characteristics'!A:A,MATCH($C1375,'Policy Characteristics'!$C:$C,0))),"",INDEX('Policy Characteristics'!A:A,MATCH($C1375,'Policy Characteristics'!$C:$C,0)))</f>
        <v>Research and Development</v>
      </c>
      <c r="B1375" s="285" t="str">
        <f>IF(ISBLANK(INDEX('Policy Characteristics'!B:B,MATCH($C1375,'Policy Characteristics'!$C:$C,0))),"",INDEX('Policy Characteristics'!B:B,MATCH($C1375,'Policy Characteristics'!$C:$C,0)))</f>
        <v>Capital Cost Reduction</v>
      </c>
      <c r="C1375" s="276" t="str">
        <f t="shared" si="62"/>
        <v>RnD Industry Capital Cost Perc Reduction</v>
      </c>
      <c r="D1375" t="s">
        <v>3123</v>
      </c>
      <c r="E1375" s="47"/>
      <c r="F1375" s="6" t="s">
        <v>3148</v>
      </c>
      <c r="G1375" s="47"/>
      <c r="H1375" s="44">
        <v>1483</v>
      </c>
      <c r="I1375" s="347" t="s">
        <v>44</v>
      </c>
      <c r="J1375" s="277" t="str">
        <f>IF(ISBLANK(INDEX('Policy Characteristics'!D:D,MATCH($C1375,'Policy Characteristics'!$C:$C,0))),"",INDEX('Policy Characteristics'!D:D,MATCH($C1375,'Policy Characteristics'!$C:$C,0)))</f>
        <v>R&amp;D Capital Cost Reductions</v>
      </c>
      <c r="K1375" s="276" t="str">
        <f>IF(ISBLANK(INDEX('Policy Characteristics'!E:E,MATCH($C1375,'Policy Characteristics'!$C:$C,0))),"",INDEX('Policy Characteristics'!E:E,MATCH($C1375,'Policy Characteristics'!$C:$C,0)))</f>
        <v>RnD industry capital cost reduction</v>
      </c>
      <c r="L1375" s="284">
        <f>IF(ISBLANK(INDEX('Policy Characteristics'!F:F,MATCH($C1375,'Policy Characteristics'!$C:$C,0))),"",INDEX('Policy Characteristics'!F:F,MATCH($C1375,'Policy Characteristics'!$C:$C,0)))</f>
        <v>0</v>
      </c>
      <c r="M1375" s="284">
        <f>IF(ISBLANK(INDEX('Policy Characteristics'!G:G,MATCH($C1375,'Policy Characteristics'!$C:$C,0))),"",INDEX('Policy Characteristics'!G:G,MATCH($C1375,'Policy Characteristics'!$C:$C,0)))</f>
        <v>0.4</v>
      </c>
      <c r="N1375" s="284">
        <f>IF(ISBLANK(INDEX('Policy Characteristics'!H:H,MATCH($C1375,'Policy Characteristics'!$C:$C,0))),"",INDEX('Policy Characteristics'!H:H,MATCH($C1375,'Policy Characteristics'!$C:$C,0)))</f>
        <v>0.01</v>
      </c>
      <c r="O1375" s="276" t="str">
        <f>IF(ISBLANK(INDEX('Policy Characteristics'!I:I,MATCH($C1375,'Policy Characteristics'!$C:$C,0))),"",INDEX('Policy Characteristics'!I:I,MATCH($C1375,'Policy Characteristics'!$C:$C,0)))</f>
        <v>% reduction in cost</v>
      </c>
      <c r="P1375" s="276" t="str">
        <f>IF(ISBLANK(INDEX('Policy Characteristics'!J:J,MATCH($C1375,'Policy Characteristics'!$C:$C,0))),"",INDEX('Policy Characteristics'!J:J,MATCH($C1375,'Policy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5" s="276" t="str">
        <f>IF(ISBLANK(INDEX('Policy Characteristics'!K:K,MATCH($C1375,'Policy Characteristics'!$C:$C,0))),"",INDEX('Policy Characteristics'!K:K,MATCH($C1375,'Policy Characteristics'!$C:$C,0)))</f>
        <v>architectural-design.html#rnd</v>
      </c>
      <c r="R1375" s="276" t="str">
        <f>IF(ISBLANK(INDEX('Policy Characteristics'!L:L,MATCH($C1375,'Policy Characteristics'!$C:$C,0))),"",INDEX('Policy Characteristics'!L:L,MATCH($C1375,'Policy Characteristics'!$C:$C,0)))</f>
        <v>research-and-development.html</v>
      </c>
    </row>
    <row r="1376" spans="1:18" ht="16">
      <c r="A1376" s="276" t="str">
        <f>IF(ISBLANK(INDEX('Policy Characteristics'!A:A,MATCH($C1376,'Policy Characteristics'!$C:$C,0))),"",INDEX('Policy Characteristics'!A:A,MATCH($C1376,'Policy Characteristics'!$C:$C,0)))</f>
        <v>Research and Development</v>
      </c>
      <c r="B1376" s="285" t="str">
        <f>IF(ISBLANK(INDEX('Policy Characteristics'!B:B,MATCH($C1376,'Policy Characteristics'!$C:$C,0))),"",INDEX('Policy Characteristics'!B:B,MATCH($C1376,'Policy Characteristics'!$C:$C,0)))</f>
        <v>Capital Cost Reduction</v>
      </c>
      <c r="C1376" s="276" t="str">
        <f t="shared" si="62"/>
        <v>RnD Industry Capital Cost Perc Reduction</v>
      </c>
      <c r="D1376" t="s">
        <v>3124</v>
      </c>
      <c r="E1376" s="47"/>
      <c r="F1376" s="6" t="s">
        <v>3149</v>
      </c>
      <c r="G1376" s="47"/>
      <c r="H1376" s="44">
        <v>1484</v>
      </c>
      <c r="I1376" s="347" t="s">
        <v>44</v>
      </c>
      <c r="J1376" s="277" t="str">
        <f>IF(ISBLANK(INDEX('Policy Characteristics'!D:D,MATCH($C1376,'Policy Characteristics'!$C:$C,0))),"",INDEX('Policy Characteristics'!D:D,MATCH($C1376,'Policy Characteristics'!$C:$C,0)))</f>
        <v>R&amp;D Capital Cost Reductions</v>
      </c>
      <c r="K1376" s="276" t="str">
        <f>IF(ISBLANK(INDEX('Policy Characteristics'!E:E,MATCH($C1376,'Policy Characteristics'!$C:$C,0))),"",INDEX('Policy Characteristics'!E:E,MATCH($C1376,'Policy Characteristics'!$C:$C,0)))</f>
        <v>RnD industry capital cost reduction</v>
      </c>
      <c r="L1376" s="284">
        <f>IF(ISBLANK(INDEX('Policy Characteristics'!F:F,MATCH($C1376,'Policy Characteristics'!$C:$C,0))),"",INDEX('Policy Characteristics'!F:F,MATCH($C1376,'Policy Characteristics'!$C:$C,0)))</f>
        <v>0</v>
      </c>
      <c r="M1376" s="284">
        <f>IF(ISBLANK(INDEX('Policy Characteristics'!G:G,MATCH($C1376,'Policy Characteristics'!$C:$C,0))),"",INDEX('Policy Characteristics'!G:G,MATCH($C1376,'Policy Characteristics'!$C:$C,0)))</f>
        <v>0.4</v>
      </c>
      <c r="N1376" s="284">
        <f>IF(ISBLANK(INDEX('Policy Characteristics'!H:H,MATCH($C1376,'Policy Characteristics'!$C:$C,0))),"",INDEX('Policy Characteristics'!H:H,MATCH($C1376,'Policy Characteristics'!$C:$C,0)))</f>
        <v>0.01</v>
      </c>
      <c r="O1376" s="276" t="str">
        <f>IF(ISBLANK(INDEX('Policy Characteristics'!I:I,MATCH($C1376,'Policy Characteristics'!$C:$C,0))),"",INDEX('Policy Characteristics'!I:I,MATCH($C1376,'Policy Characteristics'!$C:$C,0)))</f>
        <v>% reduction in cost</v>
      </c>
      <c r="P1376" s="276" t="str">
        <f>IF(ISBLANK(INDEX('Policy Characteristics'!J:J,MATCH($C1376,'Policy Characteristics'!$C:$C,0))),"",INDEX('Policy Characteristics'!J:J,MATCH($C1376,'Policy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6" s="276" t="str">
        <f>IF(ISBLANK(INDEX('Policy Characteristics'!K:K,MATCH($C1376,'Policy Characteristics'!$C:$C,0))),"",INDEX('Policy Characteristics'!K:K,MATCH($C1376,'Policy Characteristics'!$C:$C,0)))</f>
        <v>architectural-design.html#rnd</v>
      </c>
      <c r="R1376" s="276" t="str">
        <f>IF(ISBLANK(INDEX('Policy Characteristics'!L:L,MATCH($C1376,'Policy Characteristics'!$C:$C,0))),"",INDEX('Policy Characteristics'!L:L,MATCH($C1376,'Policy Characteristics'!$C:$C,0)))</f>
        <v>research-and-development.html</v>
      </c>
    </row>
    <row r="1377" spans="1:18" ht="16">
      <c r="A1377" s="276" t="str">
        <f>IF(ISBLANK(INDEX('Policy Characteristics'!A:A,MATCH($C1377,'Policy Characteristics'!$C:$C,0))),"",INDEX('Policy Characteristics'!A:A,MATCH($C1377,'Policy Characteristics'!$C:$C,0)))</f>
        <v>Research and Development</v>
      </c>
      <c r="B1377" s="285" t="str">
        <f>IF(ISBLANK(INDEX('Policy Characteristics'!B:B,MATCH($C1377,'Policy Characteristics'!$C:$C,0))),"",INDEX('Policy Characteristics'!B:B,MATCH($C1377,'Policy Characteristics'!$C:$C,0)))</f>
        <v>Capital Cost Reduction</v>
      </c>
      <c r="C1377" s="276" t="str">
        <f t="shared" si="62"/>
        <v>RnD Industry Capital Cost Perc Reduction</v>
      </c>
      <c r="D1377" t="s">
        <v>3125</v>
      </c>
      <c r="E1377" s="47"/>
      <c r="F1377" s="6" t="s">
        <v>3150</v>
      </c>
      <c r="G1377" s="47"/>
      <c r="H1377" s="44">
        <v>1485</v>
      </c>
      <c r="I1377" s="347" t="s">
        <v>44</v>
      </c>
      <c r="J1377" s="277" t="str">
        <f>IF(ISBLANK(INDEX('Policy Characteristics'!D:D,MATCH($C1377,'Policy Characteristics'!$C:$C,0))),"",INDEX('Policy Characteristics'!D:D,MATCH($C1377,'Policy Characteristics'!$C:$C,0)))</f>
        <v>R&amp;D Capital Cost Reductions</v>
      </c>
      <c r="K1377" s="276" t="str">
        <f>IF(ISBLANK(INDEX('Policy Characteristics'!E:E,MATCH($C1377,'Policy Characteristics'!$C:$C,0))),"",INDEX('Policy Characteristics'!E:E,MATCH($C1377,'Policy Characteristics'!$C:$C,0)))</f>
        <v>RnD industry capital cost reduction</v>
      </c>
      <c r="L1377" s="284">
        <f>IF(ISBLANK(INDEX('Policy Characteristics'!F:F,MATCH($C1377,'Policy Characteristics'!$C:$C,0))),"",INDEX('Policy Characteristics'!F:F,MATCH($C1377,'Policy Characteristics'!$C:$C,0)))</f>
        <v>0</v>
      </c>
      <c r="M1377" s="284">
        <f>IF(ISBLANK(INDEX('Policy Characteristics'!G:G,MATCH($C1377,'Policy Characteristics'!$C:$C,0))),"",INDEX('Policy Characteristics'!G:G,MATCH($C1377,'Policy Characteristics'!$C:$C,0)))</f>
        <v>0.4</v>
      </c>
      <c r="N1377" s="284">
        <f>IF(ISBLANK(INDEX('Policy Characteristics'!H:H,MATCH($C1377,'Policy Characteristics'!$C:$C,0))),"",INDEX('Policy Characteristics'!H:H,MATCH($C1377,'Policy Characteristics'!$C:$C,0)))</f>
        <v>0.01</v>
      </c>
      <c r="O1377" s="276" t="str">
        <f>IF(ISBLANK(INDEX('Policy Characteristics'!I:I,MATCH($C1377,'Policy Characteristics'!$C:$C,0))),"",INDEX('Policy Characteristics'!I:I,MATCH($C1377,'Policy Characteristics'!$C:$C,0)))</f>
        <v>% reduction in cost</v>
      </c>
      <c r="P1377" s="276" t="str">
        <f>IF(ISBLANK(INDEX('Policy Characteristics'!J:J,MATCH($C1377,'Policy Characteristics'!$C:$C,0))),"",INDEX('Policy Characteristics'!J:J,MATCH($C1377,'Policy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7" s="276" t="str">
        <f>IF(ISBLANK(INDEX('Policy Characteristics'!K:K,MATCH($C1377,'Policy Characteristics'!$C:$C,0))),"",INDEX('Policy Characteristics'!K:K,MATCH($C1377,'Policy Characteristics'!$C:$C,0)))</f>
        <v>architectural-design.html#rnd</v>
      </c>
      <c r="R1377" s="276" t="str">
        <f>IF(ISBLANK(INDEX('Policy Characteristics'!L:L,MATCH($C1377,'Policy Characteristics'!$C:$C,0))),"",INDEX('Policy Characteristics'!L:L,MATCH($C1377,'Policy Characteristics'!$C:$C,0)))</f>
        <v>research-and-development.html</v>
      </c>
    </row>
    <row r="1378" spans="1:18" ht="16">
      <c r="A1378" s="276" t="str">
        <f>IF(ISBLANK(INDEX('Policy Characteristics'!A:A,MATCH($C1378,'Policy Characteristics'!$C:$C,0))),"",INDEX('Policy Characteristics'!A:A,MATCH($C1378,'Policy Characteristics'!$C:$C,0)))</f>
        <v>Research and Development</v>
      </c>
      <c r="B1378" s="285" t="str">
        <f>IF(ISBLANK(INDEX('Policy Characteristics'!B:B,MATCH($C1378,'Policy Characteristics'!$C:$C,0))),"",INDEX('Policy Characteristics'!B:B,MATCH($C1378,'Policy Characteristics'!$C:$C,0)))</f>
        <v>Capital Cost Reduction</v>
      </c>
      <c r="C1378" s="276" t="str">
        <f t="shared" si="62"/>
        <v>RnD Industry Capital Cost Perc Reduction</v>
      </c>
      <c r="D1378" t="s">
        <v>3126</v>
      </c>
      <c r="E1378" s="47"/>
      <c r="F1378" s="6" t="s">
        <v>3151</v>
      </c>
      <c r="G1378" s="47"/>
      <c r="H1378" s="44">
        <v>1486</v>
      </c>
      <c r="I1378" s="347" t="s">
        <v>44</v>
      </c>
      <c r="J1378" s="277" t="str">
        <f>IF(ISBLANK(INDEX('Policy Characteristics'!D:D,MATCH($C1378,'Policy Characteristics'!$C:$C,0))),"",INDEX('Policy Characteristics'!D:D,MATCH($C1378,'Policy Characteristics'!$C:$C,0)))</f>
        <v>R&amp;D Capital Cost Reductions</v>
      </c>
      <c r="K1378" s="276" t="str">
        <f>IF(ISBLANK(INDEX('Policy Characteristics'!E:E,MATCH($C1378,'Policy Characteristics'!$C:$C,0))),"",INDEX('Policy Characteristics'!E:E,MATCH($C1378,'Policy Characteristics'!$C:$C,0)))</f>
        <v>RnD industry capital cost reduction</v>
      </c>
      <c r="L1378" s="284">
        <f>IF(ISBLANK(INDEX('Policy Characteristics'!F:F,MATCH($C1378,'Policy Characteristics'!$C:$C,0))),"",INDEX('Policy Characteristics'!F:F,MATCH($C1378,'Policy Characteristics'!$C:$C,0)))</f>
        <v>0</v>
      </c>
      <c r="M1378" s="284">
        <f>IF(ISBLANK(INDEX('Policy Characteristics'!G:G,MATCH($C1378,'Policy Characteristics'!$C:$C,0))),"",INDEX('Policy Characteristics'!G:G,MATCH($C1378,'Policy Characteristics'!$C:$C,0)))</f>
        <v>0.4</v>
      </c>
      <c r="N1378" s="284">
        <f>IF(ISBLANK(INDEX('Policy Characteristics'!H:H,MATCH($C1378,'Policy Characteristics'!$C:$C,0))),"",INDEX('Policy Characteristics'!H:H,MATCH($C1378,'Policy Characteristics'!$C:$C,0)))</f>
        <v>0.01</v>
      </c>
      <c r="O1378" s="276" t="str">
        <f>IF(ISBLANK(INDEX('Policy Characteristics'!I:I,MATCH($C1378,'Policy Characteristics'!$C:$C,0))),"",INDEX('Policy Characteristics'!I:I,MATCH($C1378,'Policy Characteristics'!$C:$C,0)))</f>
        <v>% reduction in cost</v>
      </c>
      <c r="P1378" s="276" t="str">
        <f>IF(ISBLANK(INDEX('Policy Characteristics'!J:J,MATCH($C1378,'Policy Characteristics'!$C:$C,0))),"",INDEX('Policy Characteristics'!J:J,MATCH($C1378,'Policy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8" s="276" t="str">
        <f>IF(ISBLANK(INDEX('Policy Characteristics'!K:K,MATCH($C1378,'Policy Characteristics'!$C:$C,0))),"",INDEX('Policy Characteristics'!K:K,MATCH($C1378,'Policy Characteristics'!$C:$C,0)))</f>
        <v>architectural-design.html#rnd</v>
      </c>
      <c r="R1378" s="276" t="str">
        <f>IF(ISBLANK(INDEX('Policy Characteristics'!L:L,MATCH($C1378,'Policy Characteristics'!$C:$C,0))),"",INDEX('Policy Characteristics'!L:L,MATCH($C1378,'Policy Characteristics'!$C:$C,0)))</f>
        <v>research-and-development.html</v>
      </c>
    </row>
    <row r="1379" spans="1:18" ht="16">
      <c r="A1379" s="276" t="str">
        <f>IF(ISBLANK(INDEX('Policy Characteristics'!A:A,MATCH($C1379,'Policy Characteristics'!$C:$C,0))),"",INDEX('Policy Characteristics'!A:A,MATCH($C1379,'Policy Characteristics'!$C:$C,0)))</f>
        <v>Research and Development</v>
      </c>
      <c r="B1379" s="285" t="str">
        <f>IF(ISBLANK(INDEX('Policy Characteristics'!B:B,MATCH($C1379,'Policy Characteristics'!$C:$C,0))),"",INDEX('Policy Characteristics'!B:B,MATCH($C1379,'Policy Characteristics'!$C:$C,0)))</f>
        <v>Capital Cost Reduction</v>
      </c>
      <c r="C1379" s="340" t="s">
        <v>306</v>
      </c>
      <c r="D1379" s="47" t="s">
        <v>2261</v>
      </c>
      <c r="E1379" s="47"/>
      <c r="F1379" s="47" t="s">
        <v>486</v>
      </c>
      <c r="G1379" s="47"/>
      <c r="H1379" s="44">
        <v>108</v>
      </c>
      <c r="I1379" s="347" t="s">
        <v>44</v>
      </c>
      <c r="J1379" s="277" t="str">
        <f>IF(ISBLANK(INDEX('Policy Characteristics'!D:D,MATCH($C1379,'Policy Characteristics'!$C:$C,0))),"",INDEX('Policy Characteristics'!D:D,MATCH($C1379,'Policy Characteristics'!$C:$C,0)))</f>
        <v>R&amp;D Capital Cost Reductions</v>
      </c>
      <c r="K1379" s="276" t="str">
        <f>IF(ISBLANK(INDEX('Policy Characteristics'!E:E,MATCH($C1379,'Policy Characteristics'!$C:$C,0))),"",INDEX('Policy Characteristics'!E:E,MATCH($C1379,'Policy Characteristics'!$C:$C,0)))</f>
        <v>RnD transportation capital cost reduction</v>
      </c>
      <c r="L1379" s="284">
        <f>IF(ISBLANK(INDEX('Policy Characteristics'!F:F,MATCH($C1379,'Policy Characteristics'!$C:$C,0))),"",INDEX('Policy Characteristics'!F:F,MATCH($C1379,'Policy Characteristics'!$C:$C,0)))</f>
        <v>0</v>
      </c>
      <c r="M1379" s="284">
        <f>IF(ISBLANK(INDEX('Policy Characteristics'!G:G,MATCH($C1379,'Policy Characteristics'!$C:$C,0))),"",INDEX('Policy Characteristics'!G:G,MATCH($C1379,'Policy Characteristics'!$C:$C,0)))</f>
        <v>0.4</v>
      </c>
      <c r="N1379" s="284">
        <f>IF(ISBLANK(INDEX('Policy Characteristics'!H:H,MATCH($C1379,'Policy Characteristics'!$C:$C,0))),"",INDEX('Policy Characteristics'!H:H,MATCH($C1379,'Policy Characteristics'!$C:$C,0)))</f>
        <v>0.01</v>
      </c>
      <c r="O1379" s="276" t="str">
        <f>IF(ISBLANK(INDEX('Policy Characteristics'!I:I,MATCH($C1379,'Policy Characteristics'!$C:$C,0))),"",INDEX('Policy Characteristics'!I:I,MATCH($C1379,'Policy Characteristics'!$C:$C,0)))</f>
        <v>% reduction in cost</v>
      </c>
      <c r="P1379" s="276" t="str">
        <f>IF(ISBLANK(INDEX('Policy Characteristics'!J:J,MATCH($C1379,'Policy Characteristics'!$C:$C,0))),"",INDEX('Policy Characteristics'!J:J,MATCH($C1379,'Policy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9" s="276" t="str">
        <f>IF(ISBLANK(INDEX('Policy Characteristics'!K:K,MATCH($C1379,'Policy Characteristics'!$C:$C,0))),"",INDEX('Policy Characteristics'!K:K,MATCH($C1379,'Policy Characteristics'!$C:$C,0)))</f>
        <v>architectural-design.html#rnd</v>
      </c>
      <c r="R1379" s="276" t="str">
        <f>IF(ISBLANK(INDEX('Policy Characteristics'!L:L,MATCH($C1379,'Policy Characteristics'!$C:$C,0))),"",INDEX('Policy Characteristics'!L:L,MATCH($C1379,'Policy Characteristics'!$C:$C,0)))</f>
        <v>research-and-development.html</v>
      </c>
    </row>
    <row r="1380" spans="1:18" ht="16">
      <c r="A1380" s="276" t="str">
        <f>IF(ISBLANK(INDEX('Policy Characteristics'!A:A,MATCH($C1380,'Policy Characteristics'!$C:$C,0))),"",INDEX('Policy Characteristics'!A:A,MATCH($C1380,'Policy Characteristics'!$C:$C,0)))</f>
        <v>Research and Development</v>
      </c>
      <c r="B1380" s="285" t="str">
        <f>IF(ISBLANK(INDEX('Policy Characteristics'!B:B,MATCH($C1380,'Policy Characteristics'!$C:$C,0))),"",INDEX('Policy Characteristics'!B:B,MATCH($C1380,'Policy Characteristics'!$C:$C,0)))</f>
        <v>Capital Cost Reduction</v>
      </c>
      <c r="C1380" s="276" t="str">
        <f t="shared" ref="C1380:C1385" si="63">C$1379</f>
        <v>RnD Transportation Capital Cost Perc Reduction</v>
      </c>
      <c r="D1380" s="47" t="s">
        <v>2262</v>
      </c>
      <c r="E1380" s="47"/>
      <c r="F1380" s="47" t="s">
        <v>487</v>
      </c>
      <c r="G1380" s="47"/>
      <c r="H1380" s="44">
        <v>109</v>
      </c>
      <c r="I1380" s="347" t="s">
        <v>44</v>
      </c>
      <c r="J1380" s="277" t="str">
        <f>IF(ISBLANK(INDEX('Policy Characteristics'!D:D,MATCH($C1380,'Policy Characteristics'!$C:$C,0))),"",INDEX('Policy Characteristics'!D:D,MATCH($C1380,'Policy Characteristics'!$C:$C,0)))</f>
        <v>R&amp;D Capital Cost Reductions</v>
      </c>
      <c r="K1380" s="276" t="str">
        <f>IF(ISBLANK(INDEX('Policy Characteristics'!E:E,MATCH($C1380,'Policy Characteristics'!$C:$C,0))),"",INDEX('Policy Characteristics'!E:E,MATCH($C1380,'Policy Characteristics'!$C:$C,0)))</f>
        <v>RnD transportation capital cost reduction</v>
      </c>
      <c r="L1380" s="284">
        <f>IF(ISBLANK(INDEX('Policy Characteristics'!F:F,MATCH($C1380,'Policy Characteristics'!$C:$C,0))),"",INDEX('Policy Characteristics'!F:F,MATCH($C1380,'Policy Characteristics'!$C:$C,0)))</f>
        <v>0</v>
      </c>
      <c r="M1380" s="284">
        <f>IF(ISBLANK(INDEX('Policy Characteristics'!G:G,MATCH($C1380,'Policy Characteristics'!$C:$C,0))),"",INDEX('Policy Characteristics'!G:G,MATCH($C1380,'Policy Characteristics'!$C:$C,0)))</f>
        <v>0.4</v>
      </c>
      <c r="N1380" s="284">
        <f>IF(ISBLANK(INDEX('Policy Characteristics'!H:H,MATCH($C1380,'Policy Characteristics'!$C:$C,0))),"",INDEX('Policy Characteristics'!H:H,MATCH($C1380,'Policy Characteristics'!$C:$C,0)))</f>
        <v>0.01</v>
      </c>
      <c r="O1380" s="276" t="str">
        <f>IF(ISBLANK(INDEX('Policy Characteristics'!I:I,MATCH($C1380,'Policy Characteristics'!$C:$C,0))),"",INDEX('Policy Characteristics'!I:I,MATCH($C1380,'Policy Characteristics'!$C:$C,0)))</f>
        <v>% reduction in cost</v>
      </c>
      <c r="P1380" s="276" t="str">
        <f>IF(ISBLANK(INDEX('Policy Characteristics'!J:J,MATCH($C1380,'Policy Characteristics'!$C:$C,0))),"",INDEX('Policy Characteristics'!J:J,MATCH($C1380,'Policy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0" s="276" t="str">
        <f>IF(ISBLANK(INDEX('Policy Characteristics'!K:K,MATCH($C1380,'Policy Characteristics'!$C:$C,0))),"",INDEX('Policy Characteristics'!K:K,MATCH($C1380,'Policy Characteristics'!$C:$C,0)))</f>
        <v>architectural-design.html#rnd</v>
      </c>
      <c r="R1380" s="276" t="str">
        <f>IF(ISBLANK(INDEX('Policy Characteristics'!L:L,MATCH($C1380,'Policy Characteristics'!$C:$C,0))),"",INDEX('Policy Characteristics'!L:L,MATCH($C1380,'Policy Characteristics'!$C:$C,0)))</f>
        <v>research-and-development.html</v>
      </c>
    </row>
    <row r="1381" spans="1:18" ht="16">
      <c r="A1381" s="276" t="str">
        <f>IF(ISBLANK(INDEX('Policy Characteristics'!A:A,MATCH($C1381,'Policy Characteristics'!$C:$C,0))),"",INDEX('Policy Characteristics'!A:A,MATCH($C1381,'Policy Characteristics'!$C:$C,0)))</f>
        <v>Research and Development</v>
      </c>
      <c r="B1381" s="285" t="str">
        <f>IF(ISBLANK(INDEX('Policy Characteristics'!B:B,MATCH($C1381,'Policy Characteristics'!$C:$C,0))),"",INDEX('Policy Characteristics'!B:B,MATCH($C1381,'Policy Characteristics'!$C:$C,0)))</f>
        <v>Capital Cost Reduction</v>
      </c>
      <c r="C1381" s="276" t="str">
        <f t="shared" si="63"/>
        <v>RnD Transportation Capital Cost Perc Reduction</v>
      </c>
      <c r="D1381" s="47" t="s">
        <v>2263</v>
      </c>
      <c r="E1381" s="47"/>
      <c r="F1381" s="47" t="s">
        <v>488</v>
      </c>
      <c r="G1381" s="47"/>
      <c r="H1381" s="44">
        <v>110</v>
      </c>
      <c r="I1381" s="347" t="s">
        <v>44</v>
      </c>
      <c r="J1381" s="277" t="str">
        <f>IF(ISBLANK(INDEX('Policy Characteristics'!D:D,MATCH($C1381,'Policy Characteristics'!$C:$C,0))),"",INDEX('Policy Characteristics'!D:D,MATCH($C1381,'Policy Characteristics'!$C:$C,0)))</f>
        <v>R&amp;D Capital Cost Reductions</v>
      </c>
      <c r="K1381" s="276" t="str">
        <f>IF(ISBLANK(INDEX('Policy Characteristics'!E:E,MATCH($C1381,'Policy Characteristics'!$C:$C,0))),"",INDEX('Policy Characteristics'!E:E,MATCH($C1381,'Policy Characteristics'!$C:$C,0)))</f>
        <v>RnD transportation capital cost reduction</v>
      </c>
      <c r="L1381" s="284">
        <f>IF(ISBLANK(INDEX('Policy Characteristics'!F:F,MATCH($C1381,'Policy Characteristics'!$C:$C,0))),"",INDEX('Policy Characteristics'!F:F,MATCH($C1381,'Policy Characteristics'!$C:$C,0)))</f>
        <v>0</v>
      </c>
      <c r="M1381" s="284">
        <f>IF(ISBLANK(INDEX('Policy Characteristics'!G:G,MATCH($C1381,'Policy Characteristics'!$C:$C,0))),"",INDEX('Policy Characteristics'!G:G,MATCH($C1381,'Policy Characteristics'!$C:$C,0)))</f>
        <v>0.4</v>
      </c>
      <c r="N1381" s="284">
        <f>IF(ISBLANK(INDEX('Policy Characteristics'!H:H,MATCH($C1381,'Policy Characteristics'!$C:$C,0))),"",INDEX('Policy Characteristics'!H:H,MATCH($C1381,'Policy Characteristics'!$C:$C,0)))</f>
        <v>0.01</v>
      </c>
      <c r="O1381" s="276" t="str">
        <f>IF(ISBLANK(INDEX('Policy Characteristics'!I:I,MATCH($C1381,'Policy Characteristics'!$C:$C,0))),"",INDEX('Policy Characteristics'!I:I,MATCH($C1381,'Policy Characteristics'!$C:$C,0)))</f>
        <v>% reduction in cost</v>
      </c>
      <c r="P1381" s="276" t="str">
        <f>IF(ISBLANK(INDEX('Policy Characteristics'!J:J,MATCH($C1381,'Policy Characteristics'!$C:$C,0))),"",INDEX('Policy Characteristics'!J:J,MATCH($C1381,'Policy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1" s="276" t="str">
        <f>IF(ISBLANK(INDEX('Policy Characteristics'!K:K,MATCH($C1381,'Policy Characteristics'!$C:$C,0))),"",INDEX('Policy Characteristics'!K:K,MATCH($C1381,'Policy Characteristics'!$C:$C,0)))</f>
        <v>architectural-design.html#rnd</v>
      </c>
      <c r="R1381" s="276" t="str">
        <f>IF(ISBLANK(INDEX('Policy Characteristics'!L:L,MATCH($C1381,'Policy Characteristics'!$C:$C,0))),"",INDEX('Policy Characteristics'!L:L,MATCH($C1381,'Policy Characteristics'!$C:$C,0)))</f>
        <v>research-and-development.html</v>
      </c>
    </row>
    <row r="1382" spans="1:18" ht="16">
      <c r="A1382" s="276" t="str">
        <f>IF(ISBLANK(INDEX('Policy Characteristics'!A:A,MATCH($C1382,'Policy Characteristics'!$C:$C,0))),"",INDEX('Policy Characteristics'!A:A,MATCH($C1382,'Policy Characteristics'!$C:$C,0)))</f>
        <v>Research and Development</v>
      </c>
      <c r="B1382" s="285" t="str">
        <f>IF(ISBLANK(INDEX('Policy Characteristics'!B:B,MATCH($C1382,'Policy Characteristics'!$C:$C,0))),"",INDEX('Policy Characteristics'!B:B,MATCH($C1382,'Policy Characteristics'!$C:$C,0)))</f>
        <v>Capital Cost Reduction</v>
      </c>
      <c r="C1382" s="276" t="str">
        <f t="shared" si="63"/>
        <v>RnD Transportation Capital Cost Perc Reduction</v>
      </c>
      <c r="D1382" s="47" t="s">
        <v>2264</v>
      </c>
      <c r="E1382" s="47"/>
      <c r="F1382" s="47" t="s">
        <v>489</v>
      </c>
      <c r="G1382" s="47"/>
      <c r="H1382" s="44">
        <v>111</v>
      </c>
      <c r="I1382" s="347" t="s">
        <v>44</v>
      </c>
      <c r="J1382" s="277" t="str">
        <f>IF(ISBLANK(INDEX('Policy Characteristics'!D:D,MATCH($C1382,'Policy Characteristics'!$C:$C,0))),"",INDEX('Policy Characteristics'!D:D,MATCH($C1382,'Policy Characteristics'!$C:$C,0)))</f>
        <v>R&amp;D Capital Cost Reductions</v>
      </c>
      <c r="K1382" s="276" t="str">
        <f>IF(ISBLANK(INDEX('Policy Characteristics'!E:E,MATCH($C1382,'Policy Characteristics'!$C:$C,0))),"",INDEX('Policy Characteristics'!E:E,MATCH($C1382,'Policy Characteristics'!$C:$C,0)))</f>
        <v>RnD transportation capital cost reduction</v>
      </c>
      <c r="L1382" s="284">
        <f>IF(ISBLANK(INDEX('Policy Characteristics'!F:F,MATCH($C1382,'Policy Characteristics'!$C:$C,0))),"",INDEX('Policy Characteristics'!F:F,MATCH($C1382,'Policy Characteristics'!$C:$C,0)))</f>
        <v>0</v>
      </c>
      <c r="M1382" s="284">
        <f>IF(ISBLANK(INDEX('Policy Characteristics'!G:G,MATCH($C1382,'Policy Characteristics'!$C:$C,0))),"",INDEX('Policy Characteristics'!G:G,MATCH($C1382,'Policy Characteristics'!$C:$C,0)))</f>
        <v>0.4</v>
      </c>
      <c r="N1382" s="284">
        <f>IF(ISBLANK(INDEX('Policy Characteristics'!H:H,MATCH($C1382,'Policy Characteristics'!$C:$C,0))),"",INDEX('Policy Characteristics'!H:H,MATCH($C1382,'Policy Characteristics'!$C:$C,0)))</f>
        <v>0.01</v>
      </c>
      <c r="O1382" s="276" t="str">
        <f>IF(ISBLANK(INDEX('Policy Characteristics'!I:I,MATCH($C1382,'Policy Characteristics'!$C:$C,0))),"",INDEX('Policy Characteristics'!I:I,MATCH($C1382,'Policy Characteristics'!$C:$C,0)))</f>
        <v>% reduction in cost</v>
      </c>
      <c r="P1382" s="276" t="str">
        <f>IF(ISBLANK(INDEX('Policy Characteristics'!J:J,MATCH($C1382,'Policy Characteristics'!$C:$C,0))),"",INDEX('Policy Characteristics'!J:J,MATCH($C1382,'Policy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2" s="276" t="str">
        <f>IF(ISBLANK(INDEX('Policy Characteristics'!K:K,MATCH($C1382,'Policy Characteristics'!$C:$C,0))),"",INDEX('Policy Characteristics'!K:K,MATCH($C1382,'Policy Characteristics'!$C:$C,0)))</f>
        <v>architectural-design.html#rnd</v>
      </c>
      <c r="R1382" s="276" t="str">
        <f>IF(ISBLANK(INDEX('Policy Characteristics'!L:L,MATCH($C1382,'Policy Characteristics'!$C:$C,0))),"",INDEX('Policy Characteristics'!L:L,MATCH($C1382,'Policy Characteristics'!$C:$C,0)))</f>
        <v>research-and-development.html</v>
      </c>
    </row>
    <row r="1383" spans="1:18" ht="16">
      <c r="A1383" s="276" t="str">
        <f>IF(ISBLANK(INDEX('Policy Characteristics'!A:A,MATCH($C1383,'Policy Characteristics'!$C:$C,0))),"",INDEX('Policy Characteristics'!A:A,MATCH($C1383,'Policy Characteristics'!$C:$C,0)))</f>
        <v>Research and Development</v>
      </c>
      <c r="B1383" s="285" t="str">
        <f>IF(ISBLANK(INDEX('Policy Characteristics'!B:B,MATCH($C1383,'Policy Characteristics'!$C:$C,0))),"",INDEX('Policy Characteristics'!B:B,MATCH($C1383,'Policy Characteristics'!$C:$C,0)))</f>
        <v>Capital Cost Reduction</v>
      </c>
      <c r="C1383" s="276" t="str">
        <f t="shared" si="63"/>
        <v>RnD Transportation Capital Cost Perc Reduction</v>
      </c>
      <c r="D1383" s="47" t="s">
        <v>2265</v>
      </c>
      <c r="E1383" s="47"/>
      <c r="F1383" s="47" t="s">
        <v>490</v>
      </c>
      <c r="G1383" s="47"/>
      <c r="H1383" s="44">
        <v>112</v>
      </c>
      <c r="I1383" s="347" t="s">
        <v>44</v>
      </c>
      <c r="J1383" s="277" t="str">
        <f>IF(ISBLANK(INDEX('Policy Characteristics'!D:D,MATCH($C1383,'Policy Characteristics'!$C:$C,0))),"",INDEX('Policy Characteristics'!D:D,MATCH($C1383,'Policy Characteristics'!$C:$C,0)))</f>
        <v>R&amp;D Capital Cost Reductions</v>
      </c>
      <c r="K1383" s="276" t="str">
        <f>IF(ISBLANK(INDEX('Policy Characteristics'!E:E,MATCH($C1383,'Policy Characteristics'!$C:$C,0))),"",INDEX('Policy Characteristics'!E:E,MATCH($C1383,'Policy Characteristics'!$C:$C,0)))</f>
        <v>RnD transportation capital cost reduction</v>
      </c>
      <c r="L1383" s="284">
        <f>IF(ISBLANK(INDEX('Policy Characteristics'!F:F,MATCH($C1383,'Policy Characteristics'!$C:$C,0))),"",INDEX('Policy Characteristics'!F:F,MATCH($C1383,'Policy Characteristics'!$C:$C,0)))</f>
        <v>0</v>
      </c>
      <c r="M1383" s="284">
        <f>IF(ISBLANK(INDEX('Policy Characteristics'!G:G,MATCH($C1383,'Policy Characteristics'!$C:$C,0))),"",INDEX('Policy Characteristics'!G:G,MATCH($C1383,'Policy Characteristics'!$C:$C,0)))</f>
        <v>0.4</v>
      </c>
      <c r="N1383" s="284">
        <f>IF(ISBLANK(INDEX('Policy Characteristics'!H:H,MATCH($C1383,'Policy Characteristics'!$C:$C,0))),"",INDEX('Policy Characteristics'!H:H,MATCH($C1383,'Policy Characteristics'!$C:$C,0)))</f>
        <v>0.01</v>
      </c>
      <c r="O1383" s="276" t="str">
        <f>IF(ISBLANK(INDEX('Policy Characteristics'!I:I,MATCH($C1383,'Policy Characteristics'!$C:$C,0))),"",INDEX('Policy Characteristics'!I:I,MATCH($C1383,'Policy Characteristics'!$C:$C,0)))</f>
        <v>% reduction in cost</v>
      </c>
      <c r="P1383" s="276" t="str">
        <f>IF(ISBLANK(INDEX('Policy Characteristics'!J:J,MATCH($C1383,'Policy Characteristics'!$C:$C,0))),"",INDEX('Policy Characteristics'!J:J,MATCH($C1383,'Policy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3" s="276" t="str">
        <f>IF(ISBLANK(INDEX('Policy Characteristics'!K:K,MATCH($C1383,'Policy Characteristics'!$C:$C,0))),"",INDEX('Policy Characteristics'!K:K,MATCH($C1383,'Policy Characteristics'!$C:$C,0)))</f>
        <v>architectural-design.html#rnd</v>
      </c>
      <c r="R1383" s="276" t="str">
        <f>IF(ISBLANK(INDEX('Policy Characteristics'!L:L,MATCH($C1383,'Policy Characteristics'!$C:$C,0))),"",INDEX('Policy Characteristics'!L:L,MATCH($C1383,'Policy Characteristics'!$C:$C,0)))</f>
        <v>research-and-development.html</v>
      </c>
    </row>
    <row r="1384" spans="1:18" ht="16">
      <c r="A1384" s="276" t="str">
        <f>IF(ISBLANK(INDEX('Policy Characteristics'!A:A,MATCH($C1384,'Policy Characteristics'!$C:$C,0))),"",INDEX('Policy Characteristics'!A:A,MATCH($C1384,'Policy Characteristics'!$C:$C,0)))</f>
        <v>Research and Development</v>
      </c>
      <c r="B1384" s="285" t="str">
        <f>IF(ISBLANK(INDEX('Policy Characteristics'!B:B,MATCH($C1384,'Policy Characteristics'!$C:$C,0))),"",INDEX('Policy Characteristics'!B:B,MATCH($C1384,'Policy Characteristics'!$C:$C,0)))</f>
        <v>Capital Cost Reduction</v>
      </c>
      <c r="C1384" s="276" t="str">
        <f t="shared" si="63"/>
        <v>RnD Transportation Capital Cost Perc Reduction</v>
      </c>
      <c r="D1384" s="47" t="s">
        <v>2535</v>
      </c>
      <c r="E1384" s="47"/>
      <c r="F1384" s="47" t="s">
        <v>2824</v>
      </c>
      <c r="G1384" s="47"/>
      <c r="H1384" s="44">
        <v>113</v>
      </c>
      <c r="I1384" s="347" t="s">
        <v>44</v>
      </c>
      <c r="J1384" s="277" t="str">
        <f>IF(ISBLANK(INDEX('Policy Characteristics'!D:D,MATCH($C1384,'Policy Characteristics'!$C:$C,0))),"",INDEX('Policy Characteristics'!D:D,MATCH($C1384,'Policy Characteristics'!$C:$C,0)))</f>
        <v>R&amp;D Capital Cost Reductions</v>
      </c>
      <c r="K1384" s="276" t="str">
        <f>IF(ISBLANK(INDEX('Policy Characteristics'!E:E,MATCH($C1384,'Policy Characteristics'!$C:$C,0))),"",INDEX('Policy Characteristics'!E:E,MATCH($C1384,'Policy Characteristics'!$C:$C,0)))</f>
        <v>RnD transportation capital cost reduction</v>
      </c>
      <c r="L1384" s="284">
        <f>IF(ISBLANK(INDEX('Policy Characteristics'!F:F,MATCH($C1384,'Policy Characteristics'!$C:$C,0))),"",INDEX('Policy Characteristics'!F:F,MATCH($C1384,'Policy Characteristics'!$C:$C,0)))</f>
        <v>0</v>
      </c>
      <c r="M1384" s="284">
        <f>IF(ISBLANK(INDEX('Policy Characteristics'!G:G,MATCH($C1384,'Policy Characteristics'!$C:$C,0))),"",INDEX('Policy Characteristics'!G:G,MATCH($C1384,'Policy Characteristics'!$C:$C,0)))</f>
        <v>0.4</v>
      </c>
      <c r="N1384" s="284">
        <f>IF(ISBLANK(INDEX('Policy Characteristics'!H:H,MATCH($C1384,'Policy Characteristics'!$C:$C,0))),"",INDEX('Policy Characteristics'!H:H,MATCH($C1384,'Policy Characteristics'!$C:$C,0)))</f>
        <v>0.01</v>
      </c>
      <c r="O1384" s="276" t="str">
        <f>IF(ISBLANK(INDEX('Policy Characteristics'!I:I,MATCH($C1384,'Policy Characteristics'!$C:$C,0))),"",INDEX('Policy Characteristics'!I:I,MATCH($C1384,'Policy Characteristics'!$C:$C,0)))</f>
        <v>% reduction in cost</v>
      </c>
      <c r="P1384" s="276" t="str">
        <f>IF(ISBLANK(INDEX('Policy Characteristics'!J:J,MATCH($C1384,'Policy Characteristics'!$C:$C,0))),"",INDEX('Policy Characteristics'!J:J,MATCH($C1384,'Policy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4" s="276" t="str">
        <f>IF(ISBLANK(INDEX('Policy Characteristics'!K:K,MATCH($C1384,'Policy Characteristics'!$C:$C,0))),"",INDEX('Policy Characteristics'!K:K,MATCH($C1384,'Policy Characteristics'!$C:$C,0)))</f>
        <v>architectural-design.html#rnd</v>
      </c>
      <c r="R1384" s="276" t="str">
        <f>IF(ISBLANK(INDEX('Policy Characteristics'!L:L,MATCH($C1384,'Policy Characteristics'!$C:$C,0))),"",INDEX('Policy Characteristics'!L:L,MATCH($C1384,'Policy Characteristics'!$C:$C,0)))</f>
        <v>research-and-development.html</v>
      </c>
    </row>
    <row r="1385" spans="1:18" ht="16">
      <c r="A1385" s="276" t="str">
        <f>IF(ISBLANK(INDEX('Policy Characteristics'!A:A,MATCH($C1385,'Policy Characteristics'!$C:$C,0))),"",INDEX('Policy Characteristics'!A:A,MATCH($C1385,'Policy Characteristics'!$C:$C,0)))</f>
        <v>Research and Development</v>
      </c>
      <c r="B1385" s="285" t="str">
        <f>IF(ISBLANK(INDEX('Policy Characteristics'!B:B,MATCH($C1385,'Policy Characteristics'!$C:$C,0))),"",INDEX('Policy Characteristics'!B:B,MATCH($C1385,'Policy Characteristics'!$C:$C,0)))</f>
        <v>Capital Cost Reduction</v>
      </c>
      <c r="C1385" s="276" t="str">
        <f t="shared" si="63"/>
        <v>RnD Transportation Capital Cost Perc Reduction</v>
      </c>
      <c r="D1385" s="47" t="s">
        <v>2534</v>
      </c>
      <c r="E1385" s="47"/>
      <c r="F1385" s="47" t="s">
        <v>2825</v>
      </c>
      <c r="G1385" s="47"/>
      <c r="H1385" s="44">
        <v>523</v>
      </c>
      <c r="I1385" s="347" t="s">
        <v>44</v>
      </c>
      <c r="J1385" s="277" t="str">
        <f>IF(ISBLANK(INDEX('Policy Characteristics'!D:D,MATCH($C1385,'Policy Characteristics'!$C:$C,0))),"",INDEX('Policy Characteristics'!D:D,MATCH($C1385,'Policy Characteristics'!$C:$C,0)))</f>
        <v>R&amp;D Capital Cost Reductions</v>
      </c>
      <c r="K1385" s="276" t="str">
        <f>IF(ISBLANK(INDEX('Policy Characteristics'!E:E,MATCH($C1385,'Policy Characteristics'!$C:$C,0))),"",INDEX('Policy Characteristics'!E:E,MATCH($C1385,'Policy Characteristics'!$C:$C,0)))</f>
        <v>RnD transportation capital cost reduction</v>
      </c>
      <c r="L1385" s="284">
        <f>IF(ISBLANK(INDEX('Policy Characteristics'!F:F,MATCH($C1385,'Policy Characteristics'!$C:$C,0))),"",INDEX('Policy Characteristics'!F:F,MATCH($C1385,'Policy Characteristics'!$C:$C,0)))</f>
        <v>0</v>
      </c>
      <c r="M1385" s="284">
        <f>IF(ISBLANK(INDEX('Policy Characteristics'!G:G,MATCH($C1385,'Policy Characteristics'!$C:$C,0))),"",INDEX('Policy Characteristics'!G:G,MATCH($C1385,'Policy Characteristics'!$C:$C,0)))</f>
        <v>0.4</v>
      </c>
      <c r="N1385" s="284">
        <f>IF(ISBLANK(INDEX('Policy Characteristics'!H:H,MATCH($C1385,'Policy Characteristics'!$C:$C,0))),"",INDEX('Policy Characteristics'!H:H,MATCH($C1385,'Policy Characteristics'!$C:$C,0)))</f>
        <v>0.01</v>
      </c>
      <c r="O1385" s="276" t="str">
        <f>IF(ISBLANK(INDEX('Policy Characteristics'!I:I,MATCH($C1385,'Policy Characteristics'!$C:$C,0))),"",INDEX('Policy Characteristics'!I:I,MATCH($C1385,'Policy Characteristics'!$C:$C,0)))</f>
        <v>% reduction in cost</v>
      </c>
      <c r="P1385" s="276" t="str">
        <f>IF(ISBLANK(INDEX('Policy Characteristics'!J:J,MATCH($C1385,'Policy Characteristics'!$C:$C,0))),"",INDEX('Policy Characteristics'!J:J,MATCH($C1385,'Policy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5" s="276" t="str">
        <f>IF(ISBLANK(INDEX('Policy Characteristics'!K:K,MATCH($C1385,'Policy Characteristics'!$C:$C,0))),"",INDEX('Policy Characteristics'!K:K,MATCH($C1385,'Policy Characteristics'!$C:$C,0)))</f>
        <v>architectural-design.html#rnd</v>
      </c>
      <c r="R1385" s="276" t="str">
        <f>IF(ISBLANK(INDEX('Policy Characteristics'!L:L,MATCH($C1385,'Policy Characteristics'!$C:$C,0))),"",INDEX('Policy Characteristics'!L:L,MATCH($C1385,'Policy Characteristics'!$C:$C,0)))</f>
        <v>research-and-development.html</v>
      </c>
    </row>
    <row r="1386" spans="1:18" s="2" customFormat="1" ht="16">
      <c r="A1386" s="276" t="str">
        <f>IF(ISBLANK(INDEX('Policy Characteristics'!A:A,MATCH($C1386,'Policy Characteristics'!$C:$C,0))),"",INDEX('Policy Characteristics'!A:A,MATCH($C1386,'Policy Characteristics'!$C:$C,0)))</f>
        <v>Research and Development</v>
      </c>
      <c r="B1386" s="285" t="str">
        <f>IF(ISBLANK(INDEX('Policy Characteristics'!B:B,MATCH($C1386,'Policy Characteristics'!$C:$C,0))),"",INDEX('Policy Characteristics'!B:B,MATCH($C1386,'Policy Characteristics'!$C:$C,0)))</f>
        <v>Direct Air Capture</v>
      </c>
      <c r="C1386" s="340" t="s">
        <v>2835</v>
      </c>
      <c r="D1386" s="6"/>
      <c r="E1386" s="6"/>
      <c r="F1386" s="6"/>
      <c r="G1386" s="6"/>
      <c r="H1386" s="49">
        <v>525</v>
      </c>
      <c r="I1386" s="348" t="s">
        <v>44</v>
      </c>
      <c r="J1386" s="277" t="str">
        <f>IF(ISBLANK(INDEX('Policy Characteristics'!D:D,MATCH($C1386,'Policy Characteristics'!$C:$C,0))),"",INDEX('Policy Characteristics'!D:D,MATCH($C1386,'Policy Characteristics'!$C:$C,0)))</f>
        <v>Direct Air Capture</v>
      </c>
      <c r="K1386" s="276" t="str">
        <f>IF(ISBLANK(INDEX('Policy Characteristics'!E:E,MATCH($C1386,'Policy Characteristics'!$C:$C,0))),"",INDEX('Policy Characteristics'!E:E,MATCH($C1386,'Policy Characteristics'!$C:$C,0)))</f>
        <v>geoeng direct air capture</v>
      </c>
      <c r="L1386" s="284">
        <f>IF(ISBLANK(INDEX('Policy Characteristics'!F:F,MATCH($C1386,'Policy Characteristics'!$C:$C,0))),"",INDEX('Policy Characteristics'!F:F,MATCH($C1386,'Policy Characteristics'!$C:$C,0)))</f>
        <v>0</v>
      </c>
      <c r="M1386" s="284">
        <f>IF(ISBLANK(INDEX('Policy Characteristics'!G:G,MATCH($C1386,'Policy Characteristics'!$C:$C,0))),"",INDEX('Policy Characteristics'!G:G,MATCH($C1386,'Policy Characteristics'!$C:$C,0)))</f>
        <v>1</v>
      </c>
      <c r="N1386" s="284">
        <f>IF(ISBLANK(INDEX('Policy Characteristics'!H:H,MATCH($C1386,'Policy Characteristics'!$C:$C,0))),"",INDEX('Policy Characteristics'!H:H,MATCH($C1386,'Policy Characteristics'!$C:$C,0)))</f>
        <v>0.01</v>
      </c>
      <c r="O1386" s="276" t="str">
        <f>IF(ISBLANK(INDEX('Policy Characteristics'!I:I,MATCH($C1386,'Policy Characteristics'!$C:$C,0))),"",INDEX('Policy Characteristics'!I:I,MATCH($C1386,'Policy Characteristics'!$C:$C,0)))</f>
        <v>% of potential achieved</v>
      </c>
      <c r="P1386" s="276" t="str">
        <f>IF(ISBLANK(INDEX('Policy Characteristics'!J:J,MATCH($C1386,'Policy Characteristics'!$C:$C,0))),"",INDEX('Policy Characteristics'!J:J,MATCH($C1386,'Policy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v>
      </c>
      <c r="Q1386" s="276" t="str">
        <f>IF(ISBLANK(INDEX('Policy Characteristics'!K:K,MATCH($C1386,'Policy Characteristics'!$C:$C,0))),"",INDEX('Policy Characteristics'!K:K,MATCH($C1386,'Policy Characteristics'!$C:$C,0)))</f>
        <v>direct-air-capture.html#dac</v>
      </c>
      <c r="R1386" s="276" t="str">
        <f>IF(ISBLANK(INDEX('Policy Characteristics'!L:L,MATCH($C1386,'Policy Characteristics'!$C:$C,0))),"",INDEX('Policy Characteristics'!L:L,MATCH($C1386,'Policy Characteristics'!$C:$C,0)))</f>
        <v>direct-air-capture.html</v>
      </c>
    </row>
    <row r="1387" spans="1:18" ht="16">
      <c r="A1387" s="276" t="str">
        <f>IF(ISBLANK(INDEX('Policy Characteristics'!A:A,MATCH($C1387,'Policy Characteristics'!$C:$C,0))),"",INDEX('Policy Characteristics'!A:A,MATCH($C1387,'Policy Characteristics'!$C:$C,0)))</f>
        <v>Research and Development</v>
      </c>
      <c r="B1387" s="285" t="str">
        <f>IF(ISBLANK(INDEX('Policy Characteristics'!B:B,MATCH($C1387,'Policy Characteristics'!$C:$C,0))),"",INDEX('Policy Characteristics'!B:B,MATCH($C1387,'Policy Characteristics'!$C:$C,0)))</f>
        <v>Fuel Use Reduction</v>
      </c>
      <c r="C1387" t="s">
        <v>307</v>
      </c>
      <c r="D1387" s="47" t="s">
        <v>116</v>
      </c>
      <c r="E1387" s="47"/>
      <c r="F1387" s="47" t="s">
        <v>329</v>
      </c>
      <c r="G1387" s="47"/>
      <c r="H1387" s="44">
        <v>114</v>
      </c>
      <c r="I1387" s="347" t="s">
        <v>44</v>
      </c>
      <c r="J1387" s="277" t="str">
        <f>IF(ISBLANK(INDEX('Policy Characteristics'!D:D,MATCH($C1387,'Policy Characteristics'!$C:$C,0))),"",INDEX('Policy Characteristics'!D:D,MATCH($C1387,'Policy Characteristics'!$C:$C,0)))</f>
        <v>R&amp;D Fuel Use Reductions</v>
      </c>
      <c r="K1387" s="276" t="str">
        <f>IF(ISBLANK(INDEX('Policy Characteristics'!E:E,MATCH($C1387,'Policy Characteristics'!$C:$C,0))),"",INDEX('Policy Characteristics'!E:E,MATCH($C1387,'Policy Characteristics'!$C:$C,0)))</f>
        <v>RnD building fuel use reduction</v>
      </c>
      <c r="L1387" s="284">
        <f>IF(ISBLANK(INDEX('Policy Characteristics'!F:F,MATCH($C1387,'Policy Characteristics'!$C:$C,0))),"",INDEX('Policy Characteristics'!F:F,MATCH($C1387,'Policy Characteristics'!$C:$C,0)))</f>
        <v>0</v>
      </c>
      <c r="M1387" s="284">
        <f>IF(ISBLANK(INDEX('Policy Characteristics'!G:G,MATCH($C1387,'Policy Characteristics'!$C:$C,0))),"",INDEX('Policy Characteristics'!G:G,MATCH($C1387,'Policy Characteristics'!$C:$C,0)))</f>
        <v>0.4</v>
      </c>
      <c r="N1387" s="284">
        <f>IF(ISBLANK(INDEX('Policy Characteristics'!H:H,MATCH($C1387,'Policy Characteristics'!$C:$C,0))),"",INDEX('Policy Characteristics'!H:H,MATCH($C1387,'Policy Characteristics'!$C:$C,0)))</f>
        <v>0.01</v>
      </c>
      <c r="O1387" s="276" t="str">
        <f>IF(ISBLANK(INDEX('Policy Characteristics'!I:I,MATCH($C1387,'Policy Characteristics'!$C:$C,0))),"",INDEX('Policy Characteristics'!I:I,MATCH($C1387,'Policy Characteristics'!$C:$C,0)))</f>
        <v>% reduction in fuel use</v>
      </c>
      <c r="P1387" s="276" t="str">
        <f>IF(ISBLANK(INDEX('Policy Characteristics'!J:J,MATCH($C1387,'Policy Characteristics'!$C:$C,0))),"",INDEX('Policy Characteristics'!J:J,MATCH($C1387,'Policy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7" s="276" t="str">
        <f>IF(ISBLANK(INDEX('Policy Characteristics'!K:K,MATCH($C1387,'Policy Characteristics'!$C:$C,0))),"",INDEX('Policy Characteristics'!K:K,MATCH($C1387,'Policy Characteristics'!$C:$C,0)))</f>
        <v>architectural-design.html#rnd</v>
      </c>
      <c r="R1387" s="276" t="str">
        <f>IF(ISBLANK(INDEX('Policy Characteristics'!L:L,MATCH($C1387,'Policy Characteristics'!$C:$C,0))),"",INDEX('Policy Characteristics'!L:L,MATCH($C1387,'Policy Characteristics'!$C:$C,0)))</f>
        <v>research-and-development.html</v>
      </c>
    </row>
    <row r="1388" spans="1:18" ht="16">
      <c r="A1388" s="276" t="str">
        <f>IF(ISBLANK(INDEX('Policy Characteristics'!A:A,MATCH($C1388,'Policy Characteristics'!$C:$C,0))),"",INDEX('Policy Characteristics'!A:A,MATCH($C1388,'Policy Characteristics'!$C:$C,0)))</f>
        <v>Research and Development</v>
      </c>
      <c r="B1388" s="285" t="str">
        <f>IF(ISBLANK(INDEX('Policy Characteristics'!B:B,MATCH($C1388,'Policy Characteristics'!$C:$C,0))),"",INDEX('Policy Characteristics'!B:B,MATCH($C1388,'Policy Characteristics'!$C:$C,0)))</f>
        <v>Fuel Use Reduction</v>
      </c>
      <c r="C1388" s="276" t="str">
        <f t="shared" ref="C1388:C1392" si="64">C$1387</f>
        <v>RnD Building Fuel Use Perc Reduction</v>
      </c>
      <c r="D1388" s="47" t="s">
        <v>117</v>
      </c>
      <c r="E1388" s="47"/>
      <c r="F1388" s="47" t="s">
        <v>330</v>
      </c>
      <c r="G1388" s="47"/>
      <c r="H1388" s="44">
        <v>115</v>
      </c>
      <c r="I1388" s="347" t="s">
        <v>44</v>
      </c>
      <c r="J1388" s="277" t="str">
        <f>IF(ISBLANK(INDEX('Policy Characteristics'!D:D,MATCH($C1388,'Policy Characteristics'!$C:$C,0))),"",INDEX('Policy Characteristics'!D:D,MATCH($C1388,'Policy Characteristics'!$C:$C,0)))</f>
        <v>R&amp;D Fuel Use Reductions</v>
      </c>
      <c r="K1388" s="276" t="str">
        <f>IF(ISBLANK(INDEX('Policy Characteristics'!E:E,MATCH($C1388,'Policy Characteristics'!$C:$C,0))),"",INDEX('Policy Characteristics'!E:E,MATCH($C1388,'Policy Characteristics'!$C:$C,0)))</f>
        <v>RnD building fuel use reduction</v>
      </c>
      <c r="L1388" s="284">
        <f>IF(ISBLANK(INDEX('Policy Characteristics'!F:F,MATCH($C1388,'Policy Characteristics'!$C:$C,0))),"",INDEX('Policy Characteristics'!F:F,MATCH($C1388,'Policy Characteristics'!$C:$C,0)))</f>
        <v>0</v>
      </c>
      <c r="M1388" s="284">
        <f>IF(ISBLANK(INDEX('Policy Characteristics'!G:G,MATCH($C1388,'Policy Characteristics'!$C:$C,0))),"",INDEX('Policy Characteristics'!G:G,MATCH($C1388,'Policy Characteristics'!$C:$C,0)))</f>
        <v>0.4</v>
      </c>
      <c r="N1388" s="284">
        <f>IF(ISBLANK(INDEX('Policy Characteristics'!H:H,MATCH($C1388,'Policy Characteristics'!$C:$C,0))),"",INDEX('Policy Characteristics'!H:H,MATCH($C1388,'Policy Characteristics'!$C:$C,0)))</f>
        <v>0.01</v>
      </c>
      <c r="O1388" s="276" t="str">
        <f>IF(ISBLANK(INDEX('Policy Characteristics'!I:I,MATCH($C1388,'Policy Characteristics'!$C:$C,0))),"",INDEX('Policy Characteristics'!I:I,MATCH($C1388,'Policy Characteristics'!$C:$C,0)))</f>
        <v>% reduction in fuel use</v>
      </c>
      <c r="P1388" s="276" t="str">
        <f>IF(ISBLANK(INDEX('Policy Characteristics'!J:J,MATCH($C1388,'Policy Characteristics'!$C:$C,0))),"",INDEX('Policy Characteristics'!J:J,MATCH($C1388,'Policy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8" s="276" t="str">
        <f>IF(ISBLANK(INDEX('Policy Characteristics'!K:K,MATCH($C1388,'Policy Characteristics'!$C:$C,0))),"",INDEX('Policy Characteristics'!K:K,MATCH($C1388,'Policy Characteristics'!$C:$C,0)))</f>
        <v>architectural-design.html#rnd</v>
      </c>
      <c r="R1388" s="276" t="str">
        <f>IF(ISBLANK(INDEX('Policy Characteristics'!L:L,MATCH($C1388,'Policy Characteristics'!$C:$C,0))),"",INDEX('Policy Characteristics'!L:L,MATCH($C1388,'Policy Characteristics'!$C:$C,0)))</f>
        <v>research-and-development.html</v>
      </c>
    </row>
    <row r="1389" spans="1:18" ht="16">
      <c r="A1389" s="276" t="str">
        <f>IF(ISBLANK(INDEX('Policy Characteristics'!A:A,MATCH($C1389,'Policy Characteristics'!$C:$C,0))),"",INDEX('Policy Characteristics'!A:A,MATCH($C1389,'Policy Characteristics'!$C:$C,0)))</f>
        <v>Research and Development</v>
      </c>
      <c r="B1389" s="285" t="str">
        <f>IF(ISBLANK(INDEX('Policy Characteristics'!B:B,MATCH($C1389,'Policy Characteristics'!$C:$C,0))),"",INDEX('Policy Characteristics'!B:B,MATCH($C1389,'Policy Characteristics'!$C:$C,0)))</f>
        <v>Fuel Use Reduction</v>
      </c>
      <c r="C1389" s="276" t="str">
        <f t="shared" si="64"/>
        <v>RnD Building Fuel Use Perc Reduction</v>
      </c>
      <c r="D1389" s="47" t="s">
        <v>118</v>
      </c>
      <c r="E1389" s="47"/>
      <c r="F1389" s="47" t="s">
        <v>331</v>
      </c>
      <c r="G1389" s="47"/>
      <c r="H1389" s="44">
        <v>750</v>
      </c>
      <c r="I1389" s="347" t="s">
        <v>45</v>
      </c>
      <c r="J1389" s="277" t="str">
        <f>IF(ISBLANK(INDEX('Policy Characteristics'!D:D,MATCH($C1389,'Policy Characteristics'!$C:$C,0))),"",INDEX('Policy Characteristics'!D:D,MATCH($C1389,'Policy Characteristics'!$C:$C,0)))</f>
        <v>R&amp;D Fuel Use Reductions</v>
      </c>
      <c r="K1389" s="276" t="str">
        <f>IF(ISBLANK(INDEX('Policy Characteristics'!E:E,MATCH($C1389,'Policy Characteristics'!$C:$C,0))),"",INDEX('Policy Characteristics'!E:E,MATCH($C1389,'Policy Characteristics'!$C:$C,0)))</f>
        <v>RnD building fuel use reduction</v>
      </c>
      <c r="L1389" s="284">
        <f>IF(ISBLANK(INDEX('Policy Characteristics'!F:F,MATCH($C1389,'Policy Characteristics'!$C:$C,0))),"",INDEX('Policy Characteristics'!F:F,MATCH($C1389,'Policy Characteristics'!$C:$C,0)))</f>
        <v>0</v>
      </c>
      <c r="M1389" s="284">
        <f>IF(ISBLANK(INDEX('Policy Characteristics'!G:G,MATCH($C1389,'Policy Characteristics'!$C:$C,0))),"",INDEX('Policy Characteristics'!G:G,MATCH($C1389,'Policy Characteristics'!$C:$C,0)))</f>
        <v>0.4</v>
      </c>
      <c r="N1389" s="284">
        <f>IF(ISBLANK(INDEX('Policy Characteristics'!H:H,MATCH($C1389,'Policy Characteristics'!$C:$C,0))),"",INDEX('Policy Characteristics'!H:H,MATCH($C1389,'Policy Characteristics'!$C:$C,0)))</f>
        <v>0.01</v>
      </c>
      <c r="O1389" s="276" t="str">
        <f>IF(ISBLANK(INDEX('Policy Characteristics'!I:I,MATCH($C1389,'Policy Characteristics'!$C:$C,0))),"",INDEX('Policy Characteristics'!I:I,MATCH($C1389,'Policy Characteristics'!$C:$C,0)))</f>
        <v>% reduction in fuel use</v>
      </c>
      <c r="P1389" s="276" t="str">
        <f>IF(ISBLANK(INDEX('Policy Characteristics'!J:J,MATCH($C1389,'Policy Characteristics'!$C:$C,0))),"",INDEX('Policy Characteristics'!J:J,MATCH($C1389,'Policy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9" s="276" t="str">
        <f>IF(ISBLANK(INDEX('Policy Characteristics'!K:K,MATCH($C1389,'Policy Characteristics'!$C:$C,0))),"",INDEX('Policy Characteristics'!K:K,MATCH($C1389,'Policy Characteristics'!$C:$C,0)))</f>
        <v>architectural-design.html#rnd</v>
      </c>
      <c r="R1389" s="276" t="str">
        <f>IF(ISBLANK(INDEX('Policy Characteristics'!L:L,MATCH($C1389,'Policy Characteristics'!$C:$C,0))),"",INDEX('Policy Characteristics'!L:L,MATCH($C1389,'Policy Characteristics'!$C:$C,0)))</f>
        <v>research-and-development.html</v>
      </c>
    </row>
    <row r="1390" spans="1:18" ht="16">
      <c r="A1390" s="276" t="str">
        <f>IF(ISBLANK(INDEX('Policy Characteristics'!A:A,MATCH($C1390,'Policy Characteristics'!$C:$C,0))),"",INDEX('Policy Characteristics'!A:A,MATCH($C1390,'Policy Characteristics'!$C:$C,0)))</f>
        <v>Research and Development</v>
      </c>
      <c r="B1390" s="285" t="str">
        <f>IF(ISBLANK(INDEX('Policy Characteristics'!B:B,MATCH($C1390,'Policy Characteristics'!$C:$C,0))),"",INDEX('Policy Characteristics'!B:B,MATCH($C1390,'Policy Characteristics'!$C:$C,0)))</f>
        <v>Fuel Use Reduction</v>
      </c>
      <c r="C1390" s="276" t="str">
        <f t="shared" si="64"/>
        <v>RnD Building Fuel Use Perc Reduction</v>
      </c>
      <c r="D1390" s="47" t="s">
        <v>119</v>
      </c>
      <c r="E1390" s="47"/>
      <c r="F1390" s="47" t="s">
        <v>332</v>
      </c>
      <c r="G1390" s="47"/>
      <c r="H1390" s="44">
        <v>117</v>
      </c>
      <c r="I1390" s="347" t="s">
        <v>44</v>
      </c>
      <c r="J1390" s="277" t="str">
        <f>IF(ISBLANK(INDEX('Policy Characteristics'!D:D,MATCH($C1390,'Policy Characteristics'!$C:$C,0))),"",INDEX('Policy Characteristics'!D:D,MATCH($C1390,'Policy Characteristics'!$C:$C,0)))</f>
        <v>R&amp;D Fuel Use Reductions</v>
      </c>
      <c r="K1390" s="276" t="str">
        <f>IF(ISBLANK(INDEX('Policy Characteristics'!E:E,MATCH($C1390,'Policy Characteristics'!$C:$C,0))),"",INDEX('Policy Characteristics'!E:E,MATCH($C1390,'Policy Characteristics'!$C:$C,0)))</f>
        <v>RnD building fuel use reduction</v>
      </c>
      <c r="L1390" s="284">
        <f>IF(ISBLANK(INDEX('Policy Characteristics'!F:F,MATCH($C1390,'Policy Characteristics'!$C:$C,0))),"",INDEX('Policy Characteristics'!F:F,MATCH($C1390,'Policy Characteristics'!$C:$C,0)))</f>
        <v>0</v>
      </c>
      <c r="M1390" s="284">
        <f>IF(ISBLANK(INDEX('Policy Characteristics'!G:G,MATCH($C1390,'Policy Characteristics'!$C:$C,0))),"",INDEX('Policy Characteristics'!G:G,MATCH($C1390,'Policy Characteristics'!$C:$C,0)))</f>
        <v>0.4</v>
      </c>
      <c r="N1390" s="284">
        <f>IF(ISBLANK(INDEX('Policy Characteristics'!H:H,MATCH($C1390,'Policy Characteristics'!$C:$C,0))),"",INDEX('Policy Characteristics'!H:H,MATCH($C1390,'Policy Characteristics'!$C:$C,0)))</f>
        <v>0.01</v>
      </c>
      <c r="O1390" s="276" t="str">
        <f>IF(ISBLANK(INDEX('Policy Characteristics'!I:I,MATCH($C1390,'Policy Characteristics'!$C:$C,0))),"",INDEX('Policy Characteristics'!I:I,MATCH($C1390,'Policy Characteristics'!$C:$C,0)))</f>
        <v>% reduction in fuel use</v>
      </c>
      <c r="P1390" s="276" t="str">
        <f>IF(ISBLANK(INDEX('Policy Characteristics'!J:J,MATCH($C1390,'Policy Characteristics'!$C:$C,0))),"",INDEX('Policy Characteristics'!J:J,MATCH($C1390,'Policy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0" s="276" t="str">
        <f>IF(ISBLANK(INDEX('Policy Characteristics'!K:K,MATCH($C1390,'Policy Characteristics'!$C:$C,0))),"",INDEX('Policy Characteristics'!K:K,MATCH($C1390,'Policy Characteristics'!$C:$C,0)))</f>
        <v>architectural-design.html#rnd</v>
      </c>
      <c r="R1390" s="276" t="str">
        <f>IF(ISBLANK(INDEX('Policy Characteristics'!L:L,MATCH($C1390,'Policy Characteristics'!$C:$C,0))),"",INDEX('Policy Characteristics'!L:L,MATCH($C1390,'Policy Characteristics'!$C:$C,0)))</f>
        <v>research-and-development.html</v>
      </c>
    </row>
    <row r="1391" spans="1:18" ht="16">
      <c r="A1391" s="276" t="str">
        <f>IF(ISBLANK(INDEX('Policy Characteristics'!A:A,MATCH($C1391,'Policy Characteristics'!$C:$C,0))),"",INDEX('Policy Characteristics'!A:A,MATCH($C1391,'Policy Characteristics'!$C:$C,0)))</f>
        <v>Research and Development</v>
      </c>
      <c r="B1391" s="285" t="str">
        <f>IF(ISBLANK(INDEX('Policy Characteristics'!B:B,MATCH($C1391,'Policy Characteristics'!$C:$C,0))),"",INDEX('Policy Characteristics'!B:B,MATCH($C1391,'Policy Characteristics'!$C:$C,0)))</f>
        <v>Fuel Use Reduction</v>
      </c>
      <c r="C1391" s="276" t="str">
        <f t="shared" si="64"/>
        <v>RnD Building Fuel Use Perc Reduction</v>
      </c>
      <c r="D1391" s="47" t="s">
        <v>120</v>
      </c>
      <c r="E1391" s="47"/>
      <c r="F1391" s="47" t="s">
        <v>333</v>
      </c>
      <c r="G1391" s="47"/>
      <c r="H1391" s="44">
        <v>118</v>
      </c>
      <c r="I1391" s="347" t="s">
        <v>44</v>
      </c>
      <c r="J1391" s="277" t="str">
        <f>IF(ISBLANK(INDEX('Policy Characteristics'!D:D,MATCH($C1391,'Policy Characteristics'!$C:$C,0))),"",INDEX('Policy Characteristics'!D:D,MATCH($C1391,'Policy Characteristics'!$C:$C,0)))</f>
        <v>R&amp;D Fuel Use Reductions</v>
      </c>
      <c r="K1391" s="276" t="str">
        <f>IF(ISBLANK(INDEX('Policy Characteristics'!E:E,MATCH($C1391,'Policy Characteristics'!$C:$C,0))),"",INDEX('Policy Characteristics'!E:E,MATCH($C1391,'Policy Characteristics'!$C:$C,0)))</f>
        <v>RnD building fuel use reduction</v>
      </c>
      <c r="L1391" s="284">
        <f>IF(ISBLANK(INDEX('Policy Characteristics'!F:F,MATCH($C1391,'Policy Characteristics'!$C:$C,0))),"",INDEX('Policy Characteristics'!F:F,MATCH($C1391,'Policy Characteristics'!$C:$C,0)))</f>
        <v>0</v>
      </c>
      <c r="M1391" s="284">
        <f>IF(ISBLANK(INDEX('Policy Characteristics'!G:G,MATCH($C1391,'Policy Characteristics'!$C:$C,0))),"",INDEX('Policy Characteristics'!G:G,MATCH($C1391,'Policy Characteristics'!$C:$C,0)))</f>
        <v>0.4</v>
      </c>
      <c r="N1391" s="284">
        <f>IF(ISBLANK(INDEX('Policy Characteristics'!H:H,MATCH($C1391,'Policy Characteristics'!$C:$C,0))),"",INDEX('Policy Characteristics'!H:H,MATCH($C1391,'Policy Characteristics'!$C:$C,0)))</f>
        <v>0.01</v>
      </c>
      <c r="O1391" s="276" t="str">
        <f>IF(ISBLANK(INDEX('Policy Characteristics'!I:I,MATCH($C1391,'Policy Characteristics'!$C:$C,0))),"",INDEX('Policy Characteristics'!I:I,MATCH($C1391,'Policy Characteristics'!$C:$C,0)))</f>
        <v>% reduction in fuel use</v>
      </c>
      <c r="P1391" s="276" t="str">
        <f>IF(ISBLANK(INDEX('Policy Characteristics'!J:J,MATCH($C1391,'Policy Characteristics'!$C:$C,0))),"",INDEX('Policy Characteristics'!J:J,MATCH($C1391,'Policy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1" s="276" t="str">
        <f>IF(ISBLANK(INDEX('Policy Characteristics'!K:K,MATCH($C1391,'Policy Characteristics'!$C:$C,0))),"",INDEX('Policy Characteristics'!K:K,MATCH($C1391,'Policy Characteristics'!$C:$C,0)))</f>
        <v>architectural-design.html#rnd</v>
      </c>
      <c r="R1391" s="276" t="str">
        <f>IF(ISBLANK(INDEX('Policy Characteristics'!L:L,MATCH($C1391,'Policy Characteristics'!$C:$C,0))),"",INDEX('Policy Characteristics'!L:L,MATCH($C1391,'Policy Characteristics'!$C:$C,0)))</f>
        <v>research-and-development.html</v>
      </c>
    </row>
    <row r="1392" spans="1:18" ht="16">
      <c r="A1392" s="276" t="str">
        <f>IF(ISBLANK(INDEX('Policy Characteristics'!A:A,MATCH($C1392,'Policy Characteristics'!$C:$C,0))),"",INDEX('Policy Characteristics'!A:A,MATCH($C1392,'Policy Characteristics'!$C:$C,0)))</f>
        <v>Research and Development</v>
      </c>
      <c r="B1392" s="285" t="str">
        <f>IF(ISBLANK(INDEX('Policy Characteristics'!B:B,MATCH($C1392,'Policy Characteristics'!$C:$C,0))),"",INDEX('Policy Characteristics'!B:B,MATCH($C1392,'Policy Characteristics'!$C:$C,0)))</f>
        <v>Fuel Use Reduction</v>
      </c>
      <c r="C1392" s="276" t="str">
        <f t="shared" si="64"/>
        <v>RnD Building Fuel Use Perc Reduction</v>
      </c>
      <c r="D1392" s="47" t="s">
        <v>121</v>
      </c>
      <c r="E1392" s="47"/>
      <c r="F1392" s="47" t="s">
        <v>334</v>
      </c>
      <c r="G1392" s="47"/>
      <c r="H1392" s="44">
        <v>119</v>
      </c>
      <c r="I1392" s="347" t="s">
        <v>44</v>
      </c>
      <c r="J1392" s="277" t="str">
        <f>IF(ISBLANK(INDEX('Policy Characteristics'!D:D,MATCH($C1392,'Policy Characteristics'!$C:$C,0))),"",INDEX('Policy Characteristics'!D:D,MATCH($C1392,'Policy Characteristics'!$C:$C,0)))</f>
        <v>R&amp;D Fuel Use Reductions</v>
      </c>
      <c r="K1392" s="276" t="str">
        <f>IF(ISBLANK(INDEX('Policy Characteristics'!E:E,MATCH($C1392,'Policy Characteristics'!$C:$C,0))),"",INDEX('Policy Characteristics'!E:E,MATCH($C1392,'Policy Characteristics'!$C:$C,0)))</f>
        <v>RnD building fuel use reduction</v>
      </c>
      <c r="L1392" s="284">
        <f>IF(ISBLANK(INDEX('Policy Characteristics'!F:F,MATCH($C1392,'Policy Characteristics'!$C:$C,0))),"",INDEX('Policy Characteristics'!F:F,MATCH($C1392,'Policy Characteristics'!$C:$C,0)))</f>
        <v>0</v>
      </c>
      <c r="M1392" s="284">
        <f>IF(ISBLANK(INDEX('Policy Characteristics'!G:G,MATCH($C1392,'Policy Characteristics'!$C:$C,0))),"",INDEX('Policy Characteristics'!G:G,MATCH($C1392,'Policy Characteristics'!$C:$C,0)))</f>
        <v>0.4</v>
      </c>
      <c r="N1392" s="284">
        <f>IF(ISBLANK(INDEX('Policy Characteristics'!H:H,MATCH($C1392,'Policy Characteristics'!$C:$C,0))),"",INDEX('Policy Characteristics'!H:H,MATCH($C1392,'Policy Characteristics'!$C:$C,0)))</f>
        <v>0.01</v>
      </c>
      <c r="O1392" s="276" t="str">
        <f>IF(ISBLANK(INDEX('Policy Characteristics'!I:I,MATCH($C1392,'Policy Characteristics'!$C:$C,0))),"",INDEX('Policy Characteristics'!I:I,MATCH($C1392,'Policy Characteristics'!$C:$C,0)))</f>
        <v>% reduction in fuel use</v>
      </c>
      <c r="P1392" s="276" t="str">
        <f>IF(ISBLANK(INDEX('Policy Characteristics'!J:J,MATCH($C1392,'Policy Characteristics'!$C:$C,0))),"",INDEX('Policy Characteristics'!J:J,MATCH($C1392,'Policy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2" s="276" t="str">
        <f>IF(ISBLANK(INDEX('Policy Characteristics'!K:K,MATCH($C1392,'Policy Characteristics'!$C:$C,0))),"",INDEX('Policy Characteristics'!K:K,MATCH($C1392,'Policy Characteristics'!$C:$C,0)))</f>
        <v>architectural-design.html#rnd</v>
      </c>
      <c r="R1392" s="276" t="str">
        <f>IF(ISBLANK(INDEX('Policy Characteristics'!L:L,MATCH($C1392,'Policy Characteristics'!$C:$C,0))),"",INDEX('Policy Characteristics'!L:L,MATCH($C1392,'Policy Characteristics'!$C:$C,0)))</f>
        <v>research-and-development.html</v>
      </c>
    </row>
    <row r="1393" spans="1:18" ht="16">
      <c r="A1393" s="276" t="str">
        <f>IF(ISBLANK(INDEX('Policy Characteristics'!A:A,MATCH($C1393,'Policy Characteristics'!$C:$C,0))),"",INDEX('Policy Characteristics'!A:A,MATCH($C1393,'Policy Characteristics'!$C:$C,0)))</f>
        <v>Research and Development</v>
      </c>
      <c r="B1393" s="285" t="str">
        <f>IF(ISBLANK(INDEX('Policy Characteristics'!B:B,MATCH($C1393,'Policy Characteristics'!$C:$C,0))),"",INDEX('Policy Characteristics'!B:B,MATCH($C1393,'Policy Characteristics'!$C:$C,0)))</f>
        <v>Fuel Use Reduction</v>
      </c>
      <c r="C1393" t="s">
        <v>308</v>
      </c>
      <c r="D1393" s="47"/>
      <c r="E1393" s="47"/>
      <c r="F1393" s="47" t="s">
        <v>27</v>
      </c>
      <c r="G1393" s="47"/>
      <c r="H1393" s="44">
        <v>120</v>
      </c>
      <c r="I1393" s="347" t="s">
        <v>44</v>
      </c>
      <c r="J1393" s="277" t="str">
        <f>IF(ISBLANK(INDEX('Policy Characteristics'!D:D,MATCH($C1393,'Policy Characteristics'!$C:$C,0))),"",INDEX('Policy Characteristics'!D:D,MATCH($C1393,'Policy Characteristics'!$C:$C,0)))</f>
        <v>R&amp;D Fuel Use Reductions</v>
      </c>
      <c r="K1393" s="276" t="str">
        <f>IF(ISBLANK(INDEX('Policy Characteristics'!E:E,MATCH($C1393,'Policy Characteristics'!$C:$C,0))),"",INDEX('Policy Characteristics'!E:E,MATCH($C1393,'Policy Characteristics'!$C:$C,0)))</f>
        <v>RnD CCS fuel use reduction</v>
      </c>
      <c r="L1393" s="284">
        <f>IF(ISBLANK(INDEX('Policy Characteristics'!F:F,MATCH($C1393,'Policy Characteristics'!$C:$C,0))),"",INDEX('Policy Characteristics'!F:F,MATCH($C1393,'Policy Characteristics'!$C:$C,0)))</f>
        <v>0</v>
      </c>
      <c r="M1393" s="284">
        <f>IF(ISBLANK(INDEX('Policy Characteristics'!G:G,MATCH($C1393,'Policy Characteristics'!$C:$C,0))),"",INDEX('Policy Characteristics'!G:G,MATCH($C1393,'Policy Characteristics'!$C:$C,0)))</f>
        <v>0.4</v>
      </c>
      <c r="N1393" s="284">
        <f>IF(ISBLANK(INDEX('Policy Characteristics'!H:H,MATCH($C1393,'Policy Characteristics'!$C:$C,0))),"",INDEX('Policy Characteristics'!H:H,MATCH($C1393,'Policy Characteristics'!$C:$C,0)))</f>
        <v>0.01</v>
      </c>
      <c r="O1393" s="276" t="str">
        <f>IF(ISBLANK(INDEX('Policy Characteristics'!I:I,MATCH($C1393,'Policy Characteristics'!$C:$C,0))),"",INDEX('Policy Characteristics'!I:I,MATCH($C1393,'Policy Characteristics'!$C:$C,0)))</f>
        <v>% reduction in fuel use</v>
      </c>
      <c r="P1393" s="276" t="str">
        <f>IF(ISBLANK(INDEX('Policy Characteristics'!J:J,MATCH($C1393,'Policy Characteristics'!$C:$C,0))),"",INDEX('Policy Characteristics'!J:J,MATCH($C1393,'Policy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3" s="276" t="str">
        <f>IF(ISBLANK(INDEX('Policy Characteristics'!K:K,MATCH($C1393,'Policy Characteristics'!$C:$C,0))),"",INDEX('Policy Characteristics'!K:K,MATCH($C1393,'Policy Characteristics'!$C:$C,0)))</f>
        <v>architectural-design.html#rnd</v>
      </c>
      <c r="R1393" s="276" t="str">
        <f>IF(ISBLANK(INDEX('Policy Characteristics'!L:L,MATCH($C1393,'Policy Characteristics'!$C:$C,0))),"",INDEX('Policy Characteristics'!L:L,MATCH($C1393,'Policy Characteristics'!$C:$C,0)))</f>
        <v>research-and-development.html</v>
      </c>
    </row>
    <row r="1394" spans="1:18" ht="16">
      <c r="A1394" s="276" t="str">
        <f>IF(ISBLANK(INDEX('Policy Characteristics'!A:A,MATCH($C1394,'Policy Characteristics'!$C:$C,0))),"",INDEX('Policy Characteristics'!A:A,MATCH($C1394,'Policy Characteristics'!$C:$C,0)))</f>
        <v>Research and Development</v>
      </c>
      <c r="B1394" s="285" t="str">
        <f>IF(ISBLANK(INDEX('Policy Characteristics'!B:B,MATCH($C1394,'Policy Characteristics'!$C:$C,0))),"",INDEX('Policy Characteristics'!B:B,MATCH($C1394,'Policy Characteristics'!$C:$C,0)))</f>
        <v>Fuel Use Reduction</v>
      </c>
      <c r="C1394" t="s">
        <v>309</v>
      </c>
      <c r="D1394" s="47" t="s">
        <v>462</v>
      </c>
      <c r="E1394" s="47"/>
      <c r="F1394" s="47" t="s">
        <v>465</v>
      </c>
      <c r="G1394" s="47"/>
      <c r="H1394" s="44">
        <v>121</v>
      </c>
      <c r="I1394" s="347" t="s">
        <v>44</v>
      </c>
      <c r="J1394" s="277" t="str">
        <f>IF(ISBLANK(INDEX('Policy Characteristics'!D:D,MATCH($C1394,'Policy Characteristics'!$C:$C,0))),"",INDEX('Policy Characteristics'!D:D,MATCH($C1394,'Policy Characteristics'!$C:$C,0)))</f>
        <v>R&amp;D Fuel Use Reductions</v>
      </c>
      <c r="K1394" s="276" t="str">
        <f>IF(ISBLANK(INDEX('Policy Characteristics'!E:E,MATCH($C1394,'Policy Characteristics'!$C:$C,0))),"",INDEX('Policy Characteristics'!E:E,MATCH($C1394,'Policy Characteristics'!$C:$C,0)))</f>
        <v>RnD electricity fuel use reduction</v>
      </c>
      <c r="L1394" s="284">
        <f>IF(ISBLANK(INDEX('Policy Characteristics'!F:F,MATCH($C1394,'Policy Characteristics'!$C:$C,0))),"",INDEX('Policy Characteristics'!F:F,MATCH($C1394,'Policy Characteristics'!$C:$C,0)))</f>
        <v>0</v>
      </c>
      <c r="M1394" s="284">
        <f>IF(ISBLANK(INDEX('Policy Characteristics'!G:G,MATCH($C1394,'Policy Characteristics'!$C:$C,0))),"",INDEX('Policy Characteristics'!G:G,MATCH($C1394,'Policy Characteristics'!$C:$C,0)))</f>
        <v>0.4</v>
      </c>
      <c r="N1394" s="284">
        <f>IF(ISBLANK(INDEX('Policy Characteristics'!H:H,MATCH($C1394,'Policy Characteristics'!$C:$C,0))),"",INDEX('Policy Characteristics'!H:H,MATCH($C1394,'Policy Characteristics'!$C:$C,0)))</f>
        <v>0.01</v>
      </c>
      <c r="O1394" s="276" t="str">
        <f>IF(ISBLANK(INDEX('Policy Characteristics'!I:I,MATCH($C1394,'Policy Characteristics'!$C:$C,0))),"",INDEX('Policy Characteristics'!I:I,MATCH($C1394,'Policy Characteristics'!$C:$C,0)))</f>
        <v>% reduction in fuel use</v>
      </c>
      <c r="P1394" s="276" t="str">
        <f>IF(ISBLANK(INDEX('Policy Characteristics'!J:J,MATCH($C1394,'Policy Characteristics'!$C:$C,0))),"",INDEX('Policy Characteristics'!J:J,MATCH($C1394,'Policy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4" s="276" t="str">
        <f>IF(ISBLANK(INDEX('Policy Characteristics'!K:K,MATCH($C1394,'Policy Characteristics'!$C:$C,0))),"",INDEX('Policy Characteristics'!K:K,MATCH($C1394,'Policy Characteristics'!$C:$C,0)))</f>
        <v>architectural-design.html#rnd</v>
      </c>
      <c r="R1394" s="276" t="str">
        <f>IF(ISBLANK(INDEX('Policy Characteristics'!L:L,MATCH($C1394,'Policy Characteristics'!$C:$C,0))),"",INDEX('Policy Characteristics'!L:L,MATCH($C1394,'Policy Characteristics'!$C:$C,0)))</f>
        <v>research-and-development.html</v>
      </c>
    </row>
    <row r="1395" spans="1:18" ht="16">
      <c r="A1395" s="276" t="str">
        <f>IF(ISBLANK(INDEX('Policy Characteristics'!A:A,MATCH($C1395,'Policy Characteristics'!$C:$C,0))),"",INDEX('Policy Characteristics'!A:A,MATCH($C1395,'Policy Characteristics'!$C:$C,0)))</f>
        <v>Research and Development</v>
      </c>
      <c r="B1395" s="285" t="str">
        <f>IF(ISBLANK(INDEX('Policy Characteristics'!B:B,MATCH($C1395,'Policy Characteristics'!$C:$C,0))),"",INDEX('Policy Characteristics'!B:B,MATCH($C1395,'Policy Characteristics'!$C:$C,0)))</f>
        <v>Fuel Use Reduction</v>
      </c>
      <c r="C1395" s="276" t="str">
        <f t="shared" ref="C1395:C1402" si="65">C$1394</f>
        <v>RnD Electricity Fuel Use Perc Reduction</v>
      </c>
      <c r="D1395" s="6" t="s">
        <v>3579</v>
      </c>
      <c r="E1395" s="47"/>
      <c r="F1395" s="6" t="s">
        <v>3593</v>
      </c>
      <c r="G1395" s="47"/>
      <c r="H1395" s="44">
        <v>122</v>
      </c>
      <c r="I1395" s="347" t="s">
        <v>44</v>
      </c>
      <c r="J1395" s="277" t="str">
        <f>IF(ISBLANK(INDEX('Policy Characteristics'!D:D,MATCH($C1395,'Policy Characteristics'!$C:$C,0))),"",INDEX('Policy Characteristics'!D:D,MATCH($C1395,'Policy Characteristics'!$C:$C,0)))</f>
        <v>R&amp;D Fuel Use Reductions</v>
      </c>
      <c r="K1395" s="276" t="str">
        <f>IF(ISBLANK(INDEX('Policy Characteristics'!E:E,MATCH($C1395,'Policy Characteristics'!$C:$C,0))),"",INDEX('Policy Characteristics'!E:E,MATCH($C1395,'Policy Characteristics'!$C:$C,0)))</f>
        <v>RnD electricity fuel use reduction</v>
      </c>
      <c r="L1395" s="284">
        <f>IF(ISBLANK(INDEX('Policy Characteristics'!F:F,MATCH($C1395,'Policy Characteristics'!$C:$C,0))),"",INDEX('Policy Characteristics'!F:F,MATCH($C1395,'Policy Characteristics'!$C:$C,0)))</f>
        <v>0</v>
      </c>
      <c r="M1395" s="284">
        <f>IF(ISBLANK(INDEX('Policy Characteristics'!G:G,MATCH($C1395,'Policy Characteristics'!$C:$C,0))),"",INDEX('Policy Characteristics'!G:G,MATCH($C1395,'Policy Characteristics'!$C:$C,0)))</f>
        <v>0.4</v>
      </c>
      <c r="N1395" s="284">
        <f>IF(ISBLANK(INDEX('Policy Characteristics'!H:H,MATCH($C1395,'Policy Characteristics'!$C:$C,0))),"",INDEX('Policy Characteristics'!H:H,MATCH($C1395,'Policy Characteristics'!$C:$C,0)))</f>
        <v>0.01</v>
      </c>
      <c r="O1395" s="276" t="str">
        <f>IF(ISBLANK(INDEX('Policy Characteristics'!I:I,MATCH($C1395,'Policy Characteristics'!$C:$C,0))),"",INDEX('Policy Characteristics'!I:I,MATCH($C1395,'Policy Characteristics'!$C:$C,0)))</f>
        <v>% reduction in fuel use</v>
      </c>
      <c r="P1395" s="276" t="str">
        <f>IF(ISBLANK(INDEX('Policy Characteristics'!J:J,MATCH($C1395,'Policy Characteristics'!$C:$C,0))),"",INDEX('Policy Characteristics'!J:J,MATCH($C1395,'Policy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5" s="276" t="str">
        <f>IF(ISBLANK(INDEX('Policy Characteristics'!K:K,MATCH($C1395,'Policy Characteristics'!$C:$C,0))),"",INDEX('Policy Characteristics'!K:K,MATCH($C1395,'Policy Characteristics'!$C:$C,0)))</f>
        <v>architectural-design.html#rnd</v>
      </c>
      <c r="R1395" s="276" t="str">
        <f>IF(ISBLANK(INDEX('Policy Characteristics'!L:L,MATCH($C1395,'Policy Characteristics'!$C:$C,0))),"",INDEX('Policy Characteristics'!L:L,MATCH($C1395,'Policy Characteristics'!$C:$C,0)))</f>
        <v>research-and-development.html</v>
      </c>
    </row>
    <row r="1396" spans="1:18" ht="16">
      <c r="A1396" s="276" t="str">
        <f>IF(ISBLANK(INDEX('Policy Characteristics'!A:A,MATCH($C1396,'Policy Characteristics'!$C:$C,0))),"",INDEX('Policy Characteristics'!A:A,MATCH($C1396,'Policy Characteristics'!$C:$C,0)))</f>
        <v>Research and Development</v>
      </c>
      <c r="B1396" s="285" t="str">
        <f>IF(ISBLANK(INDEX('Policy Characteristics'!B:B,MATCH($C1396,'Policy Characteristics'!$C:$C,0))),"",INDEX('Policy Characteristics'!B:B,MATCH($C1396,'Policy Characteristics'!$C:$C,0)))</f>
        <v>Fuel Use Reduction</v>
      </c>
      <c r="C1396" s="276" t="str">
        <f t="shared" si="65"/>
        <v>RnD Electricity Fuel Use Perc Reduction</v>
      </c>
      <c r="D1396" s="6" t="s">
        <v>3580</v>
      </c>
      <c r="E1396" s="47"/>
      <c r="F1396" s="6" t="s">
        <v>3594</v>
      </c>
      <c r="G1396" s="47"/>
      <c r="H1396" s="44">
        <v>123</v>
      </c>
      <c r="I1396" s="347" t="s">
        <v>44</v>
      </c>
      <c r="J1396" s="277" t="str">
        <f>IF(ISBLANK(INDEX('Policy Characteristics'!D:D,MATCH($C1396,'Policy Characteristics'!$C:$C,0))),"",INDEX('Policy Characteristics'!D:D,MATCH($C1396,'Policy Characteristics'!$C:$C,0)))</f>
        <v>R&amp;D Fuel Use Reductions</v>
      </c>
      <c r="K1396" s="276" t="str">
        <f>IF(ISBLANK(INDEX('Policy Characteristics'!E:E,MATCH($C1396,'Policy Characteristics'!$C:$C,0))),"",INDEX('Policy Characteristics'!E:E,MATCH($C1396,'Policy Characteristics'!$C:$C,0)))</f>
        <v>RnD electricity fuel use reduction</v>
      </c>
      <c r="L1396" s="284">
        <f>IF(ISBLANK(INDEX('Policy Characteristics'!F:F,MATCH($C1396,'Policy Characteristics'!$C:$C,0))),"",INDEX('Policy Characteristics'!F:F,MATCH($C1396,'Policy Characteristics'!$C:$C,0)))</f>
        <v>0</v>
      </c>
      <c r="M1396" s="284">
        <f>IF(ISBLANK(INDEX('Policy Characteristics'!G:G,MATCH($C1396,'Policy Characteristics'!$C:$C,0))),"",INDEX('Policy Characteristics'!G:G,MATCH($C1396,'Policy Characteristics'!$C:$C,0)))</f>
        <v>0.4</v>
      </c>
      <c r="N1396" s="284">
        <f>IF(ISBLANK(INDEX('Policy Characteristics'!H:H,MATCH($C1396,'Policy Characteristics'!$C:$C,0))),"",INDEX('Policy Characteristics'!H:H,MATCH($C1396,'Policy Characteristics'!$C:$C,0)))</f>
        <v>0.01</v>
      </c>
      <c r="O1396" s="276" t="str">
        <f>IF(ISBLANK(INDEX('Policy Characteristics'!I:I,MATCH($C1396,'Policy Characteristics'!$C:$C,0))),"",INDEX('Policy Characteristics'!I:I,MATCH($C1396,'Policy Characteristics'!$C:$C,0)))</f>
        <v>% reduction in fuel use</v>
      </c>
      <c r="P1396" s="276" t="str">
        <f>IF(ISBLANK(INDEX('Policy Characteristics'!J:J,MATCH($C1396,'Policy Characteristics'!$C:$C,0))),"",INDEX('Policy Characteristics'!J:J,MATCH($C1396,'Policy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6" s="276" t="str">
        <f>IF(ISBLANK(INDEX('Policy Characteristics'!K:K,MATCH($C1396,'Policy Characteristics'!$C:$C,0))),"",INDEX('Policy Characteristics'!K:K,MATCH($C1396,'Policy Characteristics'!$C:$C,0)))</f>
        <v>architectural-design.html#rnd</v>
      </c>
      <c r="R1396" s="276" t="str">
        <f>IF(ISBLANK(INDEX('Policy Characteristics'!L:L,MATCH($C1396,'Policy Characteristics'!$C:$C,0))),"",INDEX('Policy Characteristics'!L:L,MATCH($C1396,'Policy Characteristics'!$C:$C,0)))</f>
        <v>research-and-development.html</v>
      </c>
    </row>
    <row r="1397" spans="1:18" ht="16">
      <c r="A1397" s="276" t="str">
        <f>IF(ISBLANK(INDEX('Policy Characteristics'!A:A,MATCH($C1397,'Policy Characteristics'!$C:$C,0))),"",INDEX('Policy Characteristics'!A:A,MATCH($C1397,'Policy Characteristics'!$C:$C,0)))</f>
        <v>Research and Development</v>
      </c>
      <c r="B1397" s="285" t="str">
        <f>IF(ISBLANK(INDEX('Policy Characteristics'!B:B,MATCH($C1397,'Policy Characteristics'!$C:$C,0))),"",INDEX('Policy Characteristics'!B:B,MATCH($C1397,'Policy Characteristics'!$C:$C,0)))</f>
        <v>Fuel Use Reduction</v>
      </c>
      <c r="C1397" s="276" t="str">
        <f t="shared" si="65"/>
        <v>RnD Electricity Fuel Use Perc Reduction</v>
      </c>
      <c r="D1397" s="6" t="s">
        <v>77</v>
      </c>
      <c r="E1397" s="47"/>
      <c r="F1397" s="6" t="s">
        <v>3595</v>
      </c>
      <c r="G1397" s="47"/>
      <c r="H1397" s="44">
        <v>751</v>
      </c>
      <c r="I1397" s="347" t="s">
        <v>45</v>
      </c>
      <c r="J1397" s="277" t="str">
        <f>IF(ISBLANK(INDEX('Policy Characteristics'!D:D,MATCH($C1397,'Policy Characteristics'!$C:$C,0))),"",INDEX('Policy Characteristics'!D:D,MATCH($C1397,'Policy Characteristics'!$C:$C,0)))</f>
        <v>R&amp;D Fuel Use Reductions</v>
      </c>
      <c r="K1397" s="276" t="str">
        <f>IF(ISBLANK(INDEX('Policy Characteristics'!E:E,MATCH($C1397,'Policy Characteristics'!$C:$C,0))),"",INDEX('Policy Characteristics'!E:E,MATCH($C1397,'Policy Characteristics'!$C:$C,0)))</f>
        <v>RnD electricity fuel use reduction</v>
      </c>
      <c r="L1397" s="284">
        <f>IF(ISBLANK(INDEX('Policy Characteristics'!F:F,MATCH($C1397,'Policy Characteristics'!$C:$C,0))),"",INDEX('Policy Characteristics'!F:F,MATCH($C1397,'Policy Characteristics'!$C:$C,0)))</f>
        <v>0</v>
      </c>
      <c r="M1397" s="284">
        <f>IF(ISBLANK(INDEX('Policy Characteristics'!G:G,MATCH($C1397,'Policy Characteristics'!$C:$C,0))),"",INDEX('Policy Characteristics'!G:G,MATCH($C1397,'Policy Characteristics'!$C:$C,0)))</f>
        <v>0.4</v>
      </c>
      <c r="N1397" s="284">
        <f>IF(ISBLANK(INDEX('Policy Characteristics'!H:H,MATCH($C1397,'Policy Characteristics'!$C:$C,0))),"",INDEX('Policy Characteristics'!H:H,MATCH($C1397,'Policy Characteristics'!$C:$C,0)))</f>
        <v>0.01</v>
      </c>
      <c r="O1397" s="276" t="str">
        <f>IF(ISBLANK(INDEX('Policy Characteristics'!I:I,MATCH($C1397,'Policy Characteristics'!$C:$C,0))),"",INDEX('Policy Characteristics'!I:I,MATCH($C1397,'Policy Characteristics'!$C:$C,0)))</f>
        <v>% reduction in fuel use</v>
      </c>
      <c r="P1397" s="276" t="str">
        <f>IF(ISBLANK(INDEX('Policy Characteristics'!J:J,MATCH($C1397,'Policy Characteristics'!$C:$C,0))),"",INDEX('Policy Characteristics'!J:J,MATCH($C1397,'Policy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7" s="276" t="str">
        <f>IF(ISBLANK(INDEX('Policy Characteristics'!K:K,MATCH($C1397,'Policy Characteristics'!$C:$C,0))),"",INDEX('Policy Characteristics'!K:K,MATCH($C1397,'Policy Characteristics'!$C:$C,0)))</f>
        <v>architectural-design.html#rnd</v>
      </c>
      <c r="R1397" s="276" t="str">
        <f>IF(ISBLANK(INDEX('Policy Characteristics'!L:L,MATCH($C1397,'Policy Characteristics'!$C:$C,0))),"",INDEX('Policy Characteristics'!L:L,MATCH($C1397,'Policy Characteristics'!$C:$C,0)))</f>
        <v>research-and-development.html</v>
      </c>
    </row>
    <row r="1398" spans="1:18" ht="16">
      <c r="A1398" s="276" t="str">
        <f>IF(ISBLANK(INDEX('Policy Characteristics'!A:A,MATCH($C1398,'Policy Characteristics'!$C:$C,0))),"",INDEX('Policy Characteristics'!A:A,MATCH($C1398,'Policy Characteristics'!$C:$C,0)))</f>
        <v>Research and Development</v>
      </c>
      <c r="B1398" s="285" t="str">
        <f>IF(ISBLANK(INDEX('Policy Characteristics'!B:B,MATCH($C1398,'Policy Characteristics'!$C:$C,0))),"",INDEX('Policy Characteristics'!B:B,MATCH($C1398,'Policy Characteristics'!$C:$C,0)))</f>
        <v>Fuel Use Reduction</v>
      </c>
      <c r="C1398" s="276" t="str">
        <f t="shared" si="65"/>
        <v>RnD Electricity Fuel Use Perc Reduction</v>
      </c>
      <c r="D1398" s="6" t="s">
        <v>78</v>
      </c>
      <c r="E1398" s="47"/>
      <c r="F1398" s="6" t="s">
        <v>335</v>
      </c>
      <c r="G1398" s="47"/>
      <c r="H1398" s="44">
        <v>752</v>
      </c>
      <c r="I1398" s="347" t="s">
        <v>45</v>
      </c>
      <c r="J1398" s="277" t="str">
        <f>IF(ISBLANK(INDEX('Policy Characteristics'!D:D,MATCH($C1398,'Policy Characteristics'!$C:$C,0))),"",INDEX('Policy Characteristics'!D:D,MATCH($C1398,'Policy Characteristics'!$C:$C,0)))</f>
        <v>R&amp;D Fuel Use Reductions</v>
      </c>
      <c r="K1398" s="276" t="str">
        <f>IF(ISBLANK(INDEX('Policy Characteristics'!E:E,MATCH($C1398,'Policy Characteristics'!$C:$C,0))),"",INDEX('Policy Characteristics'!E:E,MATCH($C1398,'Policy Characteristics'!$C:$C,0)))</f>
        <v>RnD electricity fuel use reduction</v>
      </c>
      <c r="L1398" s="284">
        <f>IF(ISBLANK(INDEX('Policy Characteristics'!F:F,MATCH($C1398,'Policy Characteristics'!$C:$C,0))),"",INDEX('Policy Characteristics'!F:F,MATCH($C1398,'Policy Characteristics'!$C:$C,0)))</f>
        <v>0</v>
      </c>
      <c r="M1398" s="284">
        <f>IF(ISBLANK(INDEX('Policy Characteristics'!G:G,MATCH($C1398,'Policy Characteristics'!$C:$C,0))),"",INDEX('Policy Characteristics'!G:G,MATCH($C1398,'Policy Characteristics'!$C:$C,0)))</f>
        <v>0.4</v>
      </c>
      <c r="N1398" s="284">
        <f>IF(ISBLANK(INDEX('Policy Characteristics'!H:H,MATCH($C1398,'Policy Characteristics'!$C:$C,0))),"",INDEX('Policy Characteristics'!H:H,MATCH($C1398,'Policy Characteristics'!$C:$C,0)))</f>
        <v>0.01</v>
      </c>
      <c r="O1398" s="276" t="str">
        <f>IF(ISBLANK(INDEX('Policy Characteristics'!I:I,MATCH($C1398,'Policy Characteristics'!$C:$C,0))),"",INDEX('Policy Characteristics'!I:I,MATCH($C1398,'Policy Characteristics'!$C:$C,0)))</f>
        <v>% reduction in fuel use</v>
      </c>
      <c r="P1398" s="276" t="str">
        <f>IF(ISBLANK(INDEX('Policy Characteristics'!J:J,MATCH($C1398,'Policy Characteristics'!$C:$C,0))),"",INDEX('Policy Characteristics'!J:J,MATCH($C1398,'Policy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8" s="276" t="str">
        <f>IF(ISBLANK(INDEX('Policy Characteristics'!K:K,MATCH($C1398,'Policy Characteristics'!$C:$C,0))),"",INDEX('Policy Characteristics'!K:K,MATCH($C1398,'Policy Characteristics'!$C:$C,0)))</f>
        <v>architectural-design.html#rnd</v>
      </c>
      <c r="R1398" s="276" t="str">
        <f>IF(ISBLANK(INDEX('Policy Characteristics'!L:L,MATCH($C1398,'Policy Characteristics'!$C:$C,0))),"",INDEX('Policy Characteristics'!L:L,MATCH($C1398,'Policy Characteristics'!$C:$C,0)))</f>
        <v>research-and-development.html</v>
      </c>
    </row>
    <row r="1399" spans="1:18" ht="16">
      <c r="A1399" s="276" t="str">
        <f>IF(ISBLANK(INDEX('Policy Characteristics'!A:A,MATCH($C1399,'Policy Characteristics'!$C:$C,0))),"",INDEX('Policy Characteristics'!A:A,MATCH($C1399,'Policy Characteristics'!$C:$C,0)))</f>
        <v>Research and Development</v>
      </c>
      <c r="B1399" s="285" t="str">
        <f>IF(ISBLANK(INDEX('Policy Characteristics'!B:B,MATCH($C1399,'Policy Characteristics'!$C:$C,0))),"",INDEX('Policy Characteristics'!B:B,MATCH($C1399,'Policy Characteristics'!$C:$C,0)))</f>
        <v>Fuel Use Reduction</v>
      </c>
      <c r="C1399" s="276" t="str">
        <f t="shared" si="65"/>
        <v>RnD Electricity Fuel Use Perc Reduction</v>
      </c>
      <c r="D1399" s="6" t="s">
        <v>463</v>
      </c>
      <c r="E1399" s="47"/>
      <c r="F1399" s="6" t="s">
        <v>467</v>
      </c>
      <c r="G1399" s="47"/>
      <c r="H1399" s="44">
        <v>753</v>
      </c>
      <c r="I1399" s="347" t="s">
        <v>45</v>
      </c>
      <c r="J1399" s="277" t="str">
        <f>IF(ISBLANK(INDEX('Policy Characteristics'!D:D,MATCH($C1399,'Policy Characteristics'!$C:$C,0))),"",INDEX('Policy Characteristics'!D:D,MATCH($C1399,'Policy Characteristics'!$C:$C,0)))</f>
        <v>R&amp;D Fuel Use Reductions</v>
      </c>
      <c r="K1399" s="276" t="str">
        <f>IF(ISBLANK(INDEX('Policy Characteristics'!E:E,MATCH($C1399,'Policy Characteristics'!$C:$C,0))),"",INDEX('Policy Characteristics'!E:E,MATCH($C1399,'Policy Characteristics'!$C:$C,0)))</f>
        <v>RnD electricity fuel use reduction</v>
      </c>
      <c r="L1399" s="284">
        <f>IF(ISBLANK(INDEX('Policy Characteristics'!F:F,MATCH($C1399,'Policy Characteristics'!$C:$C,0))),"",INDEX('Policy Characteristics'!F:F,MATCH($C1399,'Policy Characteristics'!$C:$C,0)))</f>
        <v>0</v>
      </c>
      <c r="M1399" s="284">
        <f>IF(ISBLANK(INDEX('Policy Characteristics'!G:G,MATCH($C1399,'Policy Characteristics'!$C:$C,0))),"",INDEX('Policy Characteristics'!G:G,MATCH($C1399,'Policy Characteristics'!$C:$C,0)))</f>
        <v>0.4</v>
      </c>
      <c r="N1399" s="284">
        <f>IF(ISBLANK(INDEX('Policy Characteristics'!H:H,MATCH($C1399,'Policy Characteristics'!$C:$C,0))),"",INDEX('Policy Characteristics'!H:H,MATCH($C1399,'Policy Characteristics'!$C:$C,0)))</f>
        <v>0.01</v>
      </c>
      <c r="O1399" s="276" t="str">
        <f>IF(ISBLANK(INDEX('Policy Characteristics'!I:I,MATCH($C1399,'Policy Characteristics'!$C:$C,0))),"",INDEX('Policy Characteristics'!I:I,MATCH($C1399,'Policy Characteristics'!$C:$C,0)))</f>
        <v>% reduction in fuel use</v>
      </c>
      <c r="P1399" s="276" t="str">
        <f>IF(ISBLANK(INDEX('Policy Characteristics'!J:J,MATCH($C1399,'Policy Characteristics'!$C:$C,0))),"",INDEX('Policy Characteristics'!J:J,MATCH($C1399,'Policy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9" s="276" t="str">
        <f>IF(ISBLANK(INDEX('Policy Characteristics'!K:K,MATCH($C1399,'Policy Characteristics'!$C:$C,0))),"",INDEX('Policy Characteristics'!K:K,MATCH($C1399,'Policy Characteristics'!$C:$C,0)))</f>
        <v>architectural-design.html#rnd</v>
      </c>
      <c r="R1399" s="276" t="str">
        <f>IF(ISBLANK(INDEX('Policy Characteristics'!L:L,MATCH($C1399,'Policy Characteristics'!$C:$C,0))),"",INDEX('Policy Characteristics'!L:L,MATCH($C1399,'Policy Characteristics'!$C:$C,0)))</f>
        <v>research-and-development.html</v>
      </c>
    </row>
    <row r="1400" spans="1:18" ht="16">
      <c r="A1400" s="276" t="str">
        <f>IF(ISBLANK(INDEX('Policy Characteristics'!A:A,MATCH($C1400,'Policy Characteristics'!$C:$C,0))),"",INDEX('Policy Characteristics'!A:A,MATCH($C1400,'Policy Characteristics'!$C:$C,0)))</f>
        <v>Research and Development</v>
      </c>
      <c r="B1400" s="285" t="str">
        <f>IF(ISBLANK(INDEX('Policy Characteristics'!B:B,MATCH($C1400,'Policy Characteristics'!$C:$C,0))),"",INDEX('Policy Characteristics'!B:B,MATCH($C1400,'Policy Characteristics'!$C:$C,0)))</f>
        <v>Fuel Use Reduction</v>
      </c>
      <c r="C1400" s="276" t="str">
        <f t="shared" si="65"/>
        <v>RnD Electricity Fuel Use Perc Reduction</v>
      </c>
      <c r="D1400" s="6" t="s">
        <v>79</v>
      </c>
      <c r="E1400" s="47"/>
      <c r="F1400" s="6" t="s">
        <v>336</v>
      </c>
      <c r="G1400" s="47"/>
      <c r="H1400" s="44">
        <v>754</v>
      </c>
      <c r="I1400" s="347" t="s">
        <v>45</v>
      </c>
      <c r="J1400" s="277" t="str">
        <f>IF(ISBLANK(INDEX('Policy Characteristics'!D:D,MATCH($C1400,'Policy Characteristics'!$C:$C,0))),"",INDEX('Policy Characteristics'!D:D,MATCH($C1400,'Policy Characteristics'!$C:$C,0)))</f>
        <v>R&amp;D Fuel Use Reductions</v>
      </c>
      <c r="K1400" s="276" t="str">
        <f>IF(ISBLANK(INDEX('Policy Characteristics'!E:E,MATCH($C1400,'Policy Characteristics'!$C:$C,0))),"",INDEX('Policy Characteristics'!E:E,MATCH($C1400,'Policy Characteristics'!$C:$C,0)))</f>
        <v>RnD electricity fuel use reduction</v>
      </c>
      <c r="L1400" s="284">
        <f>IF(ISBLANK(INDEX('Policy Characteristics'!F:F,MATCH($C1400,'Policy Characteristics'!$C:$C,0))),"",INDEX('Policy Characteristics'!F:F,MATCH($C1400,'Policy Characteristics'!$C:$C,0)))</f>
        <v>0</v>
      </c>
      <c r="M1400" s="284">
        <f>IF(ISBLANK(INDEX('Policy Characteristics'!G:G,MATCH($C1400,'Policy Characteristics'!$C:$C,0))),"",INDEX('Policy Characteristics'!G:G,MATCH($C1400,'Policy Characteristics'!$C:$C,0)))</f>
        <v>0.4</v>
      </c>
      <c r="N1400" s="284">
        <f>IF(ISBLANK(INDEX('Policy Characteristics'!H:H,MATCH($C1400,'Policy Characteristics'!$C:$C,0))),"",INDEX('Policy Characteristics'!H:H,MATCH($C1400,'Policy Characteristics'!$C:$C,0)))</f>
        <v>0.01</v>
      </c>
      <c r="O1400" s="276" t="str">
        <f>IF(ISBLANK(INDEX('Policy Characteristics'!I:I,MATCH($C1400,'Policy Characteristics'!$C:$C,0))),"",INDEX('Policy Characteristics'!I:I,MATCH($C1400,'Policy Characteristics'!$C:$C,0)))</f>
        <v>% reduction in fuel use</v>
      </c>
      <c r="P1400" s="276" t="str">
        <f>IF(ISBLANK(INDEX('Policy Characteristics'!J:J,MATCH($C1400,'Policy Characteristics'!$C:$C,0))),"",INDEX('Policy Characteristics'!J:J,MATCH($C1400,'Policy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0" s="276" t="str">
        <f>IF(ISBLANK(INDEX('Policy Characteristics'!K:K,MATCH($C1400,'Policy Characteristics'!$C:$C,0))),"",INDEX('Policy Characteristics'!K:K,MATCH($C1400,'Policy Characteristics'!$C:$C,0)))</f>
        <v>architectural-design.html#rnd</v>
      </c>
      <c r="R1400" s="276" t="str">
        <f>IF(ISBLANK(INDEX('Policy Characteristics'!L:L,MATCH($C1400,'Policy Characteristics'!$C:$C,0))),"",INDEX('Policy Characteristics'!L:L,MATCH($C1400,'Policy Characteristics'!$C:$C,0)))</f>
        <v>research-and-development.html</v>
      </c>
    </row>
    <row r="1401" spans="1:18" ht="16">
      <c r="A1401" s="276" t="str">
        <f>IF(ISBLANK(INDEX('Policy Characteristics'!A:A,MATCH($C1401,'Policy Characteristics'!$C:$C,0))),"",INDEX('Policy Characteristics'!A:A,MATCH($C1401,'Policy Characteristics'!$C:$C,0)))</f>
        <v>Research and Development</v>
      </c>
      <c r="B1401" s="285" t="str">
        <f>IF(ISBLANK(INDEX('Policy Characteristics'!B:B,MATCH($C1401,'Policy Characteristics'!$C:$C,0))),"",INDEX('Policy Characteristics'!B:B,MATCH($C1401,'Policy Characteristics'!$C:$C,0)))</f>
        <v>Fuel Use Reduction</v>
      </c>
      <c r="C1401" s="276" t="str">
        <f t="shared" si="65"/>
        <v>RnD Electricity Fuel Use Perc Reduction</v>
      </c>
      <c r="D1401" s="6" t="s">
        <v>80</v>
      </c>
      <c r="E1401" s="47"/>
      <c r="F1401" s="6" t="s">
        <v>337</v>
      </c>
      <c r="G1401" s="47"/>
      <c r="H1401" s="44">
        <v>124</v>
      </c>
      <c r="I1401" s="347" t="s">
        <v>45</v>
      </c>
      <c r="J1401" s="277" t="str">
        <f>IF(ISBLANK(INDEX('Policy Characteristics'!D:D,MATCH($C1401,'Policy Characteristics'!$C:$C,0))),"",INDEX('Policy Characteristics'!D:D,MATCH($C1401,'Policy Characteristics'!$C:$C,0)))</f>
        <v>R&amp;D Fuel Use Reductions</v>
      </c>
      <c r="K1401" s="276" t="str">
        <f>IF(ISBLANK(INDEX('Policy Characteristics'!E:E,MATCH($C1401,'Policy Characteristics'!$C:$C,0))),"",INDEX('Policy Characteristics'!E:E,MATCH($C1401,'Policy Characteristics'!$C:$C,0)))</f>
        <v>RnD electricity fuel use reduction</v>
      </c>
      <c r="L1401" s="284">
        <f>IF(ISBLANK(INDEX('Policy Characteristics'!F:F,MATCH($C1401,'Policy Characteristics'!$C:$C,0))),"",INDEX('Policy Characteristics'!F:F,MATCH($C1401,'Policy Characteristics'!$C:$C,0)))</f>
        <v>0</v>
      </c>
      <c r="M1401" s="284">
        <f>IF(ISBLANK(INDEX('Policy Characteristics'!G:G,MATCH($C1401,'Policy Characteristics'!$C:$C,0))),"",INDEX('Policy Characteristics'!G:G,MATCH($C1401,'Policy Characteristics'!$C:$C,0)))</f>
        <v>0.4</v>
      </c>
      <c r="N1401" s="284">
        <f>IF(ISBLANK(INDEX('Policy Characteristics'!H:H,MATCH($C1401,'Policy Characteristics'!$C:$C,0))),"",INDEX('Policy Characteristics'!H:H,MATCH($C1401,'Policy Characteristics'!$C:$C,0)))</f>
        <v>0.01</v>
      </c>
      <c r="O1401" s="276" t="str">
        <f>IF(ISBLANK(INDEX('Policy Characteristics'!I:I,MATCH($C1401,'Policy Characteristics'!$C:$C,0))),"",INDEX('Policy Characteristics'!I:I,MATCH($C1401,'Policy Characteristics'!$C:$C,0)))</f>
        <v>% reduction in fuel use</v>
      </c>
      <c r="P1401" s="276" t="str">
        <f>IF(ISBLANK(INDEX('Policy Characteristics'!J:J,MATCH($C1401,'Policy Characteristics'!$C:$C,0))),"",INDEX('Policy Characteristics'!J:J,MATCH($C1401,'Policy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1" s="276" t="str">
        <f>IF(ISBLANK(INDEX('Policy Characteristics'!K:K,MATCH($C1401,'Policy Characteristics'!$C:$C,0))),"",INDEX('Policy Characteristics'!K:K,MATCH($C1401,'Policy Characteristics'!$C:$C,0)))</f>
        <v>architectural-design.html#rnd</v>
      </c>
      <c r="R1401" s="276" t="str">
        <f>IF(ISBLANK(INDEX('Policy Characteristics'!L:L,MATCH($C1401,'Policy Characteristics'!$C:$C,0))),"",INDEX('Policy Characteristics'!L:L,MATCH($C1401,'Policy Characteristics'!$C:$C,0)))</f>
        <v>research-and-development.html</v>
      </c>
    </row>
    <row r="1402" spans="1:18" ht="16">
      <c r="A1402" s="276" t="str">
        <f>IF(ISBLANK(INDEX('Policy Characteristics'!A:A,MATCH($C1402,'Policy Characteristics'!$C:$C,0))),"",INDEX('Policy Characteristics'!A:A,MATCH($C1402,'Policy Characteristics'!$C:$C,0)))</f>
        <v>Research and Development</v>
      </c>
      <c r="B1402" s="285" t="str">
        <f>IF(ISBLANK(INDEX('Policy Characteristics'!B:B,MATCH($C1402,'Policy Characteristics'!$C:$C,0))),"",INDEX('Policy Characteristics'!B:B,MATCH($C1402,'Policy Characteristics'!$C:$C,0)))</f>
        <v>Fuel Use Reduction</v>
      </c>
      <c r="C1402" s="276" t="str">
        <f t="shared" si="65"/>
        <v>RnD Electricity Fuel Use Perc Reduction</v>
      </c>
      <c r="D1402" s="6" t="s">
        <v>81</v>
      </c>
      <c r="E1402" s="47"/>
      <c r="F1402" s="6" t="s">
        <v>338</v>
      </c>
      <c r="G1402" s="47"/>
      <c r="H1402" s="44">
        <v>193</v>
      </c>
      <c r="I1402" s="347" t="s">
        <v>44</v>
      </c>
      <c r="J1402" s="277" t="str">
        <f>IF(ISBLANK(INDEX('Policy Characteristics'!D:D,MATCH($C1402,'Policy Characteristics'!$C:$C,0))),"",INDEX('Policy Characteristics'!D:D,MATCH($C1402,'Policy Characteristics'!$C:$C,0)))</f>
        <v>R&amp;D Fuel Use Reductions</v>
      </c>
      <c r="K1402" s="276" t="str">
        <f>IF(ISBLANK(INDEX('Policy Characteristics'!E:E,MATCH($C1402,'Policy Characteristics'!$C:$C,0))),"",INDEX('Policy Characteristics'!E:E,MATCH($C1402,'Policy Characteristics'!$C:$C,0)))</f>
        <v>RnD electricity fuel use reduction</v>
      </c>
      <c r="L1402" s="284">
        <f>IF(ISBLANK(INDEX('Policy Characteristics'!F:F,MATCH($C1402,'Policy Characteristics'!$C:$C,0))),"",INDEX('Policy Characteristics'!F:F,MATCH($C1402,'Policy Characteristics'!$C:$C,0)))</f>
        <v>0</v>
      </c>
      <c r="M1402" s="284">
        <f>IF(ISBLANK(INDEX('Policy Characteristics'!G:G,MATCH($C1402,'Policy Characteristics'!$C:$C,0))),"",INDEX('Policy Characteristics'!G:G,MATCH($C1402,'Policy Characteristics'!$C:$C,0)))</f>
        <v>0.4</v>
      </c>
      <c r="N1402" s="284">
        <f>IF(ISBLANK(INDEX('Policy Characteristics'!H:H,MATCH($C1402,'Policy Characteristics'!$C:$C,0))),"",INDEX('Policy Characteristics'!H:H,MATCH($C1402,'Policy Characteristics'!$C:$C,0)))</f>
        <v>0.01</v>
      </c>
      <c r="O1402" s="276" t="str">
        <f>IF(ISBLANK(INDEX('Policy Characteristics'!I:I,MATCH($C1402,'Policy Characteristics'!$C:$C,0))),"",INDEX('Policy Characteristics'!I:I,MATCH($C1402,'Policy Characteristics'!$C:$C,0)))</f>
        <v>% reduction in fuel use</v>
      </c>
      <c r="P1402" s="276" t="str">
        <f>IF(ISBLANK(INDEX('Policy Characteristics'!J:J,MATCH($C1402,'Policy Characteristics'!$C:$C,0))),"",INDEX('Policy Characteristics'!J:J,MATCH($C1402,'Policy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2" s="276" t="str">
        <f>IF(ISBLANK(INDEX('Policy Characteristics'!K:K,MATCH($C1402,'Policy Characteristics'!$C:$C,0))),"",INDEX('Policy Characteristics'!K:K,MATCH($C1402,'Policy Characteristics'!$C:$C,0)))</f>
        <v>architectural-design.html#rnd</v>
      </c>
      <c r="R1402" s="276" t="str">
        <f>IF(ISBLANK(INDEX('Policy Characteristics'!L:L,MATCH($C1402,'Policy Characteristics'!$C:$C,0))),"",INDEX('Policy Characteristics'!L:L,MATCH($C1402,'Policy Characteristics'!$C:$C,0)))</f>
        <v>research-and-development.html</v>
      </c>
    </row>
    <row r="1403" spans="1:18" ht="16">
      <c r="A1403" s="276" t="str">
        <f>IF(ISBLANK(INDEX('Policy Characteristics'!A:A,MATCH($C1403,'Policy Characteristics'!$C:$C,0))),"",INDEX('Policy Characteristics'!A:A,MATCH($C1403,'Policy Characteristics'!$C:$C,0)))</f>
        <v>Research and Development</v>
      </c>
      <c r="B1403" s="285" t="str">
        <f>IF(ISBLANK(INDEX('Policy Characteristics'!B:B,MATCH($C1403,'Policy Characteristics'!$C:$C,0))),"",INDEX('Policy Characteristics'!B:B,MATCH($C1403,'Policy Characteristics'!$C:$C,0)))</f>
        <v>Fuel Use Reduction</v>
      </c>
      <c r="C1403" s="276" t="str">
        <f t="shared" ref="C1403:C1416" si="66">C$1394</f>
        <v>RnD Electricity Fuel Use Perc Reduction</v>
      </c>
      <c r="D1403" s="6" t="s">
        <v>2450</v>
      </c>
      <c r="E1403" s="47"/>
      <c r="F1403" s="6" t="s">
        <v>3596</v>
      </c>
      <c r="G1403" s="47"/>
      <c r="H1403" s="44">
        <v>181</v>
      </c>
      <c r="I1403" s="347" t="s">
        <v>45</v>
      </c>
      <c r="J1403" s="277" t="str">
        <f>IF(ISBLANK(INDEX('Policy Characteristics'!D:D,MATCH($C1403,'Policy Characteristics'!$C:$C,0))),"",INDEX('Policy Characteristics'!D:D,MATCH($C1403,'Policy Characteristics'!$C:$C,0)))</f>
        <v>R&amp;D Fuel Use Reductions</v>
      </c>
      <c r="K1403" s="276" t="str">
        <f>IF(ISBLANK(INDEX('Policy Characteristics'!E:E,MATCH($C1403,'Policy Characteristics'!$C:$C,0))),"",INDEX('Policy Characteristics'!E:E,MATCH($C1403,'Policy Characteristics'!$C:$C,0)))</f>
        <v>RnD electricity fuel use reduction</v>
      </c>
      <c r="L1403" s="284">
        <f>IF(ISBLANK(INDEX('Policy Characteristics'!F:F,MATCH($C1403,'Policy Characteristics'!$C:$C,0))),"",INDEX('Policy Characteristics'!F:F,MATCH($C1403,'Policy Characteristics'!$C:$C,0)))</f>
        <v>0</v>
      </c>
      <c r="M1403" s="284">
        <f>IF(ISBLANK(INDEX('Policy Characteristics'!G:G,MATCH($C1403,'Policy Characteristics'!$C:$C,0))),"",INDEX('Policy Characteristics'!G:G,MATCH($C1403,'Policy Characteristics'!$C:$C,0)))</f>
        <v>0.4</v>
      </c>
      <c r="N1403" s="284">
        <f>IF(ISBLANK(INDEX('Policy Characteristics'!H:H,MATCH($C1403,'Policy Characteristics'!$C:$C,0))),"",INDEX('Policy Characteristics'!H:H,MATCH($C1403,'Policy Characteristics'!$C:$C,0)))</f>
        <v>0.01</v>
      </c>
      <c r="O1403" s="276" t="str">
        <f>IF(ISBLANK(INDEX('Policy Characteristics'!I:I,MATCH($C1403,'Policy Characteristics'!$C:$C,0))),"",INDEX('Policy Characteristics'!I:I,MATCH($C1403,'Policy Characteristics'!$C:$C,0)))</f>
        <v>% reduction in fuel use</v>
      </c>
      <c r="P1403" s="276" t="str">
        <f>IF(ISBLANK(INDEX('Policy Characteristics'!J:J,MATCH($C1403,'Policy Characteristics'!$C:$C,0))),"",INDEX('Policy Characteristics'!J:J,MATCH($C1403,'Policy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3" s="276" t="str">
        <f>IF(ISBLANK(INDEX('Policy Characteristics'!K:K,MATCH($C1403,'Policy Characteristics'!$C:$C,0))),"",INDEX('Policy Characteristics'!K:K,MATCH($C1403,'Policy Characteristics'!$C:$C,0)))</f>
        <v>architectural-design.html#rnd</v>
      </c>
      <c r="R1403" s="276" t="str">
        <f>IF(ISBLANK(INDEX('Policy Characteristics'!L:L,MATCH($C1403,'Policy Characteristics'!$C:$C,0))),"",INDEX('Policy Characteristics'!L:L,MATCH($C1403,'Policy Characteristics'!$C:$C,0)))</f>
        <v>research-and-development.html</v>
      </c>
    </row>
    <row r="1404" spans="1:18" ht="16">
      <c r="A1404" s="276" t="str">
        <f>IF(ISBLANK(INDEX('Policy Characteristics'!A:A,MATCH($C1404,'Policy Characteristics'!$C:$C,0))),"",INDEX('Policy Characteristics'!A:A,MATCH($C1404,'Policy Characteristics'!$C:$C,0)))</f>
        <v>Research and Development</v>
      </c>
      <c r="B1404" s="285" t="str">
        <f>IF(ISBLANK(INDEX('Policy Characteristics'!B:B,MATCH($C1404,'Policy Characteristics'!$C:$C,0))),"",INDEX('Policy Characteristics'!B:B,MATCH($C1404,'Policy Characteristics'!$C:$C,0)))</f>
        <v>Fuel Use Reduction</v>
      </c>
      <c r="C1404" s="276" t="str">
        <f t="shared" si="66"/>
        <v>RnD Electricity Fuel Use Perc Reduction</v>
      </c>
      <c r="D1404" s="6" t="s">
        <v>322</v>
      </c>
      <c r="E1404" s="47"/>
      <c r="F1404" s="6" t="s">
        <v>3597</v>
      </c>
      <c r="G1404" s="47"/>
      <c r="H1404" s="44">
        <v>755</v>
      </c>
      <c r="I1404" s="347" t="s">
        <v>44</v>
      </c>
      <c r="J1404" s="277" t="str">
        <f>IF(ISBLANK(INDEX('Policy Characteristics'!D:D,MATCH($C1404,'Policy Characteristics'!$C:$C,0))),"",INDEX('Policy Characteristics'!D:D,MATCH($C1404,'Policy Characteristics'!$C:$C,0)))</f>
        <v>R&amp;D Fuel Use Reductions</v>
      </c>
      <c r="K1404" s="276" t="str">
        <f>IF(ISBLANK(INDEX('Policy Characteristics'!E:E,MATCH($C1404,'Policy Characteristics'!$C:$C,0))),"",INDEX('Policy Characteristics'!E:E,MATCH($C1404,'Policy Characteristics'!$C:$C,0)))</f>
        <v>RnD electricity fuel use reduction</v>
      </c>
      <c r="L1404" s="284">
        <f>IF(ISBLANK(INDEX('Policy Characteristics'!F:F,MATCH($C1404,'Policy Characteristics'!$C:$C,0))),"",INDEX('Policy Characteristics'!F:F,MATCH($C1404,'Policy Characteristics'!$C:$C,0)))</f>
        <v>0</v>
      </c>
      <c r="M1404" s="284">
        <f>IF(ISBLANK(INDEX('Policy Characteristics'!G:G,MATCH($C1404,'Policy Characteristics'!$C:$C,0))),"",INDEX('Policy Characteristics'!G:G,MATCH($C1404,'Policy Characteristics'!$C:$C,0)))</f>
        <v>0.4</v>
      </c>
      <c r="N1404" s="284">
        <f>IF(ISBLANK(INDEX('Policy Characteristics'!H:H,MATCH($C1404,'Policy Characteristics'!$C:$C,0))),"",INDEX('Policy Characteristics'!H:H,MATCH($C1404,'Policy Characteristics'!$C:$C,0)))</f>
        <v>0.01</v>
      </c>
      <c r="O1404" s="276" t="str">
        <f>IF(ISBLANK(INDEX('Policy Characteristics'!I:I,MATCH($C1404,'Policy Characteristics'!$C:$C,0))),"",INDEX('Policy Characteristics'!I:I,MATCH($C1404,'Policy Characteristics'!$C:$C,0)))</f>
        <v>% reduction in fuel use</v>
      </c>
      <c r="P1404" s="276" t="str">
        <f>IF(ISBLANK(INDEX('Policy Characteristics'!J:J,MATCH($C1404,'Policy Characteristics'!$C:$C,0))),"",INDEX('Policy Characteristics'!J:J,MATCH($C1404,'Policy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4" s="276" t="str">
        <f>IF(ISBLANK(INDEX('Policy Characteristics'!K:K,MATCH($C1404,'Policy Characteristics'!$C:$C,0))),"",INDEX('Policy Characteristics'!K:K,MATCH($C1404,'Policy Characteristics'!$C:$C,0)))</f>
        <v>architectural-design.html#rnd</v>
      </c>
      <c r="R1404" s="276" t="str">
        <f>IF(ISBLANK(INDEX('Policy Characteristics'!L:L,MATCH($C1404,'Policy Characteristics'!$C:$C,0))),"",INDEX('Policy Characteristics'!L:L,MATCH($C1404,'Policy Characteristics'!$C:$C,0)))</f>
        <v>research-and-development.html</v>
      </c>
    </row>
    <row r="1405" spans="1:18" ht="16">
      <c r="A1405" s="276" t="str">
        <f>IF(ISBLANK(INDEX('Policy Characteristics'!A:A,MATCH($C1405,'Policy Characteristics'!$C:$C,0))),"",INDEX('Policy Characteristics'!A:A,MATCH($C1405,'Policy Characteristics'!$C:$C,0)))</f>
        <v>Research and Development</v>
      </c>
      <c r="B1405" s="285" t="str">
        <f>IF(ISBLANK(INDEX('Policy Characteristics'!B:B,MATCH($C1405,'Policy Characteristics'!$C:$C,0))),"",INDEX('Policy Characteristics'!B:B,MATCH($C1405,'Policy Characteristics'!$C:$C,0)))</f>
        <v>Fuel Use Reduction</v>
      </c>
      <c r="C1405" s="276" t="str">
        <f t="shared" si="66"/>
        <v>RnD Electricity Fuel Use Perc Reduction</v>
      </c>
      <c r="D1405" s="6" t="s">
        <v>323</v>
      </c>
      <c r="E1405" s="47"/>
      <c r="F1405" s="6" t="s">
        <v>2273</v>
      </c>
      <c r="G1405" s="47"/>
      <c r="H1405" s="44">
        <v>1822</v>
      </c>
      <c r="I1405" s="347" t="s">
        <v>44</v>
      </c>
      <c r="J1405" s="277" t="str">
        <f>IF(ISBLANK(INDEX('Policy Characteristics'!D:D,MATCH($C1405,'Policy Characteristics'!$C:$C,0))),"",INDEX('Policy Characteristics'!D:D,MATCH($C1405,'Policy Characteristics'!$C:$C,0)))</f>
        <v>R&amp;D Fuel Use Reductions</v>
      </c>
      <c r="K1405" s="276" t="str">
        <f>IF(ISBLANK(INDEX('Policy Characteristics'!E:E,MATCH($C1405,'Policy Characteristics'!$C:$C,0))),"",INDEX('Policy Characteristics'!E:E,MATCH($C1405,'Policy Characteristics'!$C:$C,0)))</f>
        <v>RnD electricity fuel use reduction</v>
      </c>
      <c r="L1405" s="284">
        <f>IF(ISBLANK(INDEX('Policy Characteristics'!F:F,MATCH($C1405,'Policy Characteristics'!$C:$C,0))),"",INDEX('Policy Characteristics'!F:F,MATCH($C1405,'Policy Characteristics'!$C:$C,0)))</f>
        <v>0</v>
      </c>
      <c r="M1405" s="284">
        <f>IF(ISBLANK(INDEX('Policy Characteristics'!G:G,MATCH($C1405,'Policy Characteristics'!$C:$C,0))),"",INDEX('Policy Characteristics'!G:G,MATCH($C1405,'Policy Characteristics'!$C:$C,0)))</f>
        <v>0.4</v>
      </c>
      <c r="N1405" s="284">
        <f>IF(ISBLANK(INDEX('Policy Characteristics'!H:H,MATCH($C1405,'Policy Characteristics'!$C:$C,0))),"",INDEX('Policy Characteristics'!H:H,MATCH($C1405,'Policy Characteristics'!$C:$C,0)))</f>
        <v>0.01</v>
      </c>
      <c r="O1405" s="276" t="str">
        <f>IF(ISBLANK(INDEX('Policy Characteristics'!I:I,MATCH($C1405,'Policy Characteristics'!$C:$C,0))),"",INDEX('Policy Characteristics'!I:I,MATCH($C1405,'Policy Characteristics'!$C:$C,0)))</f>
        <v>% reduction in fuel use</v>
      </c>
      <c r="P1405" s="276" t="str">
        <f>IF(ISBLANK(INDEX('Policy Characteristics'!J:J,MATCH($C1405,'Policy Characteristics'!$C:$C,0))),"",INDEX('Policy Characteristics'!J:J,MATCH($C1405,'Policy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5" s="276" t="str">
        <f>IF(ISBLANK(INDEX('Policy Characteristics'!K:K,MATCH($C1405,'Policy Characteristics'!$C:$C,0))),"",INDEX('Policy Characteristics'!K:K,MATCH($C1405,'Policy Characteristics'!$C:$C,0)))</f>
        <v>architectural-design.html#rnd</v>
      </c>
      <c r="R1405" s="276" t="str">
        <f>IF(ISBLANK(INDEX('Policy Characteristics'!L:L,MATCH($C1405,'Policy Characteristics'!$C:$C,0))),"",INDEX('Policy Characteristics'!L:L,MATCH($C1405,'Policy Characteristics'!$C:$C,0)))</f>
        <v>research-and-development.html</v>
      </c>
    </row>
    <row r="1406" spans="1:18" ht="16">
      <c r="A1406" s="276" t="str">
        <f>IF(ISBLANK(INDEX('Policy Characteristics'!A:A,MATCH($C1406,'Policy Characteristics'!$C:$C,0))),"",INDEX('Policy Characteristics'!A:A,MATCH($C1406,'Policy Characteristics'!$C:$C,0)))</f>
        <v>Research and Development</v>
      </c>
      <c r="B1406" s="285" t="str">
        <f>IF(ISBLANK(INDEX('Policy Characteristics'!B:B,MATCH($C1406,'Policy Characteristics'!$C:$C,0))),"",INDEX('Policy Characteristics'!B:B,MATCH($C1406,'Policy Characteristics'!$C:$C,0)))</f>
        <v>Fuel Use Reduction</v>
      </c>
      <c r="C1406" s="276" t="str">
        <f t="shared" si="66"/>
        <v>RnD Electricity Fuel Use Perc Reduction</v>
      </c>
      <c r="D1406" s="6" t="s">
        <v>459</v>
      </c>
      <c r="E1406" s="47"/>
      <c r="F1406" s="6" t="s">
        <v>460</v>
      </c>
      <c r="G1406" s="47"/>
      <c r="H1406" s="44">
        <v>1823</v>
      </c>
      <c r="I1406" s="347" t="s">
        <v>44</v>
      </c>
      <c r="J1406" s="277" t="str">
        <f>IF(ISBLANK(INDEX('Policy Characteristics'!D:D,MATCH($C1406,'Policy Characteristics'!$C:$C,0))),"",INDEX('Policy Characteristics'!D:D,MATCH($C1406,'Policy Characteristics'!$C:$C,0)))</f>
        <v>R&amp;D Fuel Use Reductions</v>
      </c>
      <c r="K1406" s="276" t="str">
        <f>IF(ISBLANK(INDEX('Policy Characteristics'!E:E,MATCH($C1406,'Policy Characteristics'!$C:$C,0))),"",INDEX('Policy Characteristics'!E:E,MATCH($C1406,'Policy Characteristics'!$C:$C,0)))</f>
        <v>RnD electricity fuel use reduction</v>
      </c>
      <c r="L1406" s="284">
        <f>IF(ISBLANK(INDEX('Policy Characteristics'!F:F,MATCH($C1406,'Policy Characteristics'!$C:$C,0))),"",INDEX('Policy Characteristics'!F:F,MATCH($C1406,'Policy Characteristics'!$C:$C,0)))</f>
        <v>0</v>
      </c>
      <c r="M1406" s="284">
        <f>IF(ISBLANK(INDEX('Policy Characteristics'!G:G,MATCH($C1406,'Policy Characteristics'!$C:$C,0))),"",INDEX('Policy Characteristics'!G:G,MATCH($C1406,'Policy Characteristics'!$C:$C,0)))</f>
        <v>0.4</v>
      </c>
      <c r="N1406" s="284">
        <f>IF(ISBLANK(INDEX('Policy Characteristics'!H:H,MATCH($C1406,'Policy Characteristics'!$C:$C,0))),"",INDEX('Policy Characteristics'!H:H,MATCH($C1406,'Policy Characteristics'!$C:$C,0)))</f>
        <v>0.01</v>
      </c>
      <c r="O1406" s="276" t="str">
        <f>IF(ISBLANK(INDEX('Policy Characteristics'!I:I,MATCH($C1406,'Policy Characteristics'!$C:$C,0))),"",INDEX('Policy Characteristics'!I:I,MATCH($C1406,'Policy Characteristics'!$C:$C,0)))</f>
        <v>% reduction in fuel use</v>
      </c>
      <c r="P1406" s="276" t="str">
        <f>IF(ISBLANK(INDEX('Policy Characteristics'!J:J,MATCH($C1406,'Policy Characteristics'!$C:$C,0))),"",INDEX('Policy Characteristics'!J:J,MATCH($C1406,'Policy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6" s="276" t="str">
        <f>IF(ISBLANK(INDEX('Policy Characteristics'!K:K,MATCH($C1406,'Policy Characteristics'!$C:$C,0))),"",INDEX('Policy Characteristics'!K:K,MATCH($C1406,'Policy Characteristics'!$C:$C,0)))</f>
        <v>architectural-design.html#rnd</v>
      </c>
      <c r="R1406" s="276" t="str">
        <f>IF(ISBLANK(INDEX('Policy Characteristics'!L:L,MATCH($C1406,'Policy Characteristics'!$C:$C,0))),"",INDEX('Policy Characteristics'!L:L,MATCH($C1406,'Policy Characteristics'!$C:$C,0)))</f>
        <v>research-and-development.html</v>
      </c>
    </row>
    <row r="1407" spans="1:18" ht="16">
      <c r="A1407" s="276" t="str">
        <f>IF(ISBLANK(INDEX('Policy Characteristics'!A:A,MATCH($C1407,'Policy Characteristics'!$C:$C,0))),"",INDEX('Policy Characteristics'!A:A,MATCH($C1407,'Policy Characteristics'!$C:$C,0)))</f>
        <v>Research and Development</v>
      </c>
      <c r="B1407" s="285" t="str">
        <f>IF(ISBLANK(INDEX('Policy Characteristics'!B:B,MATCH($C1407,'Policy Characteristics'!$C:$C,0))),"",INDEX('Policy Characteristics'!B:B,MATCH($C1407,'Policy Characteristics'!$C:$C,0)))</f>
        <v>Fuel Use Reduction</v>
      </c>
      <c r="C1407" s="276" t="str">
        <f t="shared" si="66"/>
        <v>RnD Electricity Fuel Use Perc Reduction</v>
      </c>
      <c r="D1407" s="6" t="s">
        <v>468</v>
      </c>
      <c r="E1407" s="47"/>
      <c r="F1407" s="6" t="s">
        <v>470</v>
      </c>
      <c r="G1407" s="47"/>
      <c r="H1407" s="44">
        <v>1824</v>
      </c>
      <c r="I1407" s="347" t="s">
        <v>45</v>
      </c>
      <c r="J1407" s="277" t="str">
        <f>IF(ISBLANK(INDEX('Policy Characteristics'!D:D,MATCH($C1407,'Policy Characteristics'!$C:$C,0))),"",INDEX('Policy Characteristics'!D:D,MATCH($C1407,'Policy Characteristics'!$C:$C,0)))</f>
        <v>R&amp;D Fuel Use Reductions</v>
      </c>
      <c r="K1407" s="276" t="str">
        <f>IF(ISBLANK(INDEX('Policy Characteristics'!E:E,MATCH($C1407,'Policy Characteristics'!$C:$C,0))),"",INDEX('Policy Characteristics'!E:E,MATCH($C1407,'Policy Characteristics'!$C:$C,0)))</f>
        <v>RnD electricity fuel use reduction</v>
      </c>
      <c r="L1407" s="284">
        <f>IF(ISBLANK(INDEX('Policy Characteristics'!F:F,MATCH($C1407,'Policy Characteristics'!$C:$C,0))),"",INDEX('Policy Characteristics'!F:F,MATCH($C1407,'Policy Characteristics'!$C:$C,0)))</f>
        <v>0</v>
      </c>
      <c r="M1407" s="284">
        <f>IF(ISBLANK(INDEX('Policy Characteristics'!G:G,MATCH($C1407,'Policy Characteristics'!$C:$C,0))),"",INDEX('Policy Characteristics'!G:G,MATCH($C1407,'Policy Characteristics'!$C:$C,0)))</f>
        <v>0.4</v>
      </c>
      <c r="N1407" s="284">
        <f>IF(ISBLANK(INDEX('Policy Characteristics'!H:H,MATCH($C1407,'Policy Characteristics'!$C:$C,0))),"",INDEX('Policy Characteristics'!H:H,MATCH($C1407,'Policy Characteristics'!$C:$C,0)))</f>
        <v>0.01</v>
      </c>
      <c r="O1407" s="276" t="str">
        <f>IF(ISBLANK(INDEX('Policy Characteristics'!I:I,MATCH($C1407,'Policy Characteristics'!$C:$C,0))),"",INDEX('Policy Characteristics'!I:I,MATCH($C1407,'Policy Characteristics'!$C:$C,0)))</f>
        <v>% reduction in fuel use</v>
      </c>
      <c r="P1407" s="276" t="str">
        <f>IF(ISBLANK(INDEX('Policy Characteristics'!J:J,MATCH($C1407,'Policy Characteristics'!$C:$C,0))),"",INDEX('Policy Characteristics'!J:J,MATCH($C1407,'Policy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7" s="276" t="str">
        <f>IF(ISBLANK(INDEX('Policy Characteristics'!K:K,MATCH($C1407,'Policy Characteristics'!$C:$C,0))),"",INDEX('Policy Characteristics'!K:K,MATCH($C1407,'Policy Characteristics'!$C:$C,0)))</f>
        <v>architectural-design.html#rnd</v>
      </c>
      <c r="R1407" s="276" t="str">
        <f>IF(ISBLANK(INDEX('Policy Characteristics'!L:L,MATCH($C1407,'Policy Characteristics'!$C:$C,0))),"",INDEX('Policy Characteristics'!L:L,MATCH($C1407,'Policy Characteristics'!$C:$C,0)))</f>
        <v>research-and-development.html</v>
      </c>
    </row>
    <row r="1408" spans="1:18" ht="16">
      <c r="A1408" s="276" t="str">
        <f>IF(ISBLANK(INDEX('Policy Characteristics'!A:A,MATCH($C1408,'Policy Characteristics'!$C:$C,0))),"",INDEX('Policy Characteristics'!A:A,MATCH($C1408,'Policy Characteristics'!$C:$C,0)))</f>
        <v>Research and Development</v>
      </c>
      <c r="B1408" s="285" t="str">
        <f>IF(ISBLANK(INDEX('Policy Characteristics'!B:B,MATCH($C1408,'Policy Characteristics'!$C:$C,0))),"",INDEX('Policy Characteristics'!B:B,MATCH($C1408,'Policy Characteristics'!$C:$C,0)))</f>
        <v>Fuel Use Reduction</v>
      </c>
      <c r="C1408" s="276" t="str">
        <f t="shared" si="66"/>
        <v>RnD Electricity Fuel Use Perc Reduction</v>
      </c>
      <c r="D1408" s="6" t="s">
        <v>2780</v>
      </c>
      <c r="E1408" s="47"/>
      <c r="F1408" s="6" t="s">
        <v>3598</v>
      </c>
      <c r="G1408" s="47"/>
      <c r="H1408" s="44">
        <v>1825</v>
      </c>
      <c r="I1408" s="347" t="s">
        <v>45</v>
      </c>
      <c r="J1408" s="277" t="str">
        <f>IF(ISBLANK(INDEX('Policy Characteristics'!D:D,MATCH($C1408,'Policy Characteristics'!$C:$C,0))),"",INDEX('Policy Characteristics'!D:D,MATCH($C1408,'Policy Characteristics'!$C:$C,0)))</f>
        <v>R&amp;D Fuel Use Reductions</v>
      </c>
      <c r="K1408" s="276" t="str">
        <f>IF(ISBLANK(INDEX('Policy Characteristics'!E:E,MATCH($C1408,'Policy Characteristics'!$C:$C,0))),"",INDEX('Policy Characteristics'!E:E,MATCH($C1408,'Policy Characteristics'!$C:$C,0)))</f>
        <v>RnD electricity fuel use reduction</v>
      </c>
      <c r="L1408" s="284">
        <f>IF(ISBLANK(INDEX('Policy Characteristics'!F:F,MATCH($C1408,'Policy Characteristics'!$C:$C,0))),"",INDEX('Policy Characteristics'!F:F,MATCH($C1408,'Policy Characteristics'!$C:$C,0)))</f>
        <v>0</v>
      </c>
      <c r="M1408" s="284">
        <f>IF(ISBLANK(INDEX('Policy Characteristics'!G:G,MATCH($C1408,'Policy Characteristics'!$C:$C,0))),"",INDEX('Policy Characteristics'!G:G,MATCH($C1408,'Policy Characteristics'!$C:$C,0)))</f>
        <v>0.4</v>
      </c>
      <c r="N1408" s="284">
        <f>IF(ISBLANK(INDEX('Policy Characteristics'!H:H,MATCH($C1408,'Policy Characteristics'!$C:$C,0))),"",INDEX('Policy Characteristics'!H:H,MATCH($C1408,'Policy Characteristics'!$C:$C,0)))</f>
        <v>0.01</v>
      </c>
      <c r="O1408" s="276" t="str">
        <f>IF(ISBLANK(INDEX('Policy Characteristics'!I:I,MATCH($C1408,'Policy Characteristics'!$C:$C,0))),"",INDEX('Policy Characteristics'!I:I,MATCH($C1408,'Policy Characteristics'!$C:$C,0)))</f>
        <v>% reduction in fuel use</v>
      </c>
      <c r="P1408" s="276" t="str">
        <f>IF(ISBLANK(INDEX('Policy Characteristics'!J:J,MATCH($C1408,'Policy Characteristics'!$C:$C,0))),"",INDEX('Policy Characteristics'!J:J,MATCH($C1408,'Policy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8" s="276" t="str">
        <f>IF(ISBLANK(INDEX('Policy Characteristics'!K:K,MATCH($C1408,'Policy Characteristics'!$C:$C,0))),"",INDEX('Policy Characteristics'!K:K,MATCH($C1408,'Policy Characteristics'!$C:$C,0)))</f>
        <v>architectural-design.html#rnd</v>
      </c>
      <c r="R1408" s="276" t="str">
        <f>IF(ISBLANK(INDEX('Policy Characteristics'!L:L,MATCH($C1408,'Policy Characteristics'!$C:$C,0))),"",INDEX('Policy Characteristics'!L:L,MATCH($C1408,'Policy Characteristics'!$C:$C,0)))</f>
        <v>research-and-development.html</v>
      </c>
    </row>
    <row r="1409" spans="1:18" ht="16">
      <c r="A1409" s="276" t="str">
        <f>IF(ISBLANK(INDEX('Policy Characteristics'!A:A,MATCH($C1409,'Policy Characteristics'!$C:$C,0))),"",INDEX('Policy Characteristics'!A:A,MATCH($C1409,'Policy Characteristics'!$C:$C,0)))</f>
        <v>Research and Development</v>
      </c>
      <c r="B1409" s="285" t="str">
        <f>IF(ISBLANK(INDEX('Policy Characteristics'!B:B,MATCH($C1409,'Policy Characteristics'!$C:$C,0))),"",INDEX('Policy Characteristics'!B:B,MATCH($C1409,'Policy Characteristics'!$C:$C,0)))</f>
        <v>Fuel Use Reduction</v>
      </c>
      <c r="C1409" s="276" t="str">
        <f t="shared" si="66"/>
        <v>RnD Electricity Fuel Use Perc Reduction</v>
      </c>
      <c r="D1409" s="6" t="s">
        <v>2781</v>
      </c>
      <c r="E1409" s="47"/>
      <c r="F1409" s="6" t="s">
        <v>3599</v>
      </c>
      <c r="G1409" s="47"/>
      <c r="H1409" s="44">
        <v>1826</v>
      </c>
      <c r="I1409" s="347" t="s">
        <v>45</v>
      </c>
      <c r="J1409" s="277" t="str">
        <f>IF(ISBLANK(INDEX('Policy Characteristics'!D:D,MATCH($C1409,'Policy Characteristics'!$C:$C,0))),"",INDEX('Policy Characteristics'!D:D,MATCH($C1409,'Policy Characteristics'!$C:$C,0)))</f>
        <v>R&amp;D Fuel Use Reductions</v>
      </c>
      <c r="K1409" s="276" t="str">
        <f>IF(ISBLANK(INDEX('Policy Characteristics'!E:E,MATCH($C1409,'Policy Characteristics'!$C:$C,0))),"",INDEX('Policy Characteristics'!E:E,MATCH($C1409,'Policy Characteristics'!$C:$C,0)))</f>
        <v>RnD electricity fuel use reduction</v>
      </c>
      <c r="L1409" s="284">
        <f>IF(ISBLANK(INDEX('Policy Characteristics'!F:F,MATCH($C1409,'Policy Characteristics'!$C:$C,0))),"",INDEX('Policy Characteristics'!F:F,MATCH($C1409,'Policy Characteristics'!$C:$C,0)))</f>
        <v>0</v>
      </c>
      <c r="M1409" s="284">
        <f>IF(ISBLANK(INDEX('Policy Characteristics'!G:G,MATCH($C1409,'Policy Characteristics'!$C:$C,0))),"",INDEX('Policy Characteristics'!G:G,MATCH($C1409,'Policy Characteristics'!$C:$C,0)))</f>
        <v>0.4</v>
      </c>
      <c r="N1409" s="284">
        <f>IF(ISBLANK(INDEX('Policy Characteristics'!H:H,MATCH($C1409,'Policy Characteristics'!$C:$C,0))),"",INDEX('Policy Characteristics'!H:H,MATCH($C1409,'Policy Characteristics'!$C:$C,0)))</f>
        <v>0.01</v>
      </c>
      <c r="O1409" s="276" t="str">
        <f>IF(ISBLANK(INDEX('Policy Characteristics'!I:I,MATCH($C1409,'Policy Characteristics'!$C:$C,0))),"",INDEX('Policy Characteristics'!I:I,MATCH($C1409,'Policy Characteristics'!$C:$C,0)))</f>
        <v>% reduction in fuel use</v>
      </c>
      <c r="P1409" s="276" t="str">
        <f>IF(ISBLANK(INDEX('Policy Characteristics'!J:J,MATCH($C1409,'Policy Characteristics'!$C:$C,0))),"",INDEX('Policy Characteristics'!J:J,MATCH($C1409,'Policy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9" s="276" t="str">
        <f>IF(ISBLANK(INDEX('Policy Characteristics'!K:K,MATCH($C1409,'Policy Characteristics'!$C:$C,0))),"",INDEX('Policy Characteristics'!K:K,MATCH($C1409,'Policy Characteristics'!$C:$C,0)))</f>
        <v>architectural-design.html#rnd</v>
      </c>
      <c r="R1409" s="276" t="str">
        <f>IF(ISBLANK(INDEX('Policy Characteristics'!L:L,MATCH($C1409,'Policy Characteristics'!$C:$C,0))),"",INDEX('Policy Characteristics'!L:L,MATCH($C1409,'Policy Characteristics'!$C:$C,0)))</f>
        <v>research-and-development.html</v>
      </c>
    </row>
    <row r="1410" spans="1:18" ht="16">
      <c r="A1410" s="276" t="str">
        <f>IF(ISBLANK(INDEX('Policy Characteristics'!A:A,MATCH($C1410,'Policy Characteristics'!$C:$C,0))),"",INDEX('Policy Characteristics'!A:A,MATCH($C1410,'Policy Characteristics'!$C:$C,0)))</f>
        <v>Research and Development</v>
      </c>
      <c r="B1410" s="285" t="str">
        <f>IF(ISBLANK(INDEX('Policy Characteristics'!B:B,MATCH($C1410,'Policy Characteristics'!$C:$C,0))),"",INDEX('Policy Characteristics'!B:B,MATCH($C1410,'Policy Characteristics'!$C:$C,0)))</f>
        <v>Fuel Use Reduction</v>
      </c>
      <c r="C1410" s="276" t="str">
        <f t="shared" si="66"/>
        <v>RnD Electricity Fuel Use Perc Reduction</v>
      </c>
      <c r="D1410" s="6" t="s">
        <v>2782</v>
      </c>
      <c r="E1410" s="47"/>
      <c r="F1410" s="6" t="s">
        <v>3600</v>
      </c>
      <c r="G1410" s="47"/>
      <c r="H1410" s="44">
        <v>1827</v>
      </c>
      <c r="I1410" s="347" t="s">
        <v>44</v>
      </c>
      <c r="J1410" s="277" t="str">
        <f>IF(ISBLANK(INDEX('Policy Characteristics'!D:D,MATCH($C1410,'Policy Characteristics'!$C:$C,0))),"",INDEX('Policy Characteristics'!D:D,MATCH($C1410,'Policy Characteristics'!$C:$C,0)))</f>
        <v>R&amp;D Fuel Use Reductions</v>
      </c>
      <c r="K1410" s="276" t="str">
        <f>IF(ISBLANK(INDEX('Policy Characteristics'!E:E,MATCH($C1410,'Policy Characteristics'!$C:$C,0))),"",INDEX('Policy Characteristics'!E:E,MATCH($C1410,'Policy Characteristics'!$C:$C,0)))</f>
        <v>RnD electricity fuel use reduction</v>
      </c>
      <c r="L1410" s="284">
        <f>IF(ISBLANK(INDEX('Policy Characteristics'!F:F,MATCH($C1410,'Policy Characteristics'!$C:$C,0))),"",INDEX('Policy Characteristics'!F:F,MATCH($C1410,'Policy Characteristics'!$C:$C,0)))</f>
        <v>0</v>
      </c>
      <c r="M1410" s="284">
        <f>IF(ISBLANK(INDEX('Policy Characteristics'!G:G,MATCH($C1410,'Policy Characteristics'!$C:$C,0))),"",INDEX('Policy Characteristics'!G:G,MATCH($C1410,'Policy Characteristics'!$C:$C,0)))</f>
        <v>0.4</v>
      </c>
      <c r="N1410" s="284">
        <f>IF(ISBLANK(INDEX('Policy Characteristics'!H:H,MATCH($C1410,'Policy Characteristics'!$C:$C,0))),"",INDEX('Policy Characteristics'!H:H,MATCH($C1410,'Policy Characteristics'!$C:$C,0)))</f>
        <v>0.01</v>
      </c>
      <c r="O1410" s="276" t="str">
        <f>IF(ISBLANK(INDEX('Policy Characteristics'!I:I,MATCH($C1410,'Policy Characteristics'!$C:$C,0))),"",INDEX('Policy Characteristics'!I:I,MATCH($C1410,'Policy Characteristics'!$C:$C,0)))</f>
        <v>% reduction in fuel use</v>
      </c>
      <c r="P1410" s="276" t="str">
        <f>IF(ISBLANK(INDEX('Policy Characteristics'!J:J,MATCH($C1410,'Policy Characteristics'!$C:$C,0))),"",INDEX('Policy Characteristics'!J:J,MATCH($C1410,'Policy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0" s="276" t="str">
        <f>IF(ISBLANK(INDEX('Policy Characteristics'!K:K,MATCH($C1410,'Policy Characteristics'!$C:$C,0))),"",INDEX('Policy Characteristics'!K:K,MATCH($C1410,'Policy Characteristics'!$C:$C,0)))</f>
        <v>architectural-design.html#rnd</v>
      </c>
      <c r="R1410" s="276" t="str">
        <f>IF(ISBLANK(INDEX('Policy Characteristics'!L:L,MATCH($C1410,'Policy Characteristics'!$C:$C,0))),"",INDEX('Policy Characteristics'!L:L,MATCH($C1410,'Policy Characteristics'!$C:$C,0)))</f>
        <v>research-and-development.html</v>
      </c>
    </row>
    <row r="1411" spans="1:18" ht="16">
      <c r="A1411" s="276" t="str">
        <f>IF(ISBLANK(INDEX('Policy Characteristics'!A:A,MATCH($C1411,'Policy Characteristics'!$C:$C,0))),"",INDEX('Policy Characteristics'!A:A,MATCH($C1411,'Policy Characteristics'!$C:$C,0)))</f>
        <v>Research and Development</v>
      </c>
      <c r="B1411" s="285" t="str">
        <f>IF(ISBLANK(INDEX('Policy Characteristics'!B:B,MATCH($C1411,'Policy Characteristics'!$C:$C,0))),"",INDEX('Policy Characteristics'!B:B,MATCH($C1411,'Policy Characteristics'!$C:$C,0)))</f>
        <v>Fuel Use Reduction</v>
      </c>
      <c r="C1411" s="276" t="str">
        <f t="shared" si="66"/>
        <v>RnD Electricity Fuel Use Perc Reduction</v>
      </c>
      <c r="D1411" s="6" t="s">
        <v>3578</v>
      </c>
      <c r="E1411" s="47"/>
      <c r="F1411" s="6" t="s">
        <v>3601</v>
      </c>
      <c r="G1411" s="47"/>
      <c r="H1411" s="44">
        <v>1828</v>
      </c>
      <c r="I1411" s="347" t="s">
        <v>44</v>
      </c>
      <c r="J1411" s="277" t="str">
        <f>IF(ISBLANK(INDEX('Policy Characteristics'!D:D,MATCH($C1411,'Policy Characteristics'!$C:$C,0))),"",INDEX('Policy Characteristics'!D:D,MATCH($C1411,'Policy Characteristics'!$C:$C,0)))</f>
        <v>R&amp;D Fuel Use Reductions</v>
      </c>
      <c r="K1411" s="276" t="str">
        <f>IF(ISBLANK(INDEX('Policy Characteristics'!E:E,MATCH($C1411,'Policy Characteristics'!$C:$C,0))),"",INDEX('Policy Characteristics'!E:E,MATCH($C1411,'Policy Characteristics'!$C:$C,0)))</f>
        <v>RnD electricity fuel use reduction</v>
      </c>
      <c r="L1411" s="284">
        <f>IF(ISBLANK(INDEX('Policy Characteristics'!F:F,MATCH($C1411,'Policy Characteristics'!$C:$C,0))),"",INDEX('Policy Characteristics'!F:F,MATCH($C1411,'Policy Characteristics'!$C:$C,0)))</f>
        <v>0</v>
      </c>
      <c r="M1411" s="284">
        <f>IF(ISBLANK(INDEX('Policy Characteristics'!G:G,MATCH($C1411,'Policy Characteristics'!$C:$C,0))),"",INDEX('Policy Characteristics'!G:G,MATCH($C1411,'Policy Characteristics'!$C:$C,0)))</f>
        <v>0.4</v>
      </c>
      <c r="N1411" s="284">
        <f>IF(ISBLANK(INDEX('Policy Characteristics'!H:H,MATCH($C1411,'Policy Characteristics'!$C:$C,0))),"",INDEX('Policy Characteristics'!H:H,MATCH($C1411,'Policy Characteristics'!$C:$C,0)))</f>
        <v>0.01</v>
      </c>
      <c r="O1411" s="276" t="str">
        <f>IF(ISBLANK(INDEX('Policy Characteristics'!I:I,MATCH($C1411,'Policy Characteristics'!$C:$C,0))),"",INDEX('Policy Characteristics'!I:I,MATCH($C1411,'Policy Characteristics'!$C:$C,0)))</f>
        <v>% reduction in fuel use</v>
      </c>
      <c r="P1411" s="276" t="str">
        <f>IF(ISBLANK(INDEX('Policy Characteristics'!J:J,MATCH($C1411,'Policy Characteristics'!$C:$C,0))),"",INDEX('Policy Characteristics'!J:J,MATCH($C1411,'Policy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1" s="276" t="str">
        <f>IF(ISBLANK(INDEX('Policy Characteristics'!K:K,MATCH($C1411,'Policy Characteristics'!$C:$C,0))),"",INDEX('Policy Characteristics'!K:K,MATCH($C1411,'Policy Characteristics'!$C:$C,0)))</f>
        <v>architectural-design.html#rnd</v>
      </c>
      <c r="R1411" s="276" t="str">
        <f>IF(ISBLANK(INDEX('Policy Characteristics'!L:L,MATCH($C1411,'Policy Characteristics'!$C:$C,0))),"",INDEX('Policy Characteristics'!L:L,MATCH($C1411,'Policy Characteristics'!$C:$C,0)))</f>
        <v>research-and-development.html</v>
      </c>
    </row>
    <row r="1412" spans="1:18" ht="16">
      <c r="A1412" s="276" t="str">
        <f>IF(ISBLANK(INDEX('Policy Characteristics'!A:A,MATCH($C1412,'Policy Characteristics'!$C:$C,0))),"",INDEX('Policy Characteristics'!A:A,MATCH($C1412,'Policy Characteristics'!$C:$C,0)))</f>
        <v>Research and Development</v>
      </c>
      <c r="B1412" s="285" t="str">
        <f>IF(ISBLANK(INDEX('Policy Characteristics'!B:B,MATCH($C1412,'Policy Characteristics'!$C:$C,0))),"",INDEX('Policy Characteristics'!B:B,MATCH($C1412,'Policy Characteristics'!$C:$C,0)))</f>
        <v>Fuel Use Reduction</v>
      </c>
      <c r="C1412" s="276" t="str">
        <f t="shared" si="66"/>
        <v>RnD Electricity Fuel Use Perc Reduction</v>
      </c>
      <c r="D1412" s="6" t="s">
        <v>3581</v>
      </c>
      <c r="E1412" s="47"/>
      <c r="F1412" s="6" t="s">
        <v>3602</v>
      </c>
      <c r="G1412" s="47"/>
      <c r="H1412" s="44">
        <v>1829</v>
      </c>
      <c r="I1412" s="347" t="s">
        <v>44</v>
      </c>
      <c r="J1412" s="277" t="str">
        <f>IF(ISBLANK(INDEX('Policy Characteristics'!D:D,MATCH($C1412,'Policy Characteristics'!$C:$C,0))),"",INDEX('Policy Characteristics'!D:D,MATCH($C1412,'Policy Characteristics'!$C:$C,0)))</f>
        <v>R&amp;D Fuel Use Reductions</v>
      </c>
      <c r="K1412" s="276" t="str">
        <f>IF(ISBLANK(INDEX('Policy Characteristics'!E:E,MATCH($C1412,'Policy Characteristics'!$C:$C,0))),"",INDEX('Policy Characteristics'!E:E,MATCH($C1412,'Policy Characteristics'!$C:$C,0)))</f>
        <v>RnD electricity fuel use reduction</v>
      </c>
      <c r="L1412" s="284">
        <f>IF(ISBLANK(INDEX('Policy Characteristics'!F:F,MATCH($C1412,'Policy Characteristics'!$C:$C,0))),"",INDEX('Policy Characteristics'!F:F,MATCH($C1412,'Policy Characteristics'!$C:$C,0)))</f>
        <v>0</v>
      </c>
      <c r="M1412" s="284">
        <f>IF(ISBLANK(INDEX('Policy Characteristics'!G:G,MATCH($C1412,'Policy Characteristics'!$C:$C,0))),"",INDEX('Policy Characteristics'!G:G,MATCH($C1412,'Policy Characteristics'!$C:$C,0)))</f>
        <v>0.4</v>
      </c>
      <c r="N1412" s="284">
        <f>IF(ISBLANK(INDEX('Policy Characteristics'!H:H,MATCH($C1412,'Policy Characteristics'!$C:$C,0))),"",INDEX('Policy Characteristics'!H:H,MATCH($C1412,'Policy Characteristics'!$C:$C,0)))</f>
        <v>0.01</v>
      </c>
      <c r="O1412" s="276" t="str">
        <f>IF(ISBLANK(INDEX('Policy Characteristics'!I:I,MATCH($C1412,'Policy Characteristics'!$C:$C,0))),"",INDEX('Policy Characteristics'!I:I,MATCH($C1412,'Policy Characteristics'!$C:$C,0)))</f>
        <v>% reduction in fuel use</v>
      </c>
      <c r="P1412" s="276" t="str">
        <f>IF(ISBLANK(INDEX('Policy Characteristics'!J:J,MATCH($C1412,'Policy Characteristics'!$C:$C,0))),"",INDEX('Policy Characteristics'!J:J,MATCH($C1412,'Policy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2" s="276" t="str">
        <f>IF(ISBLANK(INDEX('Policy Characteristics'!K:K,MATCH($C1412,'Policy Characteristics'!$C:$C,0))),"",INDEX('Policy Characteristics'!K:K,MATCH($C1412,'Policy Characteristics'!$C:$C,0)))</f>
        <v>architectural-design.html#rnd</v>
      </c>
      <c r="R1412" s="276" t="str">
        <f>IF(ISBLANK(INDEX('Policy Characteristics'!L:L,MATCH($C1412,'Policy Characteristics'!$C:$C,0))),"",INDEX('Policy Characteristics'!L:L,MATCH($C1412,'Policy Characteristics'!$C:$C,0)))</f>
        <v>research-and-development.html</v>
      </c>
    </row>
    <row r="1413" spans="1:18" ht="16">
      <c r="A1413" s="276" t="str">
        <f>IF(ISBLANK(INDEX('Policy Characteristics'!A:A,MATCH($C1413,'Policy Characteristics'!$C:$C,0))),"",INDEX('Policy Characteristics'!A:A,MATCH($C1413,'Policy Characteristics'!$C:$C,0)))</f>
        <v>Research and Development</v>
      </c>
      <c r="B1413" s="285" t="str">
        <f>IF(ISBLANK(INDEX('Policy Characteristics'!B:B,MATCH($C1413,'Policy Characteristics'!$C:$C,0))),"",INDEX('Policy Characteristics'!B:B,MATCH($C1413,'Policy Characteristics'!$C:$C,0)))</f>
        <v>Fuel Use Reduction</v>
      </c>
      <c r="C1413" s="276" t="str">
        <f t="shared" si="66"/>
        <v>RnD Electricity Fuel Use Perc Reduction</v>
      </c>
      <c r="D1413" s="6" t="s">
        <v>3582</v>
      </c>
      <c r="E1413" s="47"/>
      <c r="F1413" s="6" t="s">
        <v>3603</v>
      </c>
      <c r="G1413" s="47"/>
      <c r="H1413" s="44">
        <v>1830</v>
      </c>
      <c r="I1413" s="347" t="s">
        <v>44</v>
      </c>
      <c r="J1413" s="277" t="str">
        <f>IF(ISBLANK(INDEX('Policy Characteristics'!D:D,MATCH($C1413,'Policy Characteristics'!$C:$C,0))),"",INDEX('Policy Characteristics'!D:D,MATCH($C1413,'Policy Characteristics'!$C:$C,0)))</f>
        <v>R&amp;D Fuel Use Reductions</v>
      </c>
      <c r="K1413" s="276" t="str">
        <f>IF(ISBLANK(INDEX('Policy Characteristics'!E:E,MATCH($C1413,'Policy Characteristics'!$C:$C,0))),"",INDEX('Policy Characteristics'!E:E,MATCH($C1413,'Policy Characteristics'!$C:$C,0)))</f>
        <v>RnD electricity fuel use reduction</v>
      </c>
      <c r="L1413" s="284">
        <f>IF(ISBLANK(INDEX('Policy Characteristics'!F:F,MATCH($C1413,'Policy Characteristics'!$C:$C,0))),"",INDEX('Policy Characteristics'!F:F,MATCH($C1413,'Policy Characteristics'!$C:$C,0)))</f>
        <v>0</v>
      </c>
      <c r="M1413" s="284">
        <f>IF(ISBLANK(INDEX('Policy Characteristics'!G:G,MATCH($C1413,'Policy Characteristics'!$C:$C,0))),"",INDEX('Policy Characteristics'!G:G,MATCH($C1413,'Policy Characteristics'!$C:$C,0)))</f>
        <v>0.4</v>
      </c>
      <c r="N1413" s="284">
        <f>IF(ISBLANK(INDEX('Policy Characteristics'!H:H,MATCH($C1413,'Policy Characteristics'!$C:$C,0))),"",INDEX('Policy Characteristics'!H:H,MATCH($C1413,'Policy Characteristics'!$C:$C,0)))</f>
        <v>0.01</v>
      </c>
      <c r="O1413" s="276" t="str">
        <f>IF(ISBLANK(INDEX('Policy Characteristics'!I:I,MATCH($C1413,'Policy Characteristics'!$C:$C,0))),"",INDEX('Policy Characteristics'!I:I,MATCH($C1413,'Policy Characteristics'!$C:$C,0)))</f>
        <v>% reduction in fuel use</v>
      </c>
      <c r="P1413" s="276" t="str">
        <f>IF(ISBLANK(INDEX('Policy Characteristics'!J:J,MATCH($C1413,'Policy Characteristics'!$C:$C,0))),"",INDEX('Policy Characteristics'!J:J,MATCH($C1413,'Policy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3" s="276" t="str">
        <f>IF(ISBLANK(INDEX('Policy Characteristics'!K:K,MATCH($C1413,'Policy Characteristics'!$C:$C,0))),"",INDEX('Policy Characteristics'!K:K,MATCH($C1413,'Policy Characteristics'!$C:$C,0)))</f>
        <v>architectural-design.html#rnd</v>
      </c>
      <c r="R1413" s="276" t="str">
        <f>IF(ISBLANK(INDEX('Policy Characteristics'!L:L,MATCH($C1413,'Policy Characteristics'!$C:$C,0))),"",INDEX('Policy Characteristics'!L:L,MATCH($C1413,'Policy Characteristics'!$C:$C,0)))</f>
        <v>research-and-development.html</v>
      </c>
    </row>
    <row r="1414" spans="1:18" ht="16">
      <c r="A1414" s="276" t="str">
        <f>IF(ISBLANK(INDEX('Policy Characteristics'!A:A,MATCH($C1414,'Policy Characteristics'!$C:$C,0))),"",INDEX('Policy Characteristics'!A:A,MATCH($C1414,'Policy Characteristics'!$C:$C,0)))</f>
        <v>Research and Development</v>
      </c>
      <c r="B1414" s="285" t="str">
        <f>IF(ISBLANK(INDEX('Policy Characteristics'!B:B,MATCH($C1414,'Policy Characteristics'!$C:$C,0))),"",INDEX('Policy Characteristics'!B:B,MATCH($C1414,'Policy Characteristics'!$C:$C,0)))</f>
        <v>Fuel Use Reduction</v>
      </c>
      <c r="C1414" s="276" t="str">
        <f t="shared" si="66"/>
        <v>RnD Electricity Fuel Use Perc Reduction</v>
      </c>
      <c r="D1414" s="6" t="s">
        <v>3583</v>
      </c>
      <c r="E1414" s="47"/>
      <c r="F1414" s="6" t="s">
        <v>3604</v>
      </c>
      <c r="G1414" s="47"/>
      <c r="H1414" s="44">
        <v>1831</v>
      </c>
      <c r="I1414" s="347" t="s">
        <v>44</v>
      </c>
      <c r="J1414" s="277" t="str">
        <f>IF(ISBLANK(INDEX('Policy Characteristics'!D:D,MATCH($C1414,'Policy Characteristics'!$C:$C,0))),"",INDEX('Policy Characteristics'!D:D,MATCH($C1414,'Policy Characteristics'!$C:$C,0)))</f>
        <v>R&amp;D Fuel Use Reductions</v>
      </c>
      <c r="K1414" s="276" t="str">
        <f>IF(ISBLANK(INDEX('Policy Characteristics'!E:E,MATCH($C1414,'Policy Characteristics'!$C:$C,0))),"",INDEX('Policy Characteristics'!E:E,MATCH($C1414,'Policy Characteristics'!$C:$C,0)))</f>
        <v>RnD electricity fuel use reduction</v>
      </c>
      <c r="L1414" s="284">
        <f>IF(ISBLANK(INDEX('Policy Characteristics'!F:F,MATCH($C1414,'Policy Characteristics'!$C:$C,0))),"",INDEX('Policy Characteristics'!F:F,MATCH($C1414,'Policy Characteristics'!$C:$C,0)))</f>
        <v>0</v>
      </c>
      <c r="M1414" s="284">
        <f>IF(ISBLANK(INDEX('Policy Characteristics'!G:G,MATCH($C1414,'Policy Characteristics'!$C:$C,0))),"",INDEX('Policy Characteristics'!G:G,MATCH($C1414,'Policy Characteristics'!$C:$C,0)))</f>
        <v>0.4</v>
      </c>
      <c r="N1414" s="284">
        <f>IF(ISBLANK(INDEX('Policy Characteristics'!H:H,MATCH($C1414,'Policy Characteristics'!$C:$C,0))),"",INDEX('Policy Characteristics'!H:H,MATCH($C1414,'Policy Characteristics'!$C:$C,0)))</f>
        <v>0.01</v>
      </c>
      <c r="O1414" s="276" t="str">
        <f>IF(ISBLANK(INDEX('Policy Characteristics'!I:I,MATCH($C1414,'Policy Characteristics'!$C:$C,0))),"",INDEX('Policy Characteristics'!I:I,MATCH($C1414,'Policy Characteristics'!$C:$C,0)))</f>
        <v>% reduction in fuel use</v>
      </c>
      <c r="P1414" s="276" t="str">
        <f>IF(ISBLANK(INDEX('Policy Characteristics'!J:J,MATCH($C1414,'Policy Characteristics'!$C:$C,0))),"",INDEX('Policy Characteristics'!J:J,MATCH($C1414,'Policy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4" s="276" t="str">
        <f>IF(ISBLANK(INDEX('Policy Characteristics'!K:K,MATCH($C1414,'Policy Characteristics'!$C:$C,0))),"",INDEX('Policy Characteristics'!K:K,MATCH($C1414,'Policy Characteristics'!$C:$C,0)))</f>
        <v>architectural-design.html#rnd</v>
      </c>
      <c r="R1414" s="276" t="str">
        <f>IF(ISBLANK(INDEX('Policy Characteristics'!L:L,MATCH($C1414,'Policy Characteristics'!$C:$C,0))),"",INDEX('Policy Characteristics'!L:L,MATCH($C1414,'Policy Characteristics'!$C:$C,0)))</f>
        <v>research-and-development.html</v>
      </c>
    </row>
    <row r="1415" spans="1:18" ht="16">
      <c r="A1415" s="276" t="str">
        <f>IF(ISBLANK(INDEX('Policy Characteristics'!A:A,MATCH($C1415,'Policy Characteristics'!$C:$C,0))),"",INDEX('Policy Characteristics'!A:A,MATCH($C1415,'Policy Characteristics'!$C:$C,0)))</f>
        <v>Research and Development</v>
      </c>
      <c r="B1415" s="285" t="str">
        <f>IF(ISBLANK(INDEX('Policy Characteristics'!B:B,MATCH($C1415,'Policy Characteristics'!$C:$C,0))),"",INDEX('Policy Characteristics'!B:B,MATCH($C1415,'Policy Characteristics'!$C:$C,0)))</f>
        <v>Fuel Use Reduction</v>
      </c>
      <c r="C1415" s="276" t="str">
        <f t="shared" si="66"/>
        <v>RnD Electricity Fuel Use Perc Reduction</v>
      </c>
      <c r="D1415" s="6" t="s">
        <v>3584</v>
      </c>
      <c r="E1415" s="47"/>
      <c r="F1415" s="6" t="s">
        <v>3605</v>
      </c>
      <c r="G1415" s="47"/>
      <c r="H1415" s="44">
        <v>1832</v>
      </c>
      <c r="I1415" s="347" t="s">
        <v>44</v>
      </c>
      <c r="J1415" s="277" t="str">
        <f>IF(ISBLANK(INDEX('Policy Characteristics'!D:D,MATCH($C1415,'Policy Characteristics'!$C:$C,0))),"",INDEX('Policy Characteristics'!D:D,MATCH($C1415,'Policy Characteristics'!$C:$C,0)))</f>
        <v>R&amp;D Fuel Use Reductions</v>
      </c>
      <c r="K1415" s="276" t="str">
        <f>IF(ISBLANK(INDEX('Policy Characteristics'!E:E,MATCH($C1415,'Policy Characteristics'!$C:$C,0))),"",INDEX('Policy Characteristics'!E:E,MATCH($C1415,'Policy Characteristics'!$C:$C,0)))</f>
        <v>RnD electricity fuel use reduction</v>
      </c>
      <c r="L1415" s="284">
        <f>IF(ISBLANK(INDEX('Policy Characteristics'!F:F,MATCH($C1415,'Policy Characteristics'!$C:$C,0))),"",INDEX('Policy Characteristics'!F:F,MATCH($C1415,'Policy Characteristics'!$C:$C,0)))</f>
        <v>0</v>
      </c>
      <c r="M1415" s="284">
        <f>IF(ISBLANK(INDEX('Policy Characteristics'!G:G,MATCH($C1415,'Policy Characteristics'!$C:$C,0))),"",INDEX('Policy Characteristics'!G:G,MATCH($C1415,'Policy Characteristics'!$C:$C,0)))</f>
        <v>0.4</v>
      </c>
      <c r="N1415" s="284">
        <f>IF(ISBLANK(INDEX('Policy Characteristics'!H:H,MATCH($C1415,'Policy Characteristics'!$C:$C,0))),"",INDEX('Policy Characteristics'!H:H,MATCH($C1415,'Policy Characteristics'!$C:$C,0)))</f>
        <v>0.01</v>
      </c>
      <c r="O1415" s="276" t="str">
        <f>IF(ISBLANK(INDEX('Policy Characteristics'!I:I,MATCH($C1415,'Policy Characteristics'!$C:$C,0))),"",INDEX('Policy Characteristics'!I:I,MATCH($C1415,'Policy Characteristics'!$C:$C,0)))</f>
        <v>% reduction in fuel use</v>
      </c>
      <c r="P1415" s="276" t="str">
        <f>IF(ISBLANK(INDEX('Policy Characteristics'!J:J,MATCH($C1415,'Policy Characteristics'!$C:$C,0))),"",INDEX('Policy Characteristics'!J:J,MATCH($C1415,'Policy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5" s="276" t="str">
        <f>IF(ISBLANK(INDEX('Policy Characteristics'!K:K,MATCH($C1415,'Policy Characteristics'!$C:$C,0))),"",INDEX('Policy Characteristics'!K:K,MATCH($C1415,'Policy Characteristics'!$C:$C,0)))</f>
        <v>architectural-design.html#rnd</v>
      </c>
      <c r="R1415" s="276" t="str">
        <f>IF(ISBLANK(INDEX('Policy Characteristics'!L:L,MATCH($C1415,'Policy Characteristics'!$C:$C,0))),"",INDEX('Policy Characteristics'!L:L,MATCH($C1415,'Policy Characteristics'!$C:$C,0)))</f>
        <v>research-and-development.html</v>
      </c>
    </row>
    <row r="1416" spans="1:18" ht="16">
      <c r="A1416" s="276" t="str">
        <f>IF(ISBLANK(INDEX('Policy Characteristics'!A:A,MATCH($C1416,'Policy Characteristics'!$C:$C,0))),"",INDEX('Policy Characteristics'!A:A,MATCH($C1416,'Policy Characteristics'!$C:$C,0)))</f>
        <v>Research and Development</v>
      </c>
      <c r="B1416" s="285" t="str">
        <f>IF(ISBLANK(INDEX('Policy Characteristics'!B:B,MATCH($C1416,'Policy Characteristics'!$C:$C,0))),"",INDEX('Policy Characteristics'!B:B,MATCH($C1416,'Policy Characteristics'!$C:$C,0)))</f>
        <v>Fuel Use Reduction</v>
      </c>
      <c r="C1416" s="276" t="str">
        <f t="shared" si="66"/>
        <v>RnD Electricity Fuel Use Perc Reduction</v>
      </c>
      <c r="D1416" s="6" t="s">
        <v>3585</v>
      </c>
      <c r="E1416" s="47"/>
      <c r="F1416" s="6" t="s">
        <v>3606</v>
      </c>
      <c r="G1416" s="47"/>
      <c r="H1416" s="44">
        <v>1833</v>
      </c>
      <c r="I1416" s="347" t="s">
        <v>44</v>
      </c>
      <c r="J1416" s="277" t="str">
        <f>IF(ISBLANK(INDEX('Policy Characteristics'!D:D,MATCH($C1416,'Policy Characteristics'!$C:$C,0))),"",INDEX('Policy Characteristics'!D:D,MATCH($C1416,'Policy Characteristics'!$C:$C,0)))</f>
        <v>R&amp;D Fuel Use Reductions</v>
      </c>
      <c r="K1416" s="276" t="str">
        <f>IF(ISBLANK(INDEX('Policy Characteristics'!E:E,MATCH($C1416,'Policy Characteristics'!$C:$C,0))),"",INDEX('Policy Characteristics'!E:E,MATCH($C1416,'Policy Characteristics'!$C:$C,0)))</f>
        <v>RnD electricity fuel use reduction</v>
      </c>
      <c r="L1416" s="284">
        <f>IF(ISBLANK(INDEX('Policy Characteristics'!F:F,MATCH($C1416,'Policy Characteristics'!$C:$C,0))),"",INDEX('Policy Characteristics'!F:F,MATCH($C1416,'Policy Characteristics'!$C:$C,0)))</f>
        <v>0</v>
      </c>
      <c r="M1416" s="284">
        <f>IF(ISBLANK(INDEX('Policy Characteristics'!G:G,MATCH($C1416,'Policy Characteristics'!$C:$C,0))),"",INDEX('Policy Characteristics'!G:G,MATCH($C1416,'Policy Characteristics'!$C:$C,0)))</f>
        <v>0.4</v>
      </c>
      <c r="N1416" s="284">
        <f>IF(ISBLANK(INDEX('Policy Characteristics'!H:H,MATCH($C1416,'Policy Characteristics'!$C:$C,0))),"",INDEX('Policy Characteristics'!H:H,MATCH($C1416,'Policy Characteristics'!$C:$C,0)))</f>
        <v>0.01</v>
      </c>
      <c r="O1416" s="276" t="str">
        <f>IF(ISBLANK(INDEX('Policy Characteristics'!I:I,MATCH($C1416,'Policy Characteristics'!$C:$C,0))),"",INDEX('Policy Characteristics'!I:I,MATCH($C1416,'Policy Characteristics'!$C:$C,0)))</f>
        <v>% reduction in fuel use</v>
      </c>
      <c r="P1416" s="276" t="str">
        <f>IF(ISBLANK(INDEX('Policy Characteristics'!J:J,MATCH($C1416,'Policy Characteristics'!$C:$C,0))),"",INDEX('Policy Characteristics'!J:J,MATCH($C1416,'Policy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6" s="276" t="str">
        <f>IF(ISBLANK(INDEX('Policy Characteristics'!K:K,MATCH($C1416,'Policy Characteristics'!$C:$C,0))),"",INDEX('Policy Characteristics'!K:K,MATCH($C1416,'Policy Characteristics'!$C:$C,0)))</f>
        <v>architectural-design.html#rnd</v>
      </c>
      <c r="R1416" s="276" t="str">
        <f>IF(ISBLANK(INDEX('Policy Characteristics'!L:L,MATCH($C1416,'Policy Characteristics'!$C:$C,0))),"",INDEX('Policy Characteristics'!L:L,MATCH($C1416,'Policy Characteristics'!$C:$C,0)))</f>
        <v>research-and-development.html</v>
      </c>
    </row>
    <row r="1417" spans="1:18" ht="16">
      <c r="A1417" s="276" t="str">
        <f>IF(ISBLANK(INDEX('Policy Characteristics'!A:A,MATCH($C1417,'Policy Characteristics'!$C:$C,0))),"",INDEX('Policy Characteristics'!A:A,MATCH($C1417,'Policy Characteristics'!$C:$C,0)))</f>
        <v>Research and Development</v>
      </c>
      <c r="B1417" s="285" t="str">
        <f>IF(ISBLANK(INDEX('Policy Characteristics'!B:B,MATCH($C1417,'Policy Characteristics'!$C:$C,0))),"",INDEX('Policy Characteristics'!B:B,MATCH($C1417,'Policy Characteristics'!$C:$C,0)))</f>
        <v>Fuel Use Reduction</v>
      </c>
      <c r="C1417" t="s">
        <v>310</v>
      </c>
      <c r="D1417" t="s">
        <v>3102</v>
      </c>
      <c r="E1417" s="47"/>
      <c r="F1417" s="6" t="s">
        <v>3129</v>
      </c>
      <c r="G1417" s="47"/>
      <c r="H1417" s="44">
        <v>1487</v>
      </c>
      <c r="I1417" s="347" t="s">
        <v>44</v>
      </c>
      <c r="J1417" s="277" t="str">
        <f>IF(ISBLANK(INDEX('Policy Characteristics'!D:D,MATCH($C1417,'Policy Characteristics'!$C:$C,0))),"",INDEX('Policy Characteristics'!D:D,MATCH($C1417,'Policy Characteristics'!$C:$C,0)))</f>
        <v>R&amp;D Fuel Use Reductions</v>
      </c>
      <c r="K1417" s="276" t="str">
        <f>IF(ISBLANK(INDEX('Policy Characteristics'!E:E,MATCH($C1417,'Policy Characteristics'!$C:$C,0))),"",INDEX('Policy Characteristics'!E:E,MATCH($C1417,'Policy Characteristics'!$C:$C,0)))</f>
        <v>RnD industry fuel use reduction</v>
      </c>
      <c r="L1417" s="284">
        <f>IF(ISBLANK(INDEX('Policy Characteristics'!F:F,MATCH($C1417,'Policy Characteristics'!$C:$C,0))),"",INDEX('Policy Characteristics'!F:F,MATCH($C1417,'Policy Characteristics'!$C:$C,0)))</f>
        <v>0</v>
      </c>
      <c r="M1417" s="284">
        <f>IF(ISBLANK(INDEX('Policy Characteristics'!G:G,MATCH($C1417,'Policy Characteristics'!$C:$C,0))),"",INDEX('Policy Characteristics'!G:G,MATCH($C1417,'Policy Characteristics'!$C:$C,0)))</f>
        <v>0.4</v>
      </c>
      <c r="N1417" s="284">
        <f>IF(ISBLANK(INDEX('Policy Characteristics'!H:H,MATCH($C1417,'Policy Characteristics'!$C:$C,0))),"",INDEX('Policy Characteristics'!H:H,MATCH($C1417,'Policy Characteristics'!$C:$C,0)))</f>
        <v>0.01</v>
      </c>
      <c r="O1417" s="276" t="str">
        <f>IF(ISBLANK(INDEX('Policy Characteristics'!I:I,MATCH($C1417,'Policy Characteristics'!$C:$C,0))),"",INDEX('Policy Characteristics'!I:I,MATCH($C1417,'Policy Characteristics'!$C:$C,0)))</f>
        <v>% reduction in fuel use</v>
      </c>
      <c r="P1417" s="276" t="str">
        <f>IF(ISBLANK(INDEX('Policy Characteristics'!J:J,MATCH($C1417,'Policy Characteristics'!$C:$C,0))),"",INDEX('Policy Characteristics'!J:J,MATCH($C1417,'Policy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7" s="276" t="str">
        <f>IF(ISBLANK(INDEX('Policy Characteristics'!K:K,MATCH($C1417,'Policy Characteristics'!$C:$C,0))),"",INDEX('Policy Characteristics'!K:K,MATCH($C1417,'Policy Characteristics'!$C:$C,0)))</f>
        <v>architectural-design.html#rnd</v>
      </c>
      <c r="R1417" s="276" t="str">
        <f>IF(ISBLANK(INDEX('Policy Characteristics'!L:L,MATCH($C1417,'Policy Characteristics'!$C:$C,0))),"",INDEX('Policy Characteristics'!L:L,MATCH($C1417,'Policy Characteristics'!$C:$C,0)))</f>
        <v>research-and-development.html</v>
      </c>
    </row>
    <row r="1418" spans="1:18" ht="16">
      <c r="A1418" s="276" t="str">
        <f>IF(ISBLANK(INDEX('Policy Characteristics'!A:A,MATCH($C1418,'Policy Characteristics'!$C:$C,0))),"",INDEX('Policy Characteristics'!A:A,MATCH($C1418,'Policy Characteristics'!$C:$C,0)))</f>
        <v>Research and Development</v>
      </c>
      <c r="B1418" s="285" t="str">
        <f>IF(ISBLANK(INDEX('Policy Characteristics'!B:B,MATCH($C1418,'Policy Characteristics'!$C:$C,0))),"",INDEX('Policy Characteristics'!B:B,MATCH($C1418,'Policy Characteristics'!$C:$C,0)))</f>
        <v>Fuel Use Reduction</v>
      </c>
      <c r="C1418" s="276" t="str">
        <f t="shared" ref="C1418:C1441" si="67">C$1417</f>
        <v>RnD Industry Fuel Use Perc Reduction</v>
      </c>
      <c r="D1418" t="s">
        <v>3103</v>
      </c>
      <c r="E1418" s="47"/>
      <c r="F1418" s="6" t="s">
        <v>3130</v>
      </c>
      <c r="G1418" s="47"/>
      <c r="H1418" s="44">
        <v>1488</v>
      </c>
      <c r="I1418" s="347" t="s">
        <v>44</v>
      </c>
      <c r="J1418" s="277" t="str">
        <f>IF(ISBLANK(INDEX('Policy Characteristics'!D:D,MATCH($C1418,'Policy Characteristics'!$C:$C,0))),"",INDEX('Policy Characteristics'!D:D,MATCH($C1418,'Policy Characteristics'!$C:$C,0)))</f>
        <v>R&amp;D Fuel Use Reductions</v>
      </c>
      <c r="K1418" s="276" t="str">
        <f>IF(ISBLANK(INDEX('Policy Characteristics'!E:E,MATCH($C1418,'Policy Characteristics'!$C:$C,0))),"",INDEX('Policy Characteristics'!E:E,MATCH($C1418,'Policy Characteristics'!$C:$C,0)))</f>
        <v>RnD industry fuel use reduction</v>
      </c>
      <c r="L1418" s="284">
        <f>IF(ISBLANK(INDEX('Policy Characteristics'!F:F,MATCH($C1418,'Policy Characteristics'!$C:$C,0))),"",INDEX('Policy Characteristics'!F:F,MATCH($C1418,'Policy Characteristics'!$C:$C,0)))</f>
        <v>0</v>
      </c>
      <c r="M1418" s="284">
        <f>IF(ISBLANK(INDEX('Policy Characteristics'!G:G,MATCH($C1418,'Policy Characteristics'!$C:$C,0))),"",INDEX('Policy Characteristics'!G:G,MATCH($C1418,'Policy Characteristics'!$C:$C,0)))</f>
        <v>0.4</v>
      </c>
      <c r="N1418" s="284">
        <f>IF(ISBLANK(INDEX('Policy Characteristics'!H:H,MATCH($C1418,'Policy Characteristics'!$C:$C,0))),"",INDEX('Policy Characteristics'!H:H,MATCH($C1418,'Policy Characteristics'!$C:$C,0)))</f>
        <v>0.01</v>
      </c>
      <c r="O1418" s="276" t="str">
        <f>IF(ISBLANK(INDEX('Policy Characteristics'!I:I,MATCH($C1418,'Policy Characteristics'!$C:$C,0))),"",INDEX('Policy Characteristics'!I:I,MATCH($C1418,'Policy Characteristics'!$C:$C,0)))</f>
        <v>% reduction in fuel use</v>
      </c>
      <c r="P1418" s="276" t="str">
        <f>IF(ISBLANK(INDEX('Policy Characteristics'!J:J,MATCH($C1418,'Policy Characteristics'!$C:$C,0))),"",INDEX('Policy Characteristics'!J:J,MATCH($C1418,'Policy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8" s="276" t="str">
        <f>IF(ISBLANK(INDEX('Policy Characteristics'!K:K,MATCH($C1418,'Policy Characteristics'!$C:$C,0))),"",INDEX('Policy Characteristics'!K:K,MATCH($C1418,'Policy Characteristics'!$C:$C,0)))</f>
        <v>architectural-design.html#rnd</v>
      </c>
      <c r="R1418" s="276" t="str">
        <f>IF(ISBLANK(INDEX('Policy Characteristics'!L:L,MATCH($C1418,'Policy Characteristics'!$C:$C,0))),"",INDEX('Policy Characteristics'!L:L,MATCH($C1418,'Policy Characteristics'!$C:$C,0)))</f>
        <v>research-and-development.html</v>
      </c>
    </row>
    <row r="1419" spans="1:18" ht="16">
      <c r="A1419" s="276" t="str">
        <f>IF(ISBLANK(INDEX('Policy Characteristics'!A:A,MATCH($C1419,'Policy Characteristics'!$C:$C,0))),"",INDEX('Policy Characteristics'!A:A,MATCH($C1419,'Policy Characteristics'!$C:$C,0)))</f>
        <v>Research and Development</v>
      </c>
      <c r="B1419" s="285" t="str">
        <f>IF(ISBLANK(INDEX('Policy Characteristics'!B:B,MATCH($C1419,'Policy Characteristics'!$C:$C,0))),"",INDEX('Policy Characteristics'!B:B,MATCH($C1419,'Policy Characteristics'!$C:$C,0)))</f>
        <v>Fuel Use Reduction</v>
      </c>
      <c r="C1419" s="276" t="str">
        <f t="shared" si="67"/>
        <v>RnD Industry Fuel Use Perc Reduction</v>
      </c>
      <c r="D1419" t="s">
        <v>3104</v>
      </c>
      <c r="E1419" s="47"/>
      <c r="F1419" s="6" t="s">
        <v>3131</v>
      </c>
      <c r="G1419" s="47"/>
      <c r="H1419" s="44">
        <v>1489</v>
      </c>
      <c r="I1419" s="347" t="s">
        <v>44</v>
      </c>
      <c r="J1419" s="277" t="str">
        <f>IF(ISBLANK(INDEX('Policy Characteristics'!D:D,MATCH($C1419,'Policy Characteristics'!$C:$C,0))),"",INDEX('Policy Characteristics'!D:D,MATCH($C1419,'Policy Characteristics'!$C:$C,0)))</f>
        <v>R&amp;D Fuel Use Reductions</v>
      </c>
      <c r="K1419" s="276" t="str">
        <f>IF(ISBLANK(INDEX('Policy Characteristics'!E:E,MATCH($C1419,'Policy Characteristics'!$C:$C,0))),"",INDEX('Policy Characteristics'!E:E,MATCH($C1419,'Policy Characteristics'!$C:$C,0)))</f>
        <v>RnD industry fuel use reduction</v>
      </c>
      <c r="L1419" s="284">
        <f>IF(ISBLANK(INDEX('Policy Characteristics'!F:F,MATCH($C1419,'Policy Characteristics'!$C:$C,0))),"",INDEX('Policy Characteristics'!F:F,MATCH($C1419,'Policy Characteristics'!$C:$C,0)))</f>
        <v>0</v>
      </c>
      <c r="M1419" s="284">
        <f>IF(ISBLANK(INDEX('Policy Characteristics'!G:G,MATCH($C1419,'Policy Characteristics'!$C:$C,0))),"",INDEX('Policy Characteristics'!G:G,MATCH($C1419,'Policy Characteristics'!$C:$C,0)))</f>
        <v>0.4</v>
      </c>
      <c r="N1419" s="284">
        <f>IF(ISBLANK(INDEX('Policy Characteristics'!H:H,MATCH($C1419,'Policy Characteristics'!$C:$C,0))),"",INDEX('Policy Characteristics'!H:H,MATCH($C1419,'Policy Characteristics'!$C:$C,0)))</f>
        <v>0.01</v>
      </c>
      <c r="O1419" s="276" t="str">
        <f>IF(ISBLANK(INDEX('Policy Characteristics'!I:I,MATCH($C1419,'Policy Characteristics'!$C:$C,0))),"",INDEX('Policy Characteristics'!I:I,MATCH($C1419,'Policy Characteristics'!$C:$C,0)))</f>
        <v>% reduction in fuel use</v>
      </c>
      <c r="P1419" s="276" t="str">
        <f>IF(ISBLANK(INDEX('Policy Characteristics'!J:J,MATCH($C1419,'Policy Characteristics'!$C:$C,0))),"",INDEX('Policy Characteristics'!J:J,MATCH($C1419,'Policy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9" s="276" t="str">
        <f>IF(ISBLANK(INDEX('Policy Characteristics'!K:K,MATCH($C1419,'Policy Characteristics'!$C:$C,0))),"",INDEX('Policy Characteristics'!K:K,MATCH($C1419,'Policy Characteristics'!$C:$C,0)))</f>
        <v>architectural-design.html#rnd</v>
      </c>
      <c r="R1419" s="276" t="str">
        <f>IF(ISBLANK(INDEX('Policy Characteristics'!L:L,MATCH($C1419,'Policy Characteristics'!$C:$C,0))),"",INDEX('Policy Characteristics'!L:L,MATCH($C1419,'Policy Characteristics'!$C:$C,0)))</f>
        <v>research-and-development.html</v>
      </c>
    </row>
    <row r="1420" spans="1:18" ht="16">
      <c r="A1420" s="276" t="str">
        <f>IF(ISBLANK(INDEX('Policy Characteristics'!A:A,MATCH($C1420,'Policy Characteristics'!$C:$C,0))),"",INDEX('Policy Characteristics'!A:A,MATCH($C1420,'Policy Characteristics'!$C:$C,0)))</f>
        <v>Research and Development</v>
      </c>
      <c r="B1420" s="285" t="str">
        <f>IF(ISBLANK(INDEX('Policy Characteristics'!B:B,MATCH($C1420,'Policy Characteristics'!$C:$C,0))),"",INDEX('Policy Characteristics'!B:B,MATCH($C1420,'Policy Characteristics'!$C:$C,0)))</f>
        <v>Fuel Use Reduction</v>
      </c>
      <c r="C1420" s="276" t="str">
        <f t="shared" si="67"/>
        <v>RnD Industry Fuel Use Perc Reduction</v>
      </c>
      <c r="D1420" t="s">
        <v>3105</v>
      </c>
      <c r="E1420" s="47"/>
      <c r="F1420" s="6" t="s">
        <v>3132</v>
      </c>
      <c r="G1420" s="47"/>
      <c r="H1420" s="44">
        <v>1490</v>
      </c>
      <c r="I1420" s="347" t="s">
        <v>44</v>
      </c>
      <c r="J1420" s="277" t="str">
        <f>IF(ISBLANK(INDEX('Policy Characteristics'!D:D,MATCH($C1420,'Policy Characteristics'!$C:$C,0))),"",INDEX('Policy Characteristics'!D:D,MATCH($C1420,'Policy Characteristics'!$C:$C,0)))</f>
        <v>R&amp;D Fuel Use Reductions</v>
      </c>
      <c r="K1420" s="276" t="str">
        <f>IF(ISBLANK(INDEX('Policy Characteristics'!E:E,MATCH($C1420,'Policy Characteristics'!$C:$C,0))),"",INDEX('Policy Characteristics'!E:E,MATCH($C1420,'Policy Characteristics'!$C:$C,0)))</f>
        <v>RnD industry fuel use reduction</v>
      </c>
      <c r="L1420" s="284">
        <f>IF(ISBLANK(INDEX('Policy Characteristics'!F:F,MATCH($C1420,'Policy Characteristics'!$C:$C,0))),"",INDEX('Policy Characteristics'!F:F,MATCH($C1420,'Policy Characteristics'!$C:$C,0)))</f>
        <v>0</v>
      </c>
      <c r="M1420" s="284">
        <f>IF(ISBLANK(INDEX('Policy Characteristics'!G:G,MATCH($C1420,'Policy Characteristics'!$C:$C,0))),"",INDEX('Policy Characteristics'!G:G,MATCH($C1420,'Policy Characteristics'!$C:$C,0)))</f>
        <v>0.4</v>
      </c>
      <c r="N1420" s="284">
        <f>IF(ISBLANK(INDEX('Policy Characteristics'!H:H,MATCH($C1420,'Policy Characteristics'!$C:$C,0))),"",INDEX('Policy Characteristics'!H:H,MATCH($C1420,'Policy Characteristics'!$C:$C,0)))</f>
        <v>0.01</v>
      </c>
      <c r="O1420" s="276" t="str">
        <f>IF(ISBLANK(INDEX('Policy Characteristics'!I:I,MATCH($C1420,'Policy Characteristics'!$C:$C,0))),"",INDEX('Policy Characteristics'!I:I,MATCH($C1420,'Policy Characteristics'!$C:$C,0)))</f>
        <v>% reduction in fuel use</v>
      </c>
      <c r="P1420" s="276" t="str">
        <f>IF(ISBLANK(INDEX('Policy Characteristics'!J:J,MATCH($C1420,'Policy Characteristics'!$C:$C,0))),"",INDEX('Policy Characteristics'!J:J,MATCH($C1420,'Policy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0" s="276" t="str">
        <f>IF(ISBLANK(INDEX('Policy Characteristics'!K:K,MATCH($C1420,'Policy Characteristics'!$C:$C,0))),"",INDEX('Policy Characteristics'!K:K,MATCH($C1420,'Policy Characteristics'!$C:$C,0)))</f>
        <v>architectural-design.html#rnd</v>
      </c>
      <c r="R1420" s="276" t="str">
        <f>IF(ISBLANK(INDEX('Policy Characteristics'!L:L,MATCH($C1420,'Policy Characteristics'!$C:$C,0))),"",INDEX('Policy Characteristics'!L:L,MATCH($C1420,'Policy Characteristics'!$C:$C,0)))</f>
        <v>research-and-development.html</v>
      </c>
    </row>
    <row r="1421" spans="1:18" ht="16">
      <c r="A1421" s="276" t="str">
        <f>IF(ISBLANK(INDEX('Policy Characteristics'!A:A,MATCH($C1421,'Policy Characteristics'!$C:$C,0))),"",INDEX('Policy Characteristics'!A:A,MATCH($C1421,'Policy Characteristics'!$C:$C,0)))</f>
        <v>Research and Development</v>
      </c>
      <c r="B1421" s="285" t="str">
        <f>IF(ISBLANK(INDEX('Policy Characteristics'!B:B,MATCH($C1421,'Policy Characteristics'!$C:$C,0))),"",INDEX('Policy Characteristics'!B:B,MATCH($C1421,'Policy Characteristics'!$C:$C,0)))</f>
        <v>Fuel Use Reduction</v>
      </c>
      <c r="C1421" s="276" t="str">
        <f t="shared" si="67"/>
        <v>RnD Industry Fuel Use Perc Reduction</v>
      </c>
      <c r="D1421" t="s">
        <v>3106</v>
      </c>
      <c r="E1421" s="47"/>
      <c r="F1421" s="6" t="s">
        <v>3133</v>
      </c>
      <c r="G1421" s="47"/>
      <c r="H1421" s="44">
        <v>1491</v>
      </c>
      <c r="I1421" s="347" t="s">
        <v>44</v>
      </c>
      <c r="J1421" s="277" t="str">
        <f>IF(ISBLANK(INDEX('Policy Characteristics'!D:D,MATCH($C1421,'Policy Characteristics'!$C:$C,0))),"",INDEX('Policy Characteristics'!D:D,MATCH($C1421,'Policy Characteristics'!$C:$C,0)))</f>
        <v>R&amp;D Fuel Use Reductions</v>
      </c>
      <c r="K1421" s="276" t="str">
        <f>IF(ISBLANK(INDEX('Policy Characteristics'!E:E,MATCH($C1421,'Policy Characteristics'!$C:$C,0))),"",INDEX('Policy Characteristics'!E:E,MATCH($C1421,'Policy Characteristics'!$C:$C,0)))</f>
        <v>RnD industry fuel use reduction</v>
      </c>
      <c r="L1421" s="284">
        <f>IF(ISBLANK(INDEX('Policy Characteristics'!F:F,MATCH($C1421,'Policy Characteristics'!$C:$C,0))),"",INDEX('Policy Characteristics'!F:F,MATCH($C1421,'Policy Characteristics'!$C:$C,0)))</f>
        <v>0</v>
      </c>
      <c r="M1421" s="284">
        <f>IF(ISBLANK(INDEX('Policy Characteristics'!G:G,MATCH($C1421,'Policy Characteristics'!$C:$C,0))),"",INDEX('Policy Characteristics'!G:G,MATCH($C1421,'Policy Characteristics'!$C:$C,0)))</f>
        <v>0.4</v>
      </c>
      <c r="N1421" s="284">
        <f>IF(ISBLANK(INDEX('Policy Characteristics'!H:H,MATCH($C1421,'Policy Characteristics'!$C:$C,0))),"",INDEX('Policy Characteristics'!H:H,MATCH($C1421,'Policy Characteristics'!$C:$C,0)))</f>
        <v>0.01</v>
      </c>
      <c r="O1421" s="276" t="str">
        <f>IF(ISBLANK(INDEX('Policy Characteristics'!I:I,MATCH($C1421,'Policy Characteristics'!$C:$C,0))),"",INDEX('Policy Characteristics'!I:I,MATCH($C1421,'Policy Characteristics'!$C:$C,0)))</f>
        <v>% reduction in fuel use</v>
      </c>
      <c r="P1421" s="276" t="str">
        <f>IF(ISBLANK(INDEX('Policy Characteristics'!J:J,MATCH($C1421,'Policy Characteristics'!$C:$C,0))),"",INDEX('Policy Characteristics'!J:J,MATCH($C1421,'Policy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1" s="276" t="str">
        <f>IF(ISBLANK(INDEX('Policy Characteristics'!K:K,MATCH($C1421,'Policy Characteristics'!$C:$C,0))),"",INDEX('Policy Characteristics'!K:K,MATCH($C1421,'Policy Characteristics'!$C:$C,0)))</f>
        <v>architectural-design.html#rnd</v>
      </c>
      <c r="R1421" s="276" t="str">
        <f>IF(ISBLANK(INDEX('Policy Characteristics'!L:L,MATCH($C1421,'Policy Characteristics'!$C:$C,0))),"",INDEX('Policy Characteristics'!L:L,MATCH($C1421,'Policy Characteristics'!$C:$C,0)))</f>
        <v>research-and-development.html</v>
      </c>
    </row>
    <row r="1422" spans="1:18" ht="16">
      <c r="A1422" s="276" t="str">
        <f>IF(ISBLANK(INDEX('Policy Characteristics'!A:A,MATCH($C1422,'Policy Characteristics'!$C:$C,0))),"",INDEX('Policy Characteristics'!A:A,MATCH($C1422,'Policy Characteristics'!$C:$C,0)))</f>
        <v>Research and Development</v>
      </c>
      <c r="B1422" s="285" t="str">
        <f>IF(ISBLANK(INDEX('Policy Characteristics'!B:B,MATCH($C1422,'Policy Characteristics'!$C:$C,0))),"",INDEX('Policy Characteristics'!B:B,MATCH($C1422,'Policy Characteristics'!$C:$C,0)))</f>
        <v>Fuel Use Reduction</v>
      </c>
      <c r="C1422" s="276" t="str">
        <f t="shared" si="67"/>
        <v>RnD Industry Fuel Use Perc Reduction</v>
      </c>
      <c r="D1422" t="s">
        <v>3107</v>
      </c>
      <c r="E1422" s="47"/>
      <c r="F1422" s="6" t="s">
        <v>3134</v>
      </c>
      <c r="G1422" s="47"/>
      <c r="H1422" s="44">
        <v>1492</v>
      </c>
      <c r="I1422" s="347" t="s">
        <v>44</v>
      </c>
      <c r="J1422" s="277" t="str">
        <f>IF(ISBLANK(INDEX('Policy Characteristics'!D:D,MATCH($C1422,'Policy Characteristics'!$C:$C,0))),"",INDEX('Policy Characteristics'!D:D,MATCH($C1422,'Policy Characteristics'!$C:$C,0)))</f>
        <v>R&amp;D Fuel Use Reductions</v>
      </c>
      <c r="K1422" s="276" t="str">
        <f>IF(ISBLANK(INDEX('Policy Characteristics'!E:E,MATCH($C1422,'Policy Characteristics'!$C:$C,0))),"",INDEX('Policy Characteristics'!E:E,MATCH($C1422,'Policy Characteristics'!$C:$C,0)))</f>
        <v>RnD industry fuel use reduction</v>
      </c>
      <c r="L1422" s="284">
        <f>IF(ISBLANK(INDEX('Policy Characteristics'!F:F,MATCH($C1422,'Policy Characteristics'!$C:$C,0))),"",INDEX('Policy Characteristics'!F:F,MATCH($C1422,'Policy Characteristics'!$C:$C,0)))</f>
        <v>0</v>
      </c>
      <c r="M1422" s="284">
        <f>IF(ISBLANK(INDEX('Policy Characteristics'!G:G,MATCH($C1422,'Policy Characteristics'!$C:$C,0))),"",INDEX('Policy Characteristics'!G:G,MATCH($C1422,'Policy Characteristics'!$C:$C,0)))</f>
        <v>0.4</v>
      </c>
      <c r="N1422" s="284">
        <f>IF(ISBLANK(INDEX('Policy Characteristics'!H:H,MATCH($C1422,'Policy Characteristics'!$C:$C,0))),"",INDEX('Policy Characteristics'!H:H,MATCH($C1422,'Policy Characteristics'!$C:$C,0)))</f>
        <v>0.01</v>
      </c>
      <c r="O1422" s="276" t="str">
        <f>IF(ISBLANK(INDEX('Policy Characteristics'!I:I,MATCH($C1422,'Policy Characteristics'!$C:$C,0))),"",INDEX('Policy Characteristics'!I:I,MATCH($C1422,'Policy Characteristics'!$C:$C,0)))</f>
        <v>% reduction in fuel use</v>
      </c>
      <c r="P1422" s="276" t="str">
        <f>IF(ISBLANK(INDEX('Policy Characteristics'!J:J,MATCH($C1422,'Policy Characteristics'!$C:$C,0))),"",INDEX('Policy Characteristics'!J:J,MATCH($C1422,'Policy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2" s="276" t="str">
        <f>IF(ISBLANK(INDEX('Policy Characteristics'!K:K,MATCH($C1422,'Policy Characteristics'!$C:$C,0))),"",INDEX('Policy Characteristics'!K:K,MATCH($C1422,'Policy Characteristics'!$C:$C,0)))</f>
        <v>architectural-design.html#rnd</v>
      </c>
      <c r="R1422" s="276" t="str">
        <f>IF(ISBLANK(INDEX('Policy Characteristics'!L:L,MATCH($C1422,'Policy Characteristics'!$C:$C,0))),"",INDEX('Policy Characteristics'!L:L,MATCH($C1422,'Policy Characteristics'!$C:$C,0)))</f>
        <v>research-and-development.html</v>
      </c>
    </row>
    <row r="1423" spans="1:18" ht="16">
      <c r="A1423" s="276" t="str">
        <f>IF(ISBLANK(INDEX('Policy Characteristics'!A:A,MATCH($C1423,'Policy Characteristics'!$C:$C,0))),"",INDEX('Policy Characteristics'!A:A,MATCH($C1423,'Policy Characteristics'!$C:$C,0)))</f>
        <v>Research and Development</v>
      </c>
      <c r="B1423" s="285" t="str">
        <f>IF(ISBLANK(INDEX('Policy Characteristics'!B:B,MATCH($C1423,'Policy Characteristics'!$C:$C,0))),"",INDEX('Policy Characteristics'!B:B,MATCH($C1423,'Policy Characteristics'!$C:$C,0)))</f>
        <v>Fuel Use Reduction</v>
      </c>
      <c r="C1423" s="276" t="str">
        <f t="shared" si="67"/>
        <v>RnD Industry Fuel Use Perc Reduction</v>
      </c>
      <c r="D1423" t="s">
        <v>3108</v>
      </c>
      <c r="E1423" s="47"/>
      <c r="F1423" s="6" t="s">
        <v>3135</v>
      </c>
      <c r="G1423" s="47"/>
      <c r="H1423" s="44">
        <v>1493</v>
      </c>
      <c r="I1423" s="347" t="s">
        <v>44</v>
      </c>
      <c r="J1423" s="277" t="str">
        <f>IF(ISBLANK(INDEX('Policy Characteristics'!D:D,MATCH($C1423,'Policy Characteristics'!$C:$C,0))),"",INDEX('Policy Characteristics'!D:D,MATCH($C1423,'Policy Characteristics'!$C:$C,0)))</f>
        <v>R&amp;D Fuel Use Reductions</v>
      </c>
      <c r="K1423" s="276" t="str">
        <f>IF(ISBLANK(INDEX('Policy Characteristics'!E:E,MATCH($C1423,'Policy Characteristics'!$C:$C,0))),"",INDEX('Policy Characteristics'!E:E,MATCH($C1423,'Policy Characteristics'!$C:$C,0)))</f>
        <v>RnD industry fuel use reduction</v>
      </c>
      <c r="L1423" s="284">
        <f>IF(ISBLANK(INDEX('Policy Characteristics'!F:F,MATCH($C1423,'Policy Characteristics'!$C:$C,0))),"",INDEX('Policy Characteristics'!F:F,MATCH($C1423,'Policy Characteristics'!$C:$C,0)))</f>
        <v>0</v>
      </c>
      <c r="M1423" s="284">
        <f>IF(ISBLANK(INDEX('Policy Characteristics'!G:G,MATCH($C1423,'Policy Characteristics'!$C:$C,0))),"",INDEX('Policy Characteristics'!G:G,MATCH($C1423,'Policy Characteristics'!$C:$C,0)))</f>
        <v>0.4</v>
      </c>
      <c r="N1423" s="284">
        <f>IF(ISBLANK(INDEX('Policy Characteristics'!H:H,MATCH($C1423,'Policy Characteristics'!$C:$C,0))),"",INDEX('Policy Characteristics'!H:H,MATCH($C1423,'Policy Characteristics'!$C:$C,0)))</f>
        <v>0.01</v>
      </c>
      <c r="O1423" s="276" t="str">
        <f>IF(ISBLANK(INDEX('Policy Characteristics'!I:I,MATCH($C1423,'Policy Characteristics'!$C:$C,0))),"",INDEX('Policy Characteristics'!I:I,MATCH($C1423,'Policy Characteristics'!$C:$C,0)))</f>
        <v>% reduction in fuel use</v>
      </c>
      <c r="P1423" s="276" t="str">
        <f>IF(ISBLANK(INDEX('Policy Characteristics'!J:J,MATCH($C1423,'Policy Characteristics'!$C:$C,0))),"",INDEX('Policy Characteristics'!J:J,MATCH($C1423,'Policy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3" s="276" t="str">
        <f>IF(ISBLANK(INDEX('Policy Characteristics'!K:K,MATCH($C1423,'Policy Characteristics'!$C:$C,0))),"",INDEX('Policy Characteristics'!K:K,MATCH($C1423,'Policy Characteristics'!$C:$C,0)))</f>
        <v>architectural-design.html#rnd</v>
      </c>
      <c r="R1423" s="276" t="str">
        <f>IF(ISBLANK(INDEX('Policy Characteristics'!L:L,MATCH($C1423,'Policy Characteristics'!$C:$C,0))),"",INDEX('Policy Characteristics'!L:L,MATCH($C1423,'Policy Characteristics'!$C:$C,0)))</f>
        <v>research-and-development.html</v>
      </c>
    </row>
    <row r="1424" spans="1:18" ht="16">
      <c r="A1424" s="276" t="str">
        <f>IF(ISBLANK(INDEX('Policy Characteristics'!A:A,MATCH($C1424,'Policy Characteristics'!$C:$C,0))),"",INDEX('Policy Characteristics'!A:A,MATCH($C1424,'Policy Characteristics'!$C:$C,0)))</f>
        <v>Research and Development</v>
      </c>
      <c r="B1424" s="285" t="str">
        <f>IF(ISBLANK(INDEX('Policy Characteristics'!B:B,MATCH($C1424,'Policy Characteristics'!$C:$C,0))),"",INDEX('Policy Characteristics'!B:B,MATCH($C1424,'Policy Characteristics'!$C:$C,0)))</f>
        <v>Fuel Use Reduction</v>
      </c>
      <c r="C1424" s="276" t="str">
        <f t="shared" si="67"/>
        <v>RnD Industry Fuel Use Perc Reduction</v>
      </c>
      <c r="D1424" t="s">
        <v>3109</v>
      </c>
      <c r="E1424" s="47"/>
      <c r="F1424" s="6" t="s">
        <v>3136</v>
      </c>
      <c r="G1424" s="47"/>
      <c r="H1424" s="44">
        <v>1494</v>
      </c>
      <c r="I1424" s="347" t="s">
        <v>44</v>
      </c>
      <c r="J1424" s="277" t="str">
        <f>IF(ISBLANK(INDEX('Policy Characteristics'!D:D,MATCH($C1424,'Policy Characteristics'!$C:$C,0))),"",INDEX('Policy Characteristics'!D:D,MATCH($C1424,'Policy Characteristics'!$C:$C,0)))</f>
        <v>R&amp;D Fuel Use Reductions</v>
      </c>
      <c r="K1424" s="276" t="str">
        <f>IF(ISBLANK(INDEX('Policy Characteristics'!E:E,MATCH($C1424,'Policy Characteristics'!$C:$C,0))),"",INDEX('Policy Characteristics'!E:E,MATCH($C1424,'Policy Characteristics'!$C:$C,0)))</f>
        <v>RnD industry fuel use reduction</v>
      </c>
      <c r="L1424" s="284">
        <f>IF(ISBLANK(INDEX('Policy Characteristics'!F:F,MATCH($C1424,'Policy Characteristics'!$C:$C,0))),"",INDEX('Policy Characteristics'!F:F,MATCH($C1424,'Policy Characteristics'!$C:$C,0)))</f>
        <v>0</v>
      </c>
      <c r="M1424" s="284">
        <f>IF(ISBLANK(INDEX('Policy Characteristics'!G:G,MATCH($C1424,'Policy Characteristics'!$C:$C,0))),"",INDEX('Policy Characteristics'!G:G,MATCH($C1424,'Policy Characteristics'!$C:$C,0)))</f>
        <v>0.4</v>
      </c>
      <c r="N1424" s="284">
        <f>IF(ISBLANK(INDEX('Policy Characteristics'!H:H,MATCH($C1424,'Policy Characteristics'!$C:$C,0))),"",INDEX('Policy Characteristics'!H:H,MATCH($C1424,'Policy Characteristics'!$C:$C,0)))</f>
        <v>0.01</v>
      </c>
      <c r="O1424" s="276" t="str">
        <f>IF(ISBLANK(INDEX('Policy Characteristics'!I:I,MATCH($C1424,'Policy Characteristics'!$C:$C,0))),"",INDEX('Policy Characteristics'!I:I,MATCH($C1424,'Policy Characteristics'!$C:$C,0)))</f>
        <v>% reduction in fuel use</v>
      </c>
      <c r="P1424" s="276" t="str">
        <f>IF(ISBLANK(INDEX('Policy Characteristics'!J:J,MATCH($C1424,'Policy Characteristics'!$C:$C,0))),"",INDEX('Policy Characteristics'!J:J,MATCH($C1424,'Policy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4" s="276" t="str">
        <f>IF(ISBLANK(INDEX('Policy Characteristics'!K:K,MATCH($C1424,'Policy Characteristics'!$C:$C,0))),"",INDEX('Policy Characteristics'!K:K,MATCH($C1424,'Policy Characteristics'!$C:$C,0)))</f>
        <v>architectural-design.html#rnd</v>
      </c>
      <c r="R1424" s="276" t="str">
        <f>IF(ISBLANK(INDEX('Policy Characteristics'!L:L,MATCH($C1424,'Policy Characteristics'!$C:$C,0))),"",INDEX('Policy Characteristics'!L:L,MATCH($C1424,'Policy Characteristics'!$C:$C,0)))</f>
        <v>research-and-development.html</v>
      </c>
    </row>
    <row r="1425" spans="1:18" ht="16">
      <c r="A1425" s="276" t="str">
        <f>IF(ISBLANK(INDEX('Policy Characteristics'!A:A,MATCH($C1425,'Policy Characteristics'!$C:$C,0))),"",INDEX('Policy Characteristics'!A:A,MATCH($C1425,'Policy Characteristics'!$C:$C,0)))</f>
        <v>Research and Development</v>
      </c>
      <c r="B1425" s="285" t="str">
        <f>IF(ISBLANK(INDEX('Policy Characteristics'!B:B,MATCH($C1425,'Policy Characteristics'!$C:$C,0))),"",INDEX('Policy Characteristics'!B:B,MATCH($C1425,'Policy Characteristics'!$C:$C,0)))</f>
        <v>Fuel Use Reduction</v>
      </c>
      <c r="C1425" s="276" t="str">
        <f t="shared" si="67"/>
        <v>RnD Industry Fuel Use Perc Reduction</v>
      </c>
      <c r="D1425" t="s">
        <v>3110</v>
      </c>
      <c r="E1425" s="47"/>
      <c r="F1425" s="6" t="s">
        <v>3137</v>
      </c>
      <c r="G1425" s="47"/>
      <c r="H1425" s="44">
        <v>1495</v>
      </c>
      <c r="I1425" s="347" t="s">
        <v>44</v>
      </c>
      <c r="J1425" s="277" t="str">
        <f>IF(ISBLANK(INDEX('Policy Characteristics'!D:D,MATCH($C1425,'Policy Characteristics'!$C:$C,0))),"",INDEX('Policy Characteristics'!D:D,MATCH($C1425,'Policy Characteristics'!$C:$C,0)))</f>
        <v>R&amp;D Fuel Use Reductions</v>
      </c>
      <c r="K1425" s="276" t="str">
        <f>IF(ISBLANK(INDEX('Policy Characteristics'!E:E,MATCH($C1425,'Policy Characteristics'!$C:$C,0))),"",INDEX('Policy Characteristics'!E:E,MATCH($C1425,'Policy Characteristics'!$C:$C,0)))</f>
        <v>RnD industry fuel use reduction</v>
      </c>
      <c r="L1425" s="284">
        <f>IF(ISBLANK(INDEX('Policy Characteristics'!F:F,MATCH($C1425,'Policy Characteristics'!$C:$C,0))),"",INDEX('Policy Characteristics'!F:F,MATCH($C1425,'Policy Characteristics'!$C:$C,0)))</f>
        <v>0</v>
      </c>
      <c r="M1425" s="284">
        <f>IF(ISBLANK(INDEX('Policy Characteristics'!G:G,MATCH($C1425,'Policy Characteristics'!$C:$C,0))),"",INDEX('Policy Characteristics'!G:G,MATCH($C1425,'Policy Characteristics'!$C:$C,0)))</f>
        <v>0.4</v>
      </c>
      <c r="N1425" s="284">
        <f>IF(ISBLANK(INDEX('Policy Characteristics'!H:H,MATCH($C1425,'Policy Characteristics'!$C:$C,0))),"",INDEX('Policy Characteristics'!H:H,MATCH($C1425,'Policy Characteristics'!$C:$C,0)))</f>
        <v>0.01</v>
      </c>
      <c r="O1425" s="276" t="str">
        <f>IF(ISBLANK(INDEX('Policy Characteristics'!I:I,MATCH($C1425,'Policy Characteristics'!$C:$C,0))),"",INDEX('Policy Characteristics'!I:I,MATCH($C1425,'Policy Characteristics'!$C:$C,0)))</f>
        <v>% reduction in fuel use</v>
      </c>
      <c r="P1425" s="276" t="str">
        <f>IF(ISBLANK(INDEX('Policy Characteristics'!J:J,MATCH($C1425,'Policy Characteristics'!$C:$C,0))),"",INDEX('Policy Characteristics'!J:J,MATCH($C1425,'Policy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5" s="276" t="str">
        <f>IF(ISBLANK(INDEX('Policy Characteristics'!K:K,MATCH($C1425,'Policy Characteristics'!$C:$C,0))),"",INDEX('Policy Characteristics'!K:K,MATCH($C1425,'Policy Characteristics'!$C:$C,0)))</f>
        <v>architectural-design.html#rnd</v>
      </c>
      <c r="R1425" s="276" t="str">
        <f>IF(ISBLANK(INDEX('Policy Characteristics'!L:L,MATCH($C1425,'Policy Characteristics'!$C:$C,0))),"",INDEX('Policy Characteristics'!L:L,MATCH($C1425,'Policy Characteristics'!$C:$C,0)))</f>
        <v>research-and-development.html</v>
      </c>
    </row>
    <row r="1426" spans="1:18" ht="16">
      <c r="A1426" s="276" t="str">
        <f>IF(ISBLANK(INDEX('Policy Characteristics'!A:A,MATCH($C1426,'Policy Characteristics'!$C:$C,0))),"",INDEX('Policy Characteristics'!A:A,MATCH($C1426,'Policy Characteristics'!$C:$C,0)))</f>
        <v>Research and Development</v>
      </c>
      <c r="B1426" s="285" t="str">
        <f>IF(ISBLANK(INDEX('Policy Characteristics'!B:B,MATCH($C1426,'Policy Characteristics'!$C:$C,0))),"",INDEX('Policy Characteristics'!B:B,MATCH($C1426,'Policy Characteristics'!$C:$C,0)))</f>
        <v>Fuel Use Reduction</v>
      </c>
      <c r="C1426" s="276" t="str">
        <f t="shared" si="67"/>
        <v>RnD Industry Fuel Use Perc Reduction</v>
      </c>
      <c r="D1426" t="s">
        <v>3111</v>
      </c>
      <c r="E1426" s="47"/>
      <c r="F1426" s="6" t="s">
        <v>340</v>
      </c>
      <c r="G1426" s="47"/>
      <c r="H1426" s="44">
        <v>1496</v>
      </c>
      <c r="I1426" s="347" t="s">
        <v>44</v>
      </c>
      <c r="J1426" s="277" t="str">
        <f>IF(ISBLANK(INDEX('Policy Characteristics'!D:D,MATCH($C1426,'Policy Characteristics'!$C:$C,0))),"",INDEX('Policy Characteristics'!D:D,MATCH($C1426,'Policy Characteristics'!$C:$C,0)))</f>
        <v>R&amp;D Fuel Use Reductions</v>
      </c>
      <c r="K1426" s="276" t="str">
        <f>IF(ISBLANK(INDEX('Policy Characteristics'!E:E,MATCH($C1426,'Policy Characteristics'!$C:$C,0))),"",INDEX('Policy Characteristics'!E:E,MATCH($C1426,'Policy Characteristics'!$C:$C,0)))</f>
        <v>RnD industry fuel use reduction</v>
      </c>
      <c r="L1426" s="284">
        <f>IF(ISBLANK(INDEX('Policy Characteristics'!F:F,MATCH($C1426,'Policy Characteristics'!$C:$C,0))),"",INDEX('Policy Characteristics'!F:F,MATCH($C1426,'Policy Characteristics'!$C:$C,0)))</f>
        <v>0</v>
      </c>
      <c r="M1426" s="284">
        <f>IF(ISBLANK(INDEX('Policy Characteristics'!G:G,MATCH($C1426,'Policy Characteristics'!$C:$C,0))),"",INDEX('Policy Characteristics'!G:G,MATCH($C1426,'Policy Characteristics'!$C:$C,0)))</f>
        <v>0.4</v>
      </c>
      <c r="N1426" s="284">
        <f>IF(ISBLANK(INDEX('Policy Characteristics'!H:H,MATCH($C1426,'Policy Characteristics'!$C:$C,0))),"",INDEX('Policy Characteristics'!H:H,MATCH($C1426,'Policy Characteristics'!$C:$C,0)))</f>
        <v>0.01</v>
      </c>
      <c r="O1426" s="276" t="str">
        <f>IF(ISBLANK(INDEX('Policy Characteristics'!I:I,MATCH($C1426,'Policy Characteristics'!$C:$C,0))),"",INDEX('Policy Characteristics'!I:I,MATCH($C1426,'Policy Characteristics'!$C:$C,0)))</f>
        <v>% reduction in fuel use</v>
      </c>
      <c r="P1426" s="276" t="str">
        <f>IF(ISBLANK(INDEX('Policy Characteristics'!J:J,MATCH($C1426,'Policy Characteristics'!$C:$C,0))),"",INDEX('Policy Characteristics'!J:J,MATCH($C1426,'Policy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6" s="276" t="str">
        <f>IF(ISBLANK(INDEX('Policy Characteristics'!K:K,MATCH($C1426,'Policy Characteristics'!$C:$C,0))),"",INDEX('Policy Characteristics'!K:K,MATCH($C1426,'Policy Characteristics'!$C:$C,0)))</f>
        <v>architectural-design.html#rnd</v>
      </c>
      <c r="R1426" s="276" t="str">
        <f>IF(ISBLANK(INDEX('Policy Characteristics'!L:L,MATCH($C1426,'Policy Characteristics'!$C:$C,0))),"",INDEX('Policy Characteristics'!L:L,MATCH($C1426,'Policy Characteristics'!$C:$C,0)))</f>
        <v>research-and-development.html</v>
      </c>
    </row>
    <row r="1427" spans="1:18" ht="16">
      <c r="A1427" s="276" t="str">
        <f>IF(ISBLANK(INDEX('Policy Characteristics'!A:A,MATCH($C1427,'Policy Characteristics'!$C:$C,0))),"",INDEX('Policy Characteristics'!A:A,MATCH($C1427,'Policy Characteristics'!$C:$C,0)))</f>
        <v>Research and Development</v>
      </c>
      <c r="B1427" s="285" t="str">
        <f>IF(ISBLANK(INDEX('Policy Characteristics'!B:B,MATCH($C1427,'Policy Characteristics'!$C:$C,0))),"",INDEX('Policy Characteristics'!B:B,MATCH($C1427,'Policy Characteristics'!$C:$C,0)))</f>
        <v>Fuel Use Reduction</v>
      </c>
      <c r="C1427" s="276" t="str">
        <f t="shared" si="67"/>
        <v>RnD Industry Fuel Use Perc Reduction</v>
      </c>
      <c r="D1427" t="s">
        <v>3112</v>
      </c>
      <c r="E1427" s="47"/>
      <c r="F1427" s="6" t="s">
        <v>3138</v>
      </c>
      <c r="G1427" s="47"/>
      <c r="H1427" s="44">
        <v>1497</v>
      </c>
      <c r="I1427" s="347" t="s">
        <v>44</v>
      </c>
      <c r="J1427" s="277" t="str">
        <f>IF(ISBLANK(INDEX('Policy Characteristics'!D:D,MATCH($C1427,'Policy Characteristics'!$C:$C,0))),"",INDEX('Policy Characteristics'!D:D,MATCH($C1427,'Policy Characteristics'!$C:$C,0)))</f>
        <v>R&amp;D Fuel Use Reductions</v>
      </c>
      <c r="K1427" s="276" t="str">
        <f>IF(ISBLANK(INDEX('Policy Characteristics'!E:E,MATCH($C1427,'Policy Characteristics'!$C:$C,0))),"",INDEX('Policy Characteristics'!E:E,MATCH($C1427,'Policy Characteristics'!$C:$C,0)))</f>
        <v>RnD industry fuel use reduction</v>
      </c>
      <c r="L1427" s="284">
        <f>IF(ISBLANK(INDEX('Policy Characteristics'!F:F,MATCH($C1427,'Policy Characteristics'!$C:$C,0))),"",INDEX('Policy Characteristics'!F:F,MATCH($C1427,'Policy Characteristics'!$C:$C,0)))</f>
        <v>0</v>
      </c>
      <c r="M1427" s="284">
        <f>IF(ISBLANK(INDEX('Policy Characteristics'!G:G,MATCH($C1427,'Policy Characteristics'!$C:$C,0))),"",INDEX('Policy Characteristics'!G:G,MATCH($C1427,'Policy Characteristics'!$C:$C,0)))</f>
        <v>0.4</v>
      </c>
      <c r="N1427" s="284">
        <f>IF(ISBLANK(INDEX('Policy Characteristics'!H:H,MATCH($C1427,'Policy Characteristics'!$C:$C,0))),"",INDEX('Policy Characteristics'!H:H,MATCH($C1427,'Policy Characteristics'!$C:$C,0)))</f>
        <v>0.01</v>
      </c>
      <c r="O1427" s="276" t="str">
        <f>IF(ISBLANK(INDEX('Policy Characteristics'!I:I,MATCH($C1427,'Policy Characteristics'!$C:$C,0))),"",INDEX('Policy Characteristics'!I:I,MATCH($C1427,'Policy Characteristics'!$C:$C,0)))</f>
        <v>% reduction in fuel use</v>
      </c>
      <c r="P1427" s="276" t="str">
        <f>IF(ISBLANK(INDEX('Policy Characteristics'!J:J,MATCH($C1427,'Policy Characteristics'!$C:$C,0))),"",INDEX('Policy Characteristics'!J:J,MATCH($C1427,'Policy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7" s="276" t="str">
        <f>IF(ISBLANK(INDEX('Policy Characteristics'!K:K,MATCH($C1427,'Policy Characteristics'!$C:$C,0))),"",INDEX('Policy Characteristics'!K:K,MATCH($C1427,'Policy Characteristics'!$C:$C,0)))</f>
        <v>architectural-design.html#rnd</v>
      </c>
      <c r="R1427" s="276" t="str">
        <f>IF(ISBLANK(INDEX('Policy Characteristics'!L:L,MATCH($C1427,'Policy Characteristics'!$C:$C,0))),"",INDEX('Policy Characteristics'!L:L,MATCH($C1427,'Policy Characteristics'!$C:$C,0)))</f>
        <v>research-and-development.html</v>
      </c>
    </row>
    <row r="1428" spans="1:18" ht="16">
      <c r="A1428" s="276" t="str">
        <f>IF(ISBLANK(INDEX('Policy Characteristics'!A:A,MATCH($C1428,'Policy Characteristics'!$C:$C,0))),"",INDEX('Policy Characteristics'!A:A,MATCH($C1428,'Policy Characteristics'!$C:$C,0)))</f>
        <v>Research and Development</v>
      </c>
      <c r="B1428" s="285" t="str">
        <f>IF(ISBLANK(INDEX('Policy Characteristics'!B:B,MATCH($C1428,'Policy Characteristics'!$C:$C,0))),"",INDEX('Policy Characteristics'!B:B,MATCH($C1428,'Policy Characteristics'!$C:$C,0)))</f>
        <v>Fuel Use Reduction</v>
      </c>
      <c r="C1428" s="276" t="str">
        <f t="shared" si="67"/>
        <v>RnD Industry Fuel Use Perc Reduction</v>
      </c>
      <c r="D1428" t="s">
        <v>3113</v>
      </c>
      <c r="E1428" s="47"/>
      <c r="F1428" s="6" t="s">
        <v>3139</v>
      </c>
      <c r="G1428" s="47"/>
      <c r="H1428" s="44">
        <v>1498</v>
      </c>
      <c r="I1428" s="347" t="s">
        <v>44</v>
      </c>
      <c r="J1428" s="277" t="str">
        <f>IF(ISBLANK(INDEX('Policy Characteristics'!D:D,MATCH($C1428,'Policy Characteristics'!$C:$C,0))),"",INDEX('Policy Characteristics'!D:D,MATCH($C1428,'Policy Characteristics'!$C:$C,0)))</f>
        <v>R&amp;D Fuel Use Reductions</v>
      </c>
      <c r="K1428" s="276" t="str">
        <f>IF(ISBLANK(INDEX('Policy Characteristics'!E:E,MATCH($C1428,'Policy Characteristics'!$C:$C,0))),"",INDEX('Policy Characteristics'!E:E,MATCH($C1428,'Policy Characteristics'!$C:$C,0)))</f>
        <v>RnD industry fuel use reduction</v>
      </c>
      <c r="L1428" s="284">
        <f>IF(ISBLANK(INDEX('Policy Characteristics'!F:F,MATCH($C1428,'Policy Characteristics'!$C:$C,0))),"",INDEX('Policy Characteristics'!F:F,MATCH($C1428,'Policy Characteristics'!$C:$C,0)))</f>
        <v>0</v>
      </c>
      <c r="M1428" s="284">
        <f>IF(ISBLANK(INDEX('Policy Characteristics'!G:G,MATCH($C1428,'Policy Characteristics'!$C:$C,0))),"",INDEX('Policy Characteristics'!G:G,MATCH($C1428,'Policy Characteristics'!$C:$C,0)))</f>
        <v>0.4</v>
      </c>
      <c r="N1428" s="284">
        <f>IF(ISBLANK(INDEX('Policy Characteristics'!H:H,MATCH($C1428,'Policy Characteristics'!$C:$C,0))),"",INDEX('Policy Characteristics'!H:H,MATCH($C1428,'Policy Characteristics'!$C:$C,0)))</f>
        <v>0.01</v>
      </c>
      <c r="O1428" s="276" t="str">
        <f>IF(ISBLANK(INDEX('Policy Characteristics'!I:I,MATCH($C1428,'Policy Characteristics'!$C:$C,0))),"",INDEX('Policy Characteristics'!I:I,MATCH($C1428,'Policy Characteristics'!$C:$C,0)))</f>
        <v>% reduction in fuel use</v>
      </c>
      <c r="P1428" s="276" t="str">
        <f>IF(ISBLANK(INDEX('Policy Characteristics'!J:J,MATCH($C1428,'Policy Characteristics'!$C:$C,0))),"",INDEX('Policy Characteristics'!J:J,MATCH($C1428,'Policy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8" s="276" t="str">
        <f>IF(ISBLANK(INDEX('Policy Characteristics'!K:K,MATCH($C1428,'Policy Characteristics'!$C:$C,0))),"",INDEX('Policy Characteristics'!K:K,MATCH($C1428,'Policy Characteristics'!$C:$C,0)))</f>
        <v>architectural-design.html#rnd</v>
      </c>
      <c r="R1428" s="276" t="str">
        <f>IF(ISBLANK(INDEX('Policy Characteristics'!L:L,MATCH($C1428,'Policy Characteristics'!$C:$C,0))),"",INDEX('Policy Characteristics'!L:L,MATCH($C1428,'Policy Characteristics'!$C:$C,0)))</f>
        <v>research-and-development.html</v>
      </c>
    </row>
    <row r="1429" spans="1:18" ht="16">
      <c r="A1429" s="276" t="str">
        <f>IF(ISBLANK(INDEX('Policy Characteristics'!A:A,MATCH($C1429,'Policy Characteristics'!$C:$C,0))),"",INDEX('Policy Characteristics'!A:A,MATCH($C1429,'Policy Characteristics'!$C:$C,0)))</f>
        <v>Research and Development</v>
      </c>
      <c r="B1429" s="285" t="str">
        <f>IF(ISBLANK(INDEX('Policy Characteristics'!B:B,MATCH($C1429,'Policy Characteristics'!$C:$C,0))),"",INDEX('Policy Characteristics'!B:B,MATCH($C1429,'Policy Characteristics'!$C:$C,0)))</f>
        <v>Fuel Use Reduction</v>
      </c>
      <c r="C1429" s="276" t="str">
        <f t="shared" si="67"/>
        <v>RnD Industry Fuel Use Perc Reduction</v>
      </c>
      <c r="D1429" t="s">
        <v>3114</v>
      </c>
      <c r="E1429" s="47"/>
      <c r="F1429" s="6" t="s">
        <v>3140</v>
      </c>
      <c r="G1429" s="47"/>
      <c r="H1429" s="44">
        <v>1499</v>
      </c>
      <c r="I1429" s="347" t="s">
        <v>44</v>
      </c>
      <c r="J1429" s="277" t="str">
        <f>IF(ISBLANK(INDEX('Policy Characteristics'!D:D,MATCH($C1429,'Policy Characteristics'!$C:$C,0))),"",INDEX('Policy Characteristics'!D:D,MATCH($C1429,'Policy Characteristics'!$C:$C,0)))</f>
        <v>R&amp;D Fuel Use Reductions</v>
      </c>
      <c r="K1429" s="276" t="str">
        <f>IF(ISBLANK(INDEX('Policy Characteristics'!E:E,MATCH($C1429,'Policy Characteristics'!$C:$C,0))),"",INDEX('Policy Characteristics'!E:E,MATCH($C1429,'Policy Characteristics'!$C:$C,0)))</f>
        <v>RnD industry fuel use reduction</v>
      </c>
      <c r="L1429" s="284">
        <f>IF(ISBLANK(INDEX('Policy Characteristics'!F:F,MATCH($C1429,'Policy Characteristics'!$C:$C,0))),"",INDEX('Policy Characteristics'!F:F,MATCH($C1429,'Policy Characteristics'!$C:$C,0)))</f>
        <v>0</v>
      </c>
      <c r="M1429" s="284">
        <f>IF(ISBLANK(INDEX('Policy Characteristics'!G:G,MATCH($C1429,'Policy Characteristics'!$C:$C,0))),"",INDEX('Policy Characteristics'!G:G,MATCH($C1429,'Policy Characteristics'!$C:$C,0)))</f>
        <v>0.4</v>
      </c>
      <c r="N1429" s="284">
        <f>IF(ISBLANK(INDEX('Policy Characteristics'!H:H,MATCH($C1429,'Policy Characteristics'!$C:$C,0))),"",INDEX('Policy Characteristics'!H:H,MATCH($C1429,'Policy Characteristics'!$C:$C,0)))</f>
        <v>0.01</v>
      </c>
      <c r="O1429" s="276" t="str">
        <f>IF(ISBLANK(INDEX('Policy Characteristics'!I:I,MATCH($C1429,'Policy Characteristics'!$C:$C,0))),"",INDEX('Policy Characteristics'!I:I,MATCH($C1429,'Policy Characteristics'!$C:$C,0)))</f>
        <v>% reduction in fuel use</v>
      </c>
      <c r="P1429" s="276" t="str">
        <f>IF(ISBLANK(INDEX('Policy Characteristics'!J:J,MATCH($C1429,'Policy Characteristics'!$C:$C,0))),"",INDEX('Policy Characteristics'!J:J,MATCH($C1429,'Policy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9" s="276" t="str">
        <f>IF(ISBLANK(INDEX('Policy Characteristics'!K:K,MATCH($C1429,'Policy Characteristics'!$C:$C,0))),"",INDEX('Policy Characteristics'!K:K,MATCH($C1429,'Policy Characteristics'!$C:$C,0)))</f>
        <v>architectural-design.html#rnd</v>
      </c>
      <c r="R1429" s="276" t="str">
        <f>IF(ISBLANK(INDEX('Policy Characteristics'!L:L,MATCH($C1429,'Policy Characteristics'!$C:$C,0))),"",INDEX('Policy Characteristics'!L:L,MATCH($C1429,'Policy Characteristics'!$C:$C,0)))</f>
        <v>research-and-development.html</v>
      </c>
    </row>
    <row r="1430" spans="1:18" ht="16">
      <c r="A1430" s="276" t="str">
        <f>IF(ISBLANK(INDEX('Policy Characteristics'!A:A,MATCH($C1430,'Policy Characteristics'!$C:$C,0))),"",INDEX('Policy Characteristics'!A:A,MATCH($C1430,'Policy Characteristics'!$C:$C,0)))</f>
        <v>Research and Development</v>
      </c>
      <c r="B1430" s="285" t="str">
        <f>IF(ISBLANK(INDEX('Policy Characteristics'!B:B,MATCH($C1430,'Policy Characteristics'!$C:$C,0))),"",INDEX('Policy Characteristics'!B:B,MATCH($C1430,'Policy Characteristics'!$C:$C,0)))</f>
        <v>Fuel Use Reduction</v>
      </c>
      <c r="C1430" s="276" t="str">
        <f t="shared" si="67"/>
        <v>RnD Industry Fuel Use Perc Reduction</v>
      </c>
      <c r="D1430" t="s">
        <v>3115</v>
      </c>
      <c r="E1430" s="47"/>
      <c r="F1430" s="6" t="s">
        <v>339</v>
      </c>
      <c r="G1430" s="47"/>
      <c r="H1430" s="44">
        <v>1500</v>
      </c>
      <c r="I1430" s="347" t="s">
        <v>44</v>
      </c>
      <c r="J1430" s="277" t="str">
        <f>IF(ISBLANK(INDEX('Policy Characteristics'!D:D,MATCH($C1430,'Policy Characteristics'!$C:$C,0))),"",INDEX('Policy Characteristics'!D:D,MATCH($C1430,'Policy Characteristics'!$C:$C,0)))</f>
        <v>R&amp;D Fuel Use Reductions</v>
      </c>
      <c r="K1430" s="276" t="str">
        <f>IF(ISBLANK(INDEX('Policy Characteristics'!E:E,MATCH($C1430,'Policy Characteristics'!$C:$C,0))),"",INDEX('Policy Characteristics'!E:E,MATCH($C1430,'Policy Characteristics'!$C:$C,0)))</f>
        <v>RnD industry fuel use reduction</v>
      </c>
      <c r="L1430" s="284">
        <f>IF(ISBLANK(INDEX('Policy Characteristics'!F:F,MATCH($C1430,'Policy Characteristics'!$C:$C,0))),"",INDEX('Policy Characteristics'!F:F,MATCH($C1430,'Policy Characteristics'!$C:$C,0)))</f>
        <v>0</v>
      </c>
      <c r="M1430" s="284">
        <f>IF(ISBLANK(INDEX('Policy Characteristics'!G:G,MATCH($C1430,'Policy Characteristics'!$C:$C,0))),"",INDEX('Policy Characteristics'!G:G,MATCH($C1430,'Policy Characteristics'!$C:$C,0)))</f>
        <v>0.4</v>
      </c>
      <c r="N1430" s="284">
        <f>IF(ISBLANK(INDEX('Policy Characteristics'!H:H,MATCH($C1430,'Policy Characteristics'!$C:$C,0))),"",INDEX('Policy Characteristics'!H:H,MATCH($C1430,'Policy Characteristics'!$C:$C,0)))</f>
        <v>0.01</v>
      </c>
      <c r="O1430" s="276" t="str">
        <f>IF(ISBLANK(INDEX('Policy Characteristics'!I:I,MATCH($C1430,'Policy Characteristics'!$C:$C,0))),"",INDEX('Policy Characteristics'!I:I,MATCH($C1430,'Policy Characteristics'!$C:$C,0)))</f>
        <v>% reduction in fuel use</v>
      </c>
      <c r="P1430" s="276" t="str">
        <f>IF(ISBLANK(INDEX('Policy Characteristics'!J:J,MATCH($C1430,'Policy Characteristics'!$C:$C,0))),"",INDEX('Policy Characteristics'!J:J,MATCH($C1430,'Policy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0" s="276" t="str">
        <f>IF(ISBLANK(INDEX('Policy Characteristics'!K:K,MATCH($C1430,'Policy Characteristics'!$C:$C,0))),"",INDEX('Policy Characteristics'!K:K,MATCH($C1430,'Policy Characteristics'!$C:$C,0)))</f>
        <v>architectural-design.html#rnd</v>
      </c>
      <c r="R1430" s="276" t="str">
        <f>IF(ISBLANK(INDEX('Policy Characteristics'!L:L,MATCH($C1430,'Policy Characteristics'!$C:$C,0))),"",INDEX('Policy Characteristics'!L:L,MATCH($C1430,'Policy Characteristics'!$C:$C,0)))</f>
        <v>research-and-development.html</v>
      </c>
    </row>
    <row r="1431" spans="1:18" ht="16">
      <c r="A1431" s="276" t="str">
        <f>IF(ISBLANK(INDEX('Policy Characteristics'!A:A,MATCH($C1431,'Policy Characteristics'!$C:$C,0))),"",INDEX('Policy Characteristics'!A:A,MATCH($C1431,'Policy Characteristics'!$C:$C,0)))</f>
        <v>Research and Development</v>
      </c>
      <c r="B1431" s="285" t="str">
        <f>IF(ISBLANK(INDEX('Policy Characteristics'!B:B,MATCH($C1431,'Policy Characteristics'!$C:$C,0))),"",INDEX('Policy Characteristics'!B:B,MATCH($C1431,'Policy Characteristics'!$C:$C,0)))</f>
        <v>Fuel Use Reduction</v>
      </c>
      <c r="C1431" s="276" t="str">
        <f t="shared" si="67"/>
        <v>RnD Industry Fuel Use Perc Reduction</v>
      </c>
      <c r="D1431" t="s">
        <v>3116</v>
      </c>
      <c r="E1431" s="47"/>
      <c r="F1431" s="6" t="s">
        <v>3141</v>
      </c>
      <c r="G1431" s="47"/>
      <c r="H1431" s="44">
        <v>1501</v>
      </c>
      <c r="I1431" s="347" t="s">
        <v>44</v>
      </c>
      <c r="J1431" s="277" t="str">
        <f>IF(ISBLANK(INDEX('Policy Characteristics'!D:D,MATCH($C1431,'Policy Characteristics'!$C:$C,0))),"",INDEX('Policy Characteristics'!D:D,MATCH($C1431,'Policy Characteristics'!$C:$C,0)))</f>
        <v>R&amp;D Fuel Use Reductions</v>
      </c>
      <c r="K1431" s="276" t="str">
        <f>IF(ISBLANK(INDEX('Policy Characteristics'!E:E,MATCH($C1431,'Policy Characteristics'!$C:$C,0))),"",INDEX('Policy Characteristics'!E:E,MATCH($C1431,'Policy Characteristics'!$C:$C,0)))</f>
        <v>RnD industry fuel use reduction</v>
      </c>
      <c r="L1431" s="284">
        <f>IF(ISBLANK(INDEX('Policy Characteristics'!F:F,MATCH($C1431,'Policy Characteristics'!$C:$C,0))),"",INDEX('Policy Characteristics'!F:F,MATCH($C1431,'Policy Characteristics'!$C:$C,0)))</f>
        <v>0</v>
      </c>
      <c r="M1431" s="284">
        <f>IF(ISBLANK(INDEX('Policy Characteristics'!G:G,MATCH($C1431,'Policy Characteristics'!$C:$C,0))),"",INDEX('Policy Characteristics'!G:G,MATCH($C1431,'Policy Characteristics'!$C:$C,0)))</f>
        <v>0.4</v>
      </c>
      <c r="N1431" s="284">
        <f>IF(ISBLANK(INDEX('Policy Characteristics'!H:H,MATCH($C1431,'Policy Characteristics'!$C:$C,0))),"",INDEX('Policy Characteristics'!H:H,MATCH($C1431,'Policy Characteristics'!$C:$C,0)))</f>
        <v>0.01</v>
      </c>
      <c r="O1431" s="276" t="str">
        <f>IF(ISBLANK(INDEX('Policy Characteristics'!I:I,MATCH($C1431,'Policy Characteristics'!$C:$C,0))),"",INDEX('Policy Characteristics'!I:I,MATCH($C1431,'Policy Characteristics'!$C:$C,0)))</f>
        <v>% reduction in fuel use</v>
      </c>
      <c r="P1431" s="276" t="str">
        <f>IF(ISBLANK(INDEX('Policy Characteristics'!J:J,MATCH($C1431,'Policy Characteristics'!$C:$C,0))),"",INDEX('Policy Characteristics'!J:J,MATCH($C1431,'Policy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1" s="276" t="str">
        <f>IF(ISBLANK(INDEX('Policy Characteristics'!K:K,MATCH($C1431,'Policy Characteristics'!$C:$C,0))),"",INDEX('Policy Characteristics'!K:K,MATCH($C1431,'Policy Characteristics'!$C:$C,0)))</f>
        <v>architectural-design.html#rnd</v>
      </c>
      <c r="R1431" s="276" t="str">
        <f>IF(ISBLANK(INDEX('Policy Characteristics'!L:L,MATCH($C1431,'Policy Characteristics'!$C:$C,0))),"",INDEX('Policy Characteristics'!L:L,MATCH($C1431,'Policy Characteristics'!$C:$C,0)))</f>
        <v>research-and-development.html</v>
      </c>
    </row>
    <row r="1432" spans="1:18" ht="16">
      <c r="A1432" s="276" t="str">
        <f>IF(ISBLANK(INDEX('Policy Characteristics'!A:A,MATCH($C1432,'Policy Characteristics'!$C:$C,0))),"",INDEX('Policy Characteristics'!A:A,MATCH($C1432,'Policy Characteristics'!$C:$C,0)))</f>
        <v>Research and Development</v>
      </c>
      <c r="B1432" s="285" t="str">
        <f>IF(ISBLANK(INDEX('Policy Characteristics'!B:B,MATCH($C1432,'Policy Characteristics'!$C:$C,0))),"",INDEX('Policy Characteristics'!B:B,MATCH($C1432,'Policy Characteristics'!$C:$C,0)))</f>
        <v>Fuel Use Reduction</v>
      </c>
      <c r="C1432" s="276" t="str">
        <f t="shared" si="67"/>
        <v>RnD Industry Fuel Use Perc Reduction</v>
      </c>
      <c r="D1432" t="s">
        <v>3117</v>
      </c>
      <c r="E1432" s="47"/>
      <c r="F1432" s="6" t="s">
        <v>3142</v>
      </c>
      <c r="G1432" s="47"/>
      <c r="H1432" s="44">
        <v>1502</v>
      </c>
      <c r="I1432" s="347" t="s">
        <v>44</v>
      </c>
      <c r="J1432" s="277" t="str">
        <f>IF(ISBLANK(INDEX('Policy Characteristics'!D:D,MATCH($C1432,'Policy Characteristics'!$C:$C,0))),"",INDEX('Policy Characteristics'!D:D,MATCH($C1432,'Policy Characteristics'!$C:$C,0)))</f>
        <v>R&amp;D Fuel Use Reductions</v>
      </c>
      <c r="K1432" s="276" t="str">
        <f>IF(ISBLANK(INDEX('Policy Characteristics'!E:E,MATCH($C1432,'Policy Characteristics'!$C:$C,0))),"",INDEX('Policy Characteristics'!E:E,MATCH($C1432,'Policy Characteristics'!$C:$C,0)))</f>
        <v>RnD industry fuel use reduction</v>
      </c>
      <c r="L1432" s="284">
        <f>IF(ISBLANK(INDEX('Policy Characteristics'!F:F,MATCH($C1432,'Policy Characteristics'!$C:$C,0))),"",INDEX('Policy Characteristics'!F:F,MATCH($C1432,'Policy Characteristics'!$C:$C,0)))</f>
        <v>0</v>
      </c>
      <c r="M1432" s="284">
        <f>IF(ISBLANK(INDEX('Policy Characteristics'!G:G,MATCH($C1432,'Policy Characteristics'!$C:$C,0))),"",INDEX('Policy Characteristics'!G:G,MATCH($C1432,'Policy Characteristics'!$C:$C,0)))</f>
        <v>0.4</v>
      </c>
      <c r="N1432" s="284">
        <f>IF(ISBLANK(INDEX('Policy Characteristics'!H:H,MATCH($C1432,'Policy Characteristics'!$C:$C,0))),"",INDEX('Policy Characteristics'!H:H,MATCH($C1432,'Policy Characteristics'!$C:$C,0)))</f>
        <v>0.01</v>
      </c>
      <c r="O1432" s="276" t="str">
        <f>IF(ISBLANK(INDEX('Policy Characteristics'!I:I,MATCH($C1432,'Policy Characteristics'!$C:$C,0))),"",INDEX('Policy Characteristics'!I:I,MATCH($C1432,'Policy Characteristics'!$C:$C,0)))</f>
        <v>% reduction in fuel use</v>
      </c>
      <c r="P1432" s="276" t="str">
        <f>IF(ISBLANK(INDEX('Policy Characteristics'!J:J,MATCH($C1432,'Policy Characteristics'!$C:$C,0))),"",INDEX('Policy Characteristics'!J:J,MATCH($C1432,'Policy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2" s="276" t="str">
        <f>IF(ISBLANK(INDEX('Policy Characteristics'!K:K,MATCH($C1432,'Policy Characteristics'!$C:$C,0))),"",INDEX('Policy Characteristics'!K:K,MATCH($C1432,'Policy Characteristics'!$C:$C,0)))</f>
        <v>architectural-design.html#rnd</v>
      </c>
      <c r="R1432" s="276" t="str">
        <f>IF(ISBLANK(INDEX('Policy Characteristics'!L:L,MATCH($C1432,'Policy Characteristics'!$C:$C,0))),"",INDEX('Policy Characteristics'!L:L,MATCH($C1432,'Policy Characteristics'!$C:$C,0)))</f>
        <v>research-and-development.html</v>
      </c>
    </row>
    <row r="1433" spans="1:18" ht="16">
      <c r="A1433" s="276" t="str">
        <f>IF(ISBLANK(INDEX('Policy Characteristics'!A:A,MATCH($C1433,'Policy Characteristics'!$C:$C,0))),"",INDEX('Policy Characteristics'!A:A,MATCH($C1433,'Policy Characteristics'!$C:$C,0)))</f>
        <v>Research and Development</v>
      </c>
      <c r="B1433" s="285" t="str">
        <f>IF(ISBLANK(INDEX('Policy Characteristics'!B:B,MATCH($C1433,'Policy Characteristics'!$C:$C,0))),"",INDEX('Policy Characteristics'!B:B,MATCH($C1433,'Policy Characteristics'!$C:$C,0)))</f>
        <v>Fuel Use Reduction</v>
      </c>
      <c r="C1433" s="276" t="str">
        <f t="shared" si="67"/>
        <v>RnD Industry Fuel Use Perc Reduction</v>
      </c>
      <c r="D1433" t="s">
        <v>3118</v>
      </c>
      <c r="E1433" s="47"/>
      <c r="F1433" s="6" t="s">
        <v>3143</v>
      </c>
      <c r="G1433" s="47"/>
      <c r="H1433" s="44">
        <v>1503</v>
      </c>
      <c r="I1433" s="347" t="s">
        <v>44</v>
      </c>
      <c r="J1433" s="277" t="str">
        <f>IF(ISBLANK(INDEX('Policy Characteristics'!D:D,MATCH($C1433,'Policy Characteristics'!$C:$C,0))),"",INDEX('Policy Characteristics'!D:D,MATCH($C1433,'Policy Characteristics'!$C:$C,0)))</f>
        <v>R&amp;D Fuel Use Reductions</v>
      </c>
      <c r="K1433" s="276" t="str">
        <f>IF(ISBLANK(INDEX('Policy Characteristics'!E:E,MATCH($C1433,'Policy Characteristics'!$C:$C,0))),"",INDEX('Policy Characteristics'!E:E,MATCH($C1433,'Policy Characteristics'!$C:$C,0)))</f>
        <v>RnD industry fuel use reduction</v>
      </c>
      <c r="L1433" s="284">
        <f>IF(ISBLANK(INDEX('Policy Characteristics'!F:F,MATCH($C1433,'Policy Characteristics'!$C:$C,0))),"",INDEX('Policy Characteristics'!F:F,MATCH($C1433,'Policy Characteristics'!$C:$C,0)))</f>
        <v>0</v>
      </c>
      <c r="M1433" s="284">
        <f>IF(ISBLANK(INDEX('Policy Characteristics'!G:G,MATCH($C1433,'Policy Characteristics'!$C:$C,0))),"",INDEX('Policy Characteristics'!G:G,MATCH($C1433,'Policy Characteristics'!$C:$C,0)))</f>
        <v>0.4</v>
      </c>
      <c r="N1433" s="284">
        <f>IF(ISBLANK(INDEX('Policy Characteristics'!H:H,MATCH($C1433,'Policy Characteristics'!$C:$C,0))),"",INDEX('Policy Characteristics'!H:H,MATCH($C1433,'Policy Characteristics'!$C:$C,0)))</f>
        <v>0.01</v>
      </c>
      <c r="O1433" s="276" t="str">
        <f>IF(ISBLANK(INDEX('Policy Characteristics'!I:I,MATCH($C1433,'Policy Characteristics'!$C:$C,0))),"",INDEX('Policy Characteristics'!I:I,MATCH($C1433,'Policy Characteristics'!$C:$C,0)))</f>
        <v>% reduction in fuel use</v>
      </c>
      <c r="P1433" s="276" t="str">
        <f>IF(ISBLANK(INDEX('Policy Characteristics'!J:J,MATCH($C1433,'Policy Characteristics'!$C:$C,0))),"",INDEX('Policy Characteristics'!J:J,MATCH($C1433,'Policy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3" s="276" t="str">
        <f>IF(ISBLANK(INDEX('Policy Characteristics'!K:K,MATCH($C1433,'Policy Characteristics'!$C:$C,0))),"",INDEX('Policy Characteristics'!K:K,MATCH($C1433,'Policy Characteristics'!$C:$C,0)))</f>
        <v>architectural-design.html#rnd</v>
      </c>
      <c r="R1433" s="276" t="str">
        <f>IF(ISBLANK(INDEX('Policy Characteristics'!L:L,MATCH($C1433,'Policy Characteristics'!$C:$C,0))),"",INDEX('Policy Characteristics'!L:L,MATCH($C1433,'Policy Characteristics'!$C:$C,0)))</f>
        <v>research-and-development.html</v>
      </c>
    </row>
    <row r="1434" spans="1:18" ht="16">
      <c r="A1434" s="276" t="str">
        <f>IF(ISBLANK(INDEX('Policy Characteristics'!A:A,MATCH($C1434,'Policy Characteristics'!$C:$C,0))),"",INDEX('Policy Characteristics'!A:A,MATCH($C1434,'Policy Characteristics'!$C:$C,0)))</f>
        <v>Research and Development</v>
      </c>
      <c r="B1434" s="285" t="str">
        <f>IF(ISBLANK(INDEX('Policy Characteristics'!B:B,MATCH($C1434,'Policy Characteristics'!$C:$C,0))),"",INDEX('Policy Characteristics'!B:B,MATCH($C1434,'Policy Characteristics'!$C:$C,0)))</f>
        <v>Fuel Use Reduction</v>
      </c>
      <c r="C1434" s="276" t="str">
        <f t="shared" si="67"/>
        <v>RnD Industry Fuel Use Perc Reduction</v>
      </c>
      <c r="D1434" t="s">
        <v>3119</v>
      </c>
      <c r="E1434" s="47"/>
      <c r="F1434" s="6" t="s">
        <v>3144</v>
      </c>
      <c r="G1434" s="47"/>
      <c r="H1434" s="44">
        <v>1504</v>
      </c>
      <c r="I1434" s="347" t="s">
        <v>44</v>
      </c>
      <c r="J1434" s="277" t="str">
        <f>IF(ISBLANK(INDEX('Policy Characteristics'!D:D,MATCH($C1434,'Policy Characteristics'!$C:$C,0))),"",INDEX('Policy Characteristics'!D:D,MATCH($C1434,'Policy Characteristics'!$C:$C,0)))</f>
        <v>R&amp;D Fuel Use Reductions</v>
      </c>
      <c r="K1434" s="276" t="str">
        <f>IF(ISBLANK(INDEX('Policy Characteristics'!E:E,MATCH($C1434,'Policy Characteristics'!$C:$C,0))),"",INDEX('Policy Characteristics'!E:E,MATCH($C1434,'Policy Characteristics'!$C:$C,0)))</f>
        <v>RnD industry fuel use reduction</v>
      </c>
      <c r="L1434" s="284">
        <f>IF(ISBLANK(INDEX('Policy Characteristics'!F:F,MATCH($C1434,'Policy Characteristics'!$C:$C,0))),"",INDEX('Policy Characteristics'!F:F,MATCH($C1434,'Policy Characteristics'!$C:$C,0)))</f>
        <v>0</v>
      </c>
      <c r="M1434" s="284">
        <f>IF(ISBLANK(INDEX('Policy Characteristics'!G:G,MATCH($C1434,'Policy Characteristics'!$C:$C,0))),"",INDEX('Policy Characteristics'!G:G,MATCH($C1434,'Policy Characteristics'!$C:$C,0)))</f>
        <v>0.4</v>
      </c>
      <c r="N1434" s="284">
        <f>IF(ISBLANK(INDEX('Policy Characteristics'!H:H,MATCH($C1434,'Policy Characteristics'!$C:$C,0))),"",INDEX('Policy Characteristics'!H:H,MATCH($C1434,'Policy Characteristics'!$C:$C,0)))</f>
        <v>0.01</v>
      </c>
      <c r="O1434" s="276" t="str">
        <f>IF(ISBLANK(INDEX('Policy Characteristics'!I:I,MATCH($C1434,'Policy Characteristics'!$C:$C,0))),"",INDEX('Policy Characteristics'!I:I,MATCH($C1434,'Policy Characteristics'!$C:$C,0)))</f>
        <v>% reduction in fuel use</v>
      </c>
      <c r="P1434" s="276" t="str">
        <f>IF(ISBLANK(INDEX('Policy Characteristics'!J:J,MATCH($C1434,'Policy Characteristics'!$C:$C,0))),"",INDEX('Policy Characteristics'!J:J,MATCH($C1434,'Policy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4" s="276" t="str">
        <f>IF(ISBLANK(INDEX('Policy Characteristics'!K:K,MATCH($C1434,'Policy Characteristics'!$C:$C,0))),"",INDEX('Policy Characteristics'!K:K,MATCH($C1434,'Policy Characteristics'!$C:$C,0)))</f>
        <v>architectural-design.html#rnd</v>
      </c>
      <c r="R1434" s="276" t="str">
        <f>IF(ISBLANK(INDEX('Policy Characteristics'!L:L,MATCH($C1434,'Policy Characteristics'!$C:$C,0))),"",INDEX('Policy Characteristics'!L:L,MATCH($C1434,'Policy Characteristics'!$C:$C,0)))</f>
        <v>research-and-development.html</v>
      </c>
    </row>
    <row r="1435" spans="1:18" ht="16">
      <c r="A1435" s="276" t="str">
        <f>IF(ISBLANK(INDEX('Policy Characteristics'!A:A,MATCH($C1435,'Policy Characteristics'!$C:$C,0))),"",INDEX('Policy Characteristics'!A:A,MATCH($C1435,'Policy Characteristics'!$C:$C,0)))</f>
        <v>Research and Development</v>
      </c>
      <c r="B1435" s="285" t="str">
        <f>IF(ISBLANK(INDEX('Policy Characteristics'!B:B,MATCH($C1435,'Policy Characteristics'!$C:$C,0))),"",INDEX('Policy Characteristics'!B:B,MATCH($C1435,'Policy Characteristics'!$C:$C,0)))</f>
        <v>Fuel Use Reduction</v>
      </c>
      <c r="C1435" s="276" t="str">
        <f t="shared" si="67"/>
        <v>RnD Industry Fuel Use Perc Reduction</v>
      </c>
      <c r="D1435" t="s">
        <v>3120</v>
      </c>
      <c r="E1435" s="47"/>
      <c r="F1435" s="6" t="s">
        <v>3145</v>
      </c>
      <c r="G1435" s="47"/>
      <c r="H1435" s="44">
        <v>1505</v>
      </c>
      <c r="I1435" s="347" t="s">
        <v>44</v>
      </c>
      <c r="J1435" s="277" t="str">
        <f>IF(ISBLANK(INDEX('Policy Characteristics'!D:D,MATCH($C1435,'Policy Characteristics'!$C:$C,0))),"",INDEX('Policy Characteristics'!D:D,MATCH($C1435,'Policy Characteristics'!$C:$C,0)))</f>
        <v>R&amp;D Fuel Use Reductions</v>
      </c>
      <c r="K1435" s="276" t="str">
        <f>IF(ISBLANK(INDEX('Policy Characteristics'!E:E,MATCH($C1435,'Policy Characteristics'!$C:$C,0))),"",INDEX('Policy Characteristics'!E:E,MATCH($C1435,'Policy Characteristics'!$C:$C,0)))</f>
        <v>RnD industry fuel use reduction</v>
      </c>
      <c r="L1435" s="284">
        <f>IF(ISBLANK(INDEX('Policy Characteristics'!F:F,MATCH($C1435,'Policy Characteristics'!$C:$C,0))),"",INDEX('Policy Characteristics'!F:F,MATCH($C1435,'Policy Characteristics'!$C:$C,0)))</f>
        <v>0</v>
      </c>
      <c r="M1435" s="284">
        <f>IF(ISBLANK(INDEX('Policy Characteristics'!G:G,MATCH($C1435,'Policy Characteristics'!$C:$C,0))),"",INDEX('Policy Characteristics'!G:G,MATCH($C1435,'Policy Characteristics'!$C:$C,0)))</f>
        <v>0.4</v>
      </c>
      <c r="N1435" s="284">
        <f>IF(ISBLANK(INDEX('Policy Characteristics'!H:H,MATCH($C1435,'Policy Characteristics'!$C:$C,0))),"",INDEX('Policy Characteristics'!H:H,MATCH($C1435,'Policy Characteristics'!$C:$C,0)))</f>
        <v>0.01</v>
      </c>
      <c r="O1435" s="276" t="str">
        <f>IF(ISBLANK(INDEX('Policy Characteristics'!I:I,MATCH($C1435,'Policy Characteristics'!$C:$C,0))),"",INDEX('Policy Characteristics'!I:I,MATCH($C1435,'Policy Characteristics'!$C:$C,0)))</f>
        <v>% reduction in fuel use</v>
      </c>
      <c r="P1435" s="276" t="str">
        <f>IF(ISBLANK(INDEX('Policy Characteristics'!J:J,MATCH($C1435,'Policy Characteristics'!$C:$C,0))),"",INDEX('Policy Characteristics'!J:J,MATCH($C1435,'Policy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5" s="276" t="str">
        <f>IF(ISBLANK(INDEX('Policy Characteristics'!K:K,MATCH($C1435,'Policy Characteristics'!$C:$C,0))),"",INDEX('Policy Characteristics'!K:K,MATCH($C1435,'Policy Characteristics'!$C:$C,0)))</f>
        <v>architectural-design.html#rnd</v>
      </c>
      <c r="R1435" s="276" t="str">
        <f>IF(ISBLANK(INDEX('Policy Characteristics'!L:L,MATCH($C1435,'Policy Characteristics'!$C:$C,0))),"",INDEX('Policy Characteristics'!L:L,MATCH($C1435,'Policy Characteristics'!$C:$C,0)))</f>
        <v>research-and-development.html</v>
      </c>
    </row>
    <row r="1436" spans="1:18" ht="16">
      <c r="A1436" s="276" t="str">
        <f>IF(ISBLANK(INDEX('Policy Characteristics'!A:A,MATCH($C1436,'Policy Characteristics'!$C:$C,0))),"",INDEX('Policy Characteristics'!A:A,MATCH($C1436,'Policy Characteristics'!$C:$C,0)))</f>
        <v>Research and Development</v>
      </c>
      <c r="B1436" s="285" t="str">
        <f>IF(ISBLANK(INDEX('Policy Characteristics'!B:B,MATCH($C1436,'Policy Characteristics'!$C:$C,0))),"",INDEX('Policy Characteristics'!B:B,MATCH($C1436,'Policy Characteristics'!$C:$C,0)))</f>
        <v>Fuel Use Reduction</v>
      </c>
      <c r="C1436" s="276" t="str">
        <f t="shared" si="67"/>
        <v>RnD Industry Fuel Use Perc Reduction</v>
      </c>
      <c r="D1436" t="s">
        <v>3121</v>
      </c>
      <c r="E1436" s="47"/>
      <c r="F1436" s="6" t="s">
        <v>3146</v>
      </c>
      <c r="G1436" s="47"/>
      <c r="H1436" s="44">
        <v>1506</v>
      </c>
      <c r="I1436" s="347" t="s">
        <v>44</v>
      </c>
      <c r="J1436" s="277" t="str">
        <f>IF(ISBLANK(INDEX('Policy Characteristics'!D:D,MATCH($C1436,'Policy Characteristics'!$C:$C,0))),"",INDEX('Policy Characteristics'!D:D,MATCH($C1436,'Policy Characteristics'!$C:$C,0)))</f>
        <v>R&amp;D Fuel Use Reductions</v>
      </c>
      <c r="K1436" s="276" t="str">
        <f>IF(ISBLANK(INDEX('Policy Characteristics'!E:E,MATCH($C1436,'Policy Characteristics'!$C:$C,0))),"",INDEX('Policy Characteristics'!E:E,MATCH($C1436,'Policy Characteristics'!$C:$C,0)))</f>
        <v>RnD industry fuel use reduction</v>
      </c>
      <c r="L1436" s="284">
        <f>IF(ISBLANK(INDEX('Policy Characteristics'!F:F,MATCH($C1436,'Policy Characteristics'!$C:$C,0))),"",INDEX('Policy Characteristics'!F:F,MATCH($C1436,'Policy Characteristics'!$C:$C,0)))</f>
        <v>0</v>
      </c>
      <c r="M1436" s="284">
        <f>IF(ISBLANK(INDEX('Policy Characteristics'!G:G,MATCH($C1436,'Policy Characteristics'!$C:$C,0))),"",INDEX('Policy Characteristics'!G:G,MATCH($C1436,'Policy Characteristics'!$C:$C,0)))</f>
        <v>0.4</v>
      </c>
      <c r="N1436" s="284">
        <f>IF(ISBLANK(INDEX('Policy Characteristics'!H:H,MATCH($C1436,'Policy Characteristics'!$C:$C,0))),"",INDEX('Policy Characteristics'!H:H,MATCH($C1436,'Policy Characteristics'!$C:$C,0)))</f>
        <v>0.01</v>
      </c>
      <c r="O1436" s="276" t="str">
        <f>IF(ISBLANK(INDEX('Policy Characteristics'!I:I,MATCH($C1436,'Policy Characteristics'!$C:$C,0))),"",INDEX('Policy Characteristics'!I:I,MATCH($C1436,'Policy Characteristics'!$C:$C,0)))</f>
        <v>% reduction in fuel use</v>
      </c>
      <c r="P1436" s="276" t="str">
        <f>IF(ISBLANK(INDEX('Policy Characteristics'!J:J,MATCH($C1436,'Policy Characteristics'!$C:$C,0))),"",INDEX('Policy Characteristics'!J:J,MATCH($C1436,'Policy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6" s="276" t="str">
        <f>IF(ISBLANK(INDEX('Policy Characteristics'!K:K,MATCH($C1436,'Policy Characteristics'!$C:$C,0))),"",INDEX('Policy Characteristics'!K:K,MATCH($C1436,'Policy Characteristics'!$C:$C,0)))</f>
        <v>architectural-design.html#rnd</v>
      </c>
      <c r="R1436" s="276" t="str">
        <f>IF(ISBLANK(INDEX('Policy Characteristics'!L:L,MATCH($C1436,'Policy Characteristics'!$C:$C,0))),"",INDEX('Policy Characteristics'!L:L,MATCH($C1436,'Policy Characteristics'!$C:$C,0)))</f>
        <v>research-and-development.html</v>
      </c>
    </row>
    <row r="1437" spans="1:18" ht="16">
      <c r="A1437" s="276" t="str">
        <f>IF(ISBLANK(INDEX('Policy Characteristics'!A:A,MATCH($C1437,'Policy Characteristics'!$C:$C,0))),"",INDEX('Policy Characteristics'!A:A,MATCH($C1437,'Policy Characteristics'!$C:$C,0)))</f>
        <v>Research and Development</v>
      </c>
      <c r="B1437" s="285" t="str">
        <f>IF(ISBLANK(INDEX('Policy Characteristics'!B:B,MATCH($C1437,'Policy Characteristics'!$C:$C,0))),"",INDEX('Policy Characteristics'!B:B,MATCH($C1437,'Policy Characteristics'!$C:$C,0)))</f>
        <v>Fuel Use Reduction</v>
      </c>
      <c r="C1437" s="276" t="str">
        <f t="shared" si="67"/>
        <v>RnD Industry Fuel Use Perc Reduction</v>
      </c>
      <c r="D1437" t="s">
        <v>3122</v>
      </c>
      <c r="E1437" s="47"/>
      <c r="F1437" s="6" t="s">
        <v>3147</v>
      </c>
      <c r="G1437" s="47"/>
      <c r="H1437" s="44">
        <v>1507</v>
      </c>
      <c r="I1437" s="347" t="s">
        <v>44</v>
      </c>
      <c r="J1437" s="277" t="str">
        <f>IF(ISBLANK(INDEX('Policy Characteristics'!D:D,MATCH($C1437,'Policy Characteristics'!$C:$C,0))),"",INDEX('Policy Characteristics'!D:D,MATCH($C1437,'Policy Characteristics'!$C:$C,0)))</f>
        <v>R&amp;D Fuel Use Reductions</v>
      </c>
      <c r="K1437" s="276" t="str">
        <f>IF(ISBLANK(INDEX('Policy Characteristics'!E:E,MATCH($C1437,'Policy Characteristics'!$C:$C,0))),"",INDEX('Policy Characteristics'!E:E,MATCH($C1437,'Policy Characteristics'!$C:$C,0)))</f>
        <v>RnD industry fuel use reduction</v>
      </c>
      <c r="L1437" s="284">
        <f>IF(ISBLANK(INDEX('Policy Characteristics'!F:F,MATCH($C1437,'Policy Characteristics'!$C:$C,0))),"",INDEX('Policy Characteristics'!F:F,MATCH($C1437,'Policy Characteristics'!$C:$C,0)))</f>
        <v>0</v>
      </c>
      <c r="M1437" s="284">
        <f>IF(ISBLANK(INDEX('Policy Characteristics'!G:G,MATCH($C1437,'Policy Characteristics'!$C:$C,0))),"",INDEX('Policy Characteristics'!G:G,MATCH($C1437,'Policy Characteristics'!$C:$C,0)))</f>
        <v>0.4</v>
      </c>
      <c r="N1437" s="284">
        <f>IF(ISBLANK(INDEX('Policy Characteristics'!H:H,MATCH($C1437,'Policy Characteristics'!$C:$C,0))),"",INDEX('Policy Characteristics'!H:H,MATCH($C1437,'Policy Characteristics'!$C:$C,0)))</f>
        <v>0.01</v>
      </c>
      <c r="O1437" s="276" t="str">
        <f>IF(ISBLANK(INDEX('Policy Characteristics'!I:I,MATCH($C1437,'Policy Characteristics'!$C:$C,0))),"",INDEX('Policy Characteristics'!I:I,MATCH($C1437,'Policy Characteristics'!$C:$C,0)))</f>
        <v>% reduction in fuel use</v>
      </c>
      <c r="P1437" s="276" t="str">
        <f>IF(ISBLANK(INDEX('Policy Characteristics'!J:J,MATCH($C1437,'Policy Characteristics'!$C:$C,0))),"",INDEX('Policy Characteristics'!J:J,MATCH($C1437,'Policy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7" s="276" t="str">
        <f>IF(ISBLANK(INDEX('Policy Characteristics'!K:K,MATCH($C1437,'Policy Characteristics'!$C:$C,0))),"",INDEX('Policy Characteristics'!K:K,MATCH($C1437,'Policy Characteristics'!$C:$C,0)))</f>
        <v>architectural-design.html#rnd</v>
      </c>
      <c r="R1437" s="276" t="str">
        <f>IF(ISBLANK(INDEX('Policy Characteristics'!L:L,MATCH($C1437,'Policy Characteristics'!$C:$C,0))),"",INDEX('Policy Characteristics'!L:L,MATCH($C1437,'Policy Characteristics'!$C:$C,0)))</f>
        <v>research-and-development.html</v>
      </c>
    </row>
    <row r="1438" spans="1:18" ht="16">
      <c r="A1438" s="276" t="str">
        <f>IF(ISBLANK(INDEX('Policy Characteristics'!A:A,MATCH($C1438,'Policy Characteristics'!$C:$C,0))),"",INDEX('Policy Characteristics'!A:A,MATCH($C1438,'Policy Characteristics'!$C:$C,0)))</f>
        <v>Research and Development</v>
      </c>
      <c r="B1438" s="285" t="str">
        <f>IF(ISBLANK(INDEX('Policy Characteristics'!B:B,MATCH($C1438,'Policy Characteristics'!$C:$C,0))),"",INDEX('Policy Characteristics'!B:B,MATCH($C1438,'Policy Characteristics'!$C:$C,0)))</f>
        <v>Fuel Use Reduction</v>
      </c>
      <c r="C1438" s="276" t="str">
        <f t="shared" si="67"/>
        <v>RnD Industry Fuel Use Perc Reduction</v>
      </c>
      <c r="D1438" t="s">
        <v>3123</v>
      </c>
      <c r="E1438" s="47"/>
      <c r="F1438" s="6" t="s">
        <v>3148</v>
      </c>
      <c r="G1438" s="47"/>
      <c r="H1438" s="44">
        <v>1508</v>
      </c>
      <c r="I1438" s="347" t="s">
        <v>44</v>
      </c>
      <c r="J1438" s="277" t="str">
        <f>IF(ISBLANK(INDEX('Policy Characteristics'!D:D,MATCH($C1438,'Policy Characteristics'!$C:$C,0))),"",INDEX('Policy Characteristics'!D:D,MATCH($C1438,'Policy Characteristics'!$C:$C,0)))</f>
        <v>R&amp;D Fuel Use Reductions</v>
      </c>
      <c r="K1438" s="276" t="str">
        <f>IF(ISBLANK(INDEX('Policy Characteristics'!E:E,MATCH($C1438,'Policy Characteristics'!$C:$C,0))),"",INDEX('Policy Characteristics'!E:E,MATCH($C1438,'Policy Characteristics'!$C:$C,0)))</f>
        <v>RnD industry fuel use reduction</v>
      </c>
      <c r="L1438" s="284">
        <f>IF(ISBLANK(INDEX('Policy Characteristics'!F:F,MATCH($C1438,'Policy Characteristics'!$C:$C,0))),"",INDEX('Policy Characteristics'!F:F,MATCH($C1438,'Policy Characteristics'!$C:$C,0)))</f>
        <v>0</v>
      </c>
      <c r="M1438" s="284">
        <f>IF(ISBLANK(INDEX('Policy Characteristics'!G:G,MATCH($C1438,'Policy Characteristics'!$C:$C,0))),"",INDEX('Policy Characteristics'!G:G,MATCH($C1438,'Policy Characteristics'!$C:$C,0)))</f>
        <v>0.4</v>
      </c>
      <c r="N1438" s="284">
        <f>IF(ISBLANK(INDEX('Policy Characteristics'!H:H,MATCH($C1438,'Policy Characteristics'!$C:$C,0))),"",INDEX('Policy Characteristics'!H:H,MATCH($C1438,'Policy Characteristics'!$C:$C,0)))</f>
        <v>0.01</v>
      </c>
      <c r="O1438" s="276" t="str">
        <f>IF(ISBLANK(INDEX('Policy Characteristics'!I:I,MATCH($C1438,'Policy Characteristics'!$C:$C,0))),"",INDEX('Policy Characteristics'!I:I,MATCH($C1438,'Policy Characteristics'!$C:$C,0)))</f>
        <v>% reduction in fuel use</v>
      </c>
      <c r="P1438" s="276" t="str">
        <f>IF(ISBLANK(INDEX('Policy Characteristics'!J:J,MATCH($C1438,'Policy Characteristics'!$C:$C,0))),"",INDEX('Policy Characteristics'!J:J,MATCH($C1438,'Policy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8" s="276" t="str">
        <f>IF(ISBLANK(INDEX('Policy Characteristics'!K:K,MATCH($C1438,'Policy Characteristics'!$C:$C,0))),"",INDEX('Policy Characteristics'!K:K,MATCH($C1438,'Policy Characteristics'!$C:$C,0)))</f>
        <v>architectural-design.html#rnd</v>
      </c>
      <c r="R1438" s="276" t="str">
        <f>IF(ISBLANK(INDEX('Policy Characteristics'!L:L,MATCH($C1438,'Policy Characteristics'!$C:$C,0))),"",INDEX('Policy Characteristics'!L:L,MATCH($C1438,'Policy Characteristics'!$C:$C,0)))</f>
        <v>research-and-development.html</v>
      </c>
    </row>
    <row r="1439" spans="1:18" ht="16">
      <c r="A1439" s="276" t="str">
        <f>IF(ISBLANK(INDEX('Policy Characteristics'!A:A,MATCH($C1439,'Policy Characteristics'!$C:$C,0))),"",INDEX('Policy Characteristics'!A:A,MATCH($C1439,'Policy Characteristics'!$C:$C,0)))</f>
        <v>Research and Development</v>
      </c>
      <c r="B1439" s="285" t="str">
        <f>IF(ISBLANK(INDEX('Policy Characteristics'!B:B,MATCH($C1439,'Policy Characteristics'!$C:$C,0))),"",INDEX('Policy Characteristics'!B:B,MATCH($C1439,'Policy Characteristics'!$C:$C,0)))</f>
        <v>Fuel Use Reduction</v>
      </c>
      <c r="C1439" s="276" t="str">
        <f t="shared" si="67"/>
        <v>RnD Industry Fuel Use Perc Reduction</v>
      </c>
      <c r="D1439" t="s">
        <v>3124</v>
      </c>
      <c r="E1439" s="47"/>
      <c r="F1439" s="6" t="s">
        <v>3149</v>
      </c>
      <c r="G1439" s="47"/>
      <c r="H1439" s="44">
        <v>1509</v>
      </c>
      <c r="I1439" s="347" t="s">
        <v>44</v>
      </c>
      <c r="J1439" s="277" t="str">
        <f>IF(ISBLANK(INDEX('Policy Characteristics'!D:D,MATCH($C1439,'Policy Characteristics'!$C:$C,0))),"",INDEX('Policy Characteristics'!D:D,MATCH($C1439,'Policy Characteristics'!$C:$C,0)))</f>
        <v>R&amp;D Fuel Use Reductions</v>
      </c>
      <c r="K1439" s="276" t="str">
        <f>IF(ISBLANK(INDEX('Policy Characteristics'!E:E,MATCH($C1439,'Policy Characteristics'!$C:$C,0))),"",INDEX('Policy Characteristics'!E:E,MATCH($C1439,'Policy Characteristics'!$C:$C,0)))</f>
        <v>RnD industry fuel use reduction</v>
      </c>
      <c r="L1439" s="284">
        <f>IF(ISBLANK(INDEX('Policy Characteristics'!F:F,MATCH($C1439,'Policy Characteristics'!$C:$C,0))),"",INDEX('Policy Characteristics'!F:F,MATCH($C1439,'Policy Characteristics'!$C:$C,0)))</f>
        <v>0</v>
      </c>
      <c r="M1439" s="284">
        <f>IF(ISBLANK(INDEX('Policy Characteristics'!G:G,MATCH($C1439,'Policy Characteristics'!$C:$C,0))),"",INDEX('Policy Characteristics'!G:G,MATCH($C1439,'Policy Characteristics'!$C:$C,0)))</f>
        <v>0.4</v>
      </c>
      <c r="N1439" s="284">
        <f>IF(ISBLANK(INDEX('Policy Characteristics'!H:H,MATCH($C1439,'Policy Characteristics'!$C:$C,0))),"",INDEX('Policy Characteristics'!H:H,MATCH($C1439,'Policy Characteristics'!$C:$C,0)))</f>
        <v>0.01</v>
      </c>
      <c r="O1439" s="276" t="str">
        <f>IF(ISBLANK(INDEX('Policy Characteristics'!I:I,MATCH($C1439,'Policy Characteristics'!$C:$C,0))),"",INDEX('Policy Characteristics'!I:I,MATCH($C1439,'Policy Characteristics'!$C:$C,0)))</f>
        <v>% reduction in fuel use</v>
      </c>
      <c r="P1439" s="276" t="str">
        <f>IF(ISBLANK(INDEX('Policy Characteristics'!J:J,MATCH($C1439,'Policy Characteristics'!$C:$C,0))),"",INDEX('Policy Characteristics'!J:J,MATCH($C1439,'Policy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9" s="276" t="str">
        <f>IF(ISBLANK(INDEX('Policy Characteristics'!K:K,MATCH($C1439,'Policy Characteristics'!$C:$C,0))),"",INDEX('Policy Characteristics'!K:K,MATCH($C1439,'Policy Characteristics'!$C:$C,0)))</f>
        <v>architectural-design.html#rnd</v>
      </c>
      <c r="R1439" s="276" t="str">
        <f>IF(ISBLANK(INDEX('Policy Characteristics'!L:L,MATCH($C1439,'Policy Characteristics'!$C:$C,0))),"",INDEX('Policy Characteristics'!L:L,MATCH($C1439,'Policy Characteristics'!$C:$C,0)))</f>
        <v>research-and-development.html</v>
      </c>
    </row>
    <row r="1440" spans="1:18" ht="16">
      <c r="A1440" s="276" t="str">
        <f>IF(ISBLANK(INDEX('Policy Characteristics'!A:A,MATCH($C1440,'Policy Characteristics'!$C:$C,0))),"",INDEX('Policy Characteristics'!A:A,MATCH($C1440,'Policy Characteristics'!$C:$C,0)))</f>
        <v>Research and Development</v>
      </c>
      <c r="B1440" s="285" t="str">
        <f>IF(ISBLANK(INDEX('Policy Characteristics'!B:B,MATCH($C1440,'Policy Characteristics'!$C:$C,0))),"",INDEX('Policy Characteristics'!B:B,MATCH($C1440,'Policy Characteristics'!$C:$C,0)))</f>
        <v>Fuel Use Reduction</v>
      </c>
      <c r="C1440" s="276" t="str">
        <f t="shared" si="67"/>
        <v>RnD Industry Fuel Use Perc Reduction</v>
      </c>
      <c r="D1440" t="s">
        <v>3125</v>
      </c>
      <c r="E1440" s="47"/>
      <c r="F1440" s="6" t="s">
        <v>3150</v>
      </c>
      <c r="G1440" s="47"/>
      <c r="H1440" s="44">
        <v>1510</v>
      </c>
      <c r="I1440" s="347" t="s">
        <v>44</v>
      </c>
      <c r="J1440" s="277" t="str">
        <f>IF(ISBLANK(INDEX('Policy Characteristics'!D:D,MATCH($C1440,'Policy Characteristics'!$C:$C,0))),"",INDEX('Policy Characteristics'!D:D,MATCH($C1440,'Policy Characteristics'!$C:$C,0)))</f>
        <v>R&amp;D Fuel Use Reductions</v>
      </c>
      <c r="K1440" s="276" t="str">
        <f>IF(ISBLANK(INDEX('Policy Characteristics'!E:E,MATCH($C1440,'Policy Characteristics'!$C:$C,0))),"",INDEX('Policy Characteristics'!E:E,MATCH($C1440,'Policy Characteristics'!$C:$C,0)))</f>
        <v>RnD industry fuel use reduction</v>
      </c>
      <c r="L1440" s="284">
        <f>IF(ISBLANK(INDEX('Policy Characteristics'!F:F,MATCH($C1440,'Policy Characteristics'!$C:$C,0))),"",INDEX('Policy Characteristics'!F:F,MATCH($C1440,'Policy Characteristics'!$C:$C,0)))</f>
        <v>0</v>
      </c>
      <c r="M1440" s="284">
        <f>IF(ISBLANK(INDEX('Policy Characteristics'!G:G,MATCH($C1440,'Policy Characteristics'!$C:$C,0))),"",INDEX('Policy Characteristics'!G:G,MATCH($C1440,'Policy Characteristics'!$C:$C,0)))</f>
        <v>0.4</v>
      </c>
      <c r="N1440" s="284">
        <f>IF(ISBLANK(INDEX('Policy Characteristics'!H:H,MATCH($C1440,'Policy Characteristics'!$C:$C,0))),"",INDEX('Policy Characteristics'!H:H,MATCH($C1440,'Policy Characteristics'!$C:$C,0)))</f>
        <v>0.01</v>
      </c>
      <c r="O1440" s="276" t="str">
        <f>IF(ISBLANK(INDEX('Policy Characteristics'!I:I,MATCH($C1440,'Policy Characteristics'!$C:$C,0))),"",INDEX('Policy Characteristics'!I:I,MATCH($C1440,'Policy Characteristics'!$C:$C,0)))</f>
        <v>% reduction in fuel use</v>
      </c>
      <c r="P1440" s="276" t="str">
        <f>IF(ISBLANK(INDEX('Policy Characteristics'!J:J,MATCH($C1440,'Policy Characteristics'!$C:$C,0))),"",INDEX('Policy Characteristics'!J:J,MATCH($C1440,'Policy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0" s="276" t="str">
        <f>IF(ISBLANK(INDEX('Policy Characteristics'!K:K,MATCH($C1440,'Policy Characteristics'!$C:$C,0))),"",INDEX('Policy Characteristics'!K:K,MATCH($C1440,'Policy Characteristics'!$C:$C,0)))</f>
        <v>architectural-design.html#rnd</v>
      </c>
      <c r="R1440" s="276" t="str">
        <f>IF(ISBLANK(INDEX('Policy Characteristics'!L:L,MATCH($C1440,'Policy Characteristics'!$C:$C,0))),"",INDEX('Policy Characteristics'!L:L,MATCH($C1440,'Policy Characteristics'!$C:$C,0)))</f>
        <v>research-and-development.html</v>
      </c>
    </row>
    <row r="1441" spans="1:18" ht="16">
      <c r="A1441" s="276" t="str">
        <f>IF(ISBLANK(INDEX('Policy Characteristics'!A:A,MATCH($C1441,'Policy Characteristics'!$C:$C,0))),"",INDEX('Policy Characteristics'!A:A,MATCH($C1441,'Policy Characteristics'!$C:$C,0)))</f>
        <v>Research and Development</v>
      </c>
      <c r="B1441" s="285" t="str">
        <f>IF(ISBLANK(INDEX('Policy Characteristics'!B:B,MATCH($C1441,'Policy Characteristics'!$C:$C,0))),"",INDEX('Policy Characteristics'!B:B,MATCH($C1441,'Policy Characteristics'!$C:$C,0)))</f>
        <v>Fuel Use Reduction</v>
      </c>
      <c r="C1441" s="276" t="str">
        <f t="shared" si="67"/>
        <v>RnD Industry Fuel Use Perc Reduction</v>
      </c>
      <c r="D1441" t="s">
        <v>3126</v>
      </c>
      <c r="E1441" s="47"/>
      <c r="F1441" s="6" t="s">
        <v>3151</v>
      </c>
      <c r="G1441" s="47"/>
      <c r="H1441" s="44">
        <v>1511</v>
      </c>
      <c r="I1441" s="347" t="s">
        <v>44</v>
      </c>
      <c r="J1441" s="277" t="str">
        <f>IF(ISBLANK(INDEX('Policy Characteristics'!D:D,MATCH($C1441,'Policy Characteristics'!$C:$C,0))),"",INDEX('Policy Characteristics'!D:D,MATCH($C1441,'Policy Characteristics'!$C:$C,0)))</f>
        <v>R&amp;D Fuel Use Reductions</v>
      </c>
      <c r="K1441" s="276" t="str">
        <f>IF(ISBLANK(INDEX('Policy Characteristics'!E:E,MATCH($C1441,'Policy Characteristics'!$C:$C,0))),"",INDEX('Policy Characteristics'!E:E,MATCH($C1441,'Policy Characteristics'!$C:$C,0)))</f>
        <v>RnD industry fuel use reduction</v>
      </c>
      <c r="L1441" s="284">
        <f>IF(ISBLANK(INDEX('Policy Characteristics'!F:F,MATCH($C1441,'Policy Characteristics'!$C:$C,0))),"",INDEX('Policy Characteristics'!F:F,MATCH($C1441,'Policy Characteristics'!$C:$C,0)))</f>
        <v>0</v>
      </c>
      <c r="M1441" s="284">
        <f>IF(ISBLANK(INDEX('Policy Characteristics'!G:G,MATCH($C1441,'Policy Characteristics'!$C:$C,0))),"",INDEX('Policy Characteristics'!G:G,MATCH($C1441,'Policy Characteristics'!$C:$C,0)))</f>
        <v>0.4</v>
      </c>
      <c r="N1441" s="284">
        <f>IF(ISBLANK(INDEX('Policy Characteristics'!H:H,MATCH($C1441,'Policy Characteristics'!$C:$C,0))),"",INDEX('Policy Characteristics'!H:H,MATCH($C1441,'Policy Characteristics'!$C:$C,0)))</f>
        <v>0.01</v>
      </c>
      <c r="O1441" s="276" t="str">
        <f>IF(ISBLANK(INDEX('Policy Characteristics'!I:I,MATCH($C1441,'Policy Characteristics'!$C:$C,0))),"",INDEX('Policy Characteristics'!I:I,MATCH($C1441,'Policy Characteristics'!$C:$C,0)))</f>
        <v>% reduction in fuel use</v>
      </c>
      <c r="P1441" s="276" t="str">
        <f>IF(ISBLANK(INDEX('Policy Characteristics'!J:J,MATCH($C1441,'Policy Characteristics'!$C:$C,0))),"",INDEX('Policy Characteristics'!J:J,MATCH($C1441,'Policy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1" s="276" t="str">
        <f>IF(ISBLANK(INDEX('Policy Characteristics'!K:K,MATCH($C1441,'Policy Characteristics'!$C:$C,0))),"",INDEX('Policy Characteristics'!K:K,MATCH($C1441,'Policy Characteristics'!$C:$C,0)))</f>
        <v>architectural-design.html#rnd</v>
      </c>
      <c r="R1441" s="276" t="str">
        <f>IF(ISBLANK(INDEX('Policy Characteristics'!L:L,MATCH($C1441,'Policy Characteristics'!$C:$C,0))),"",INDEX('Policy Characteristics'!L:L,MATCH($C1441,'Policy Characteristics'!$C:$C,0)))</f>
        <v>research-and-development.html</v>
      </c>
    </row>
    <row r="1442" spans="1:18" ht="16">
      <c r="A1442" s="276" t="str">
        <f>IF(ISBLANK(INDEX('Policy Characteristics'!A:A,MATCH($C1442,'Policy Characteristics'!$C:$C,0))),"",INDEX('Policy Characteristics'!A:A,MATCH($C1442,'Policy Characteristics'!$C:$C,0)))</f>
        <v>Research and Development</v>
      </c>
      <c r="B1442" s="285" t="str">
        <f>IF(ISBLANK(INDEX('Policy Characteristics'!B:B,MATCH($C1442,'Policy Characteristics'!$C:$C,0))),"",INDEX('Policy Characteristics'!B:B,MATCH($C1442,'Policy Characteristics'!$C:$C,0)))</f>
        <v>Fuel Use Reduction</v>
      </c>
      <c r="C1442" t="s">
        <v>311</v>
      </c>
      <c r="D1442" s="47" t="s">
        <v>2261</v>
      </c>
      <c r="E1442" s="47"/>
      <c r="F1442" s="47" t="s">
        <v>486</v>
      </c>
      <c r="G1442" s="47"/>
      <c r="H1442" s="44">
        <v>133</v>
      </c>
      <c r="I1442" s="347" t="s">
        <v>44</v>
      </c>
      <c r="J1442" s="277" t="str">
        <f>IF(ISBLANK(INDEX('Policy Characteristics'!D:D,MATCH($C1442,'Policy Characteristics'!$C:$C,0))),"",INDEX('Policy Characteristics'!D:D,MATCH($C1442,'Policy Characteristics'!$C:$C,0)))</f>
        <v>R&amp;D Fuel Use Reductions</v>
      </c>
      <c r="K1442" s="276" t="str">
        <f>IF(ISBLANK(INDEX('Policy Characteristics'!E:E,MATCH($C1442,'Policy Characteristics'!$C:$C,0))),"",INDEX('Policy Characteristics'!E:E,MATCH($C1442,'Policy Characteristics'!$C:$C,0)))</f>
        <v>RnD transportation fuel use reduction</v>
      </c>
      <c r="L1442" s="284">
        <f>IF(ISBLANK(INDEX('Policy Characteristics'!F:F,MATCH($C1442,'Policy Characteristics'!$C:$C,0))),"",INDEX('Policy Characteristics'!F:F,MATCH($C1442,'Policy Characteristics'!$C:$C,0)))</f>
        <v>0</v>
      </c>
      <c r="M1442" s="284">
        <f>IF(ISBLANK(INDEX('Policy Characteristics'!G:G,MATCH($C1442,'Policy Characteristics'!$C:$C,0))),"",INDEX('Policy Characteristics'!G:G,MATCH($C1442,'Policy Characteristics'!$C:$C,0)))</f>
        <v>0.4</v>
      </c>
      <c r="N1442" s="284">
        <f>IF(ISBLANK(INDEX('Policy Characteristics'!H:H,MATCH($C1442,'Policy Characteristics'!$C:$C,0))),"",INDEX('Policy Characteristics'!H:H,MATCH($C1442,'Policy Characteristics'!$C:$C,0)))</f>
        <v>0.01</v>
      </c>
      <c r="O1442" s="276" t="str">
        <f>IF(ISBLANK(INDEX('Policy Characteristics'!I:I,MATCH($C1442,'Policy Characteristics'!$C:$C,0))),"",INDEX('Policy Characteristics'!I:I,MATCH($C1442,'Policy Characteristics'!$C:$C,0)))</f>
        <v>% reduction in fuel use</v>
      </c>
      <c r="P1442" s="276" t="str">
        <f>IF(ISBLANK(INDEX('Policy Characteristics'!J:J,MATCH($C1442,'Policy Characteristics'!$C:$C,0))),"",INDEX('Policy Characteristics'!J:J,MATCH($C1442,'Policy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2" s="276" t="str">
        <f>IF(ISBLANK(INDEX('Policy Characteristics'!K:K,MATCH($C1442,'Policy Characteristics'!$C:$C,0))),"",INDEX('Policy Characteristics'!K:K,MATCH($C1442,'Policy Characteristics'!$C:$C,0)))</f>
        <v>architectural-design.html#rnd</v>
      </c>
      <c r="R1442" s="276" t="str">
        <f>IF(ISBLANK(INDEX('Policy Characteristics'!L:L,MATCH($C1442,'Policy Characteristics'!$C:$C,0))),"",INDEX('Policy Characteristics'!L:L,MATCH($C1442,'Policy Characteristics'!$C:$C,0)))</f>
        <v>research-and-development.html</v>
      </c>
    </row>
    <row r="1443" spans="1:18" ht="16">
      <c r="A1443" s="276" t="str">
        <f>IF(ISBLANK(INDEX('Policy Characteristics'!A:A,MATCH($C1443,'Policy Characteristics'!$C:$C,0))),"",INDEX('Policy Characteristics'!A:A,MATCH($C1443,'Policy Characteristics'!$C:$C,0)))</f>
        <v>Research and Development</v>
      </c>
      <c r="B1443" s="285" t="str">
        <f>IF(ISBLANK(INDEX('Policy Characteristics'!B:B,MATCH($C1443,'Policy Characteristics'!$C:$C,0))),"",INDEX('Policy Characteristics'!B:B,MATCH($C1443,'Policy Characteristics'!$C:$C,0)))</f>
        <v>Fuel Use Reduction</v>
      </c>
      <c r="C1443" s="276" t="str">
        <f t="shared" ref="C1443:C1448" si="68">C$1442</f>
        <v>RnD Transportation Fuel Use Perc Reduction</v>
      </c>
      <c r="D1443" s="47" t="s">
        <v>2262</v>
      </c>
      <c r="E1443" s="47"/>
      <c r="F1443" s="47" t="s">
        <v>487</v>
      </c>
      <c r="G1443" s="47"/>
      <c r="H1443" s="44">
        <v>134</v>
      </c>
      <c r="I1443" s="347" t="s">
        <v>44</v>
      </c>
      <c r="J1443" s="277" t="str">
        <f>IF(ISBLANK(INDEX('Policy Characteristics'!D:D,MATCH($C1443,'Policy Characteristics'!$C:$C,0))),"",INDEX('Policy Characteristics'!D:D,MATCH($C1443,'Policy Characteristics'!$C:$C,0)))</f>
        <v>R&amp;D Fuel Use Reductions</v>
      </c>
      <c r="K1443" s="276" t="str">
        <f>IF(ISBLANK(INDEX('Policy Characteristics'!E:E,MATCH($C1443,'Policy Characteristics'!$C:$C,0))),"",INDEX('Policy Characteristics'!E:E,MATCH($C1443,'Policy Characteristics'!$C:$C,0)))</f>
        <v>RnD transportation fuel use reduction</v>
      </c>
      <c r="L1443" s="284">
        <f>IF(ISBLANK(INDEX('Policy Characteristics'!F:F,MATCH($C1443,'Policy Characteristics'!$C:$C,0))),"",INDEX('Policy Characteristics'!F:F,MATCH($C1443,'Policy Characteristics'!$C:$C,0)))</f>
        <v>0</v>
      </c>
      <c r="M1443" s="284">
        <f>IF(ISBLANK(INDEX('Policy Characteristics'!G:G,MATCH($C1443,'Policy Characteristics'!$C:$C,0))),"",INDEX('Policy Characteristics'!G:G,MATCH($C1443,'Policy Characteristics'!$C:$C,0)))</f>
        <v>0.4</v>
      </c>
      <c r="N1443" s="284">
        <f>IF(ISBLANK(INDEX('Policy Characteristics'!H:H,MATCH($C1443,'Policy Characteristics'!$C:$C,0))),"",INDEX('Policy Characteristics'!H:H,MATCH($C1443,'Policy Characteristics'!$C:$C,0)))</f>
        <v>0.01</v>
      </c>
      <c r="O1443" s="276" t="str">
        <f>IF(ISBLANK(INDEX('Policy Characteristics'!I:I,MATCH($C1443,'Policy Characteristics'!$C:$C,0))),"",INDEX('Policy Characteristics'!I:I,MATCH($C1443,'Policy Characteristics'!$C:$C,0)))</f>
        <v>% reduction in fuel use</v>
      </c>
      <c r="P1443" s="276" t="str">
        <f>IF(ISBLANK(INDEX('Policy Characteristics'!J:J,MATCH($C1443,'Policy Characteristics'!$C:$C,0))),"",INDEX('Policy Characteristics'!J:J,MATCH($C1443,'Policy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3" s="276" t="str">
        <f>IF(ISBLANK(INDEX('Policy Characteristics'!K:K,MATCH($C1443,'Policy Characteristics'!$C:$C,0))),"",INDEX('Policy Characteristics'!K:K,MATCH($C1443,'Policy Characteristics'!$C:$C,0)))</f>
        <v>architectural-design.html#rnd</v>
      </c>
      <c r="R1443" s="276" t="str">
        <f>IF(ISBLANK(INDEX('Policy Characteristics'!L:L,MATCH($C1443,'Policy Characteristics'!$C:$C,0))),"",INDEX('Policy Characteristics'!L:L,MATCH($C1443,'Policy Characteristics'!$C:$C,0)))</f>
        <v>research-and-development.html</v>
      </c>
    </row>
    <row r="1444" spans="1:18" ht="16">
      <c r="A1444" s="276" t="str">
        <f>IF(ISBLANK(INDEX('Policy Characteristics'!A:A,MATCH($C1444,'Policy Characteristics'!$C:$C,0))),"",INDEX('Policy Characteristics'!A:A,MATCH($C1444,'Policy Characteristics'!$C:$C,0)))</f>
        <v>Research and Development</v>
      </c>
      <c r="B1444" s="285" t="str">
        <f>IF(ISBLANK(INDEX('Policy Characteristics'!B:B,MATCH($C1444,'Policy Characteristics'!$C:$C,0))),"",INDEX('Policy Characteristics'!B:B,MATCH($C1444,'Policy Characteristics'!$C:$C,0)))</f>
        <v>Fuel Use Reduction</v>
      </c>
      <c r="C1444" s="276" t="str">
        <f t="shared" si="68"/>
        <v>RnD Transportation Fuel Use Perc Reduction</v>
      </c>
      <c r="D1444" s="47" t="s">
        <v>2263</v>
      </c>
      <c r="E1444" s="47"/>
      <c r="F1444" s="47" t="s">
        <v>488</v>
      </c>
      <c r="G1444" s="47"/>
      <c r="H1444" s="44">
        <v>135</v>
      </c>
      <c r="I1444" s="347" t="s">
        <v>44</v>
      </c>
      <c r="J1444" s="277" t="str">
        <f>IF(ISBLANK(INDEX('Policy Characteristics'!D:D,MATCH($C1444,'Policy Characteristics'!$C:$C,0))),"",INDEX('Policy Characteristics'!D:D,MATCH($C1444,'Policy Characteristics'!$C:$C,0)))</f>
        <v>R&amp;D Fuel Use Reductions</v>
      </c>
      <c r="K1444" s="276" t="str">
        <f>IF(ISBLANK(INDEX('Policy Characteristics'!E:E,MATCH($C1444,'Policy Characteristics'!$C:$C,0))),"",INDEX('Policy Characteristics'!E:E,MATCH($C1444,'Policy Characteristics'!$C:$C,0)))</f>
        <v>RnD transportation fuel use reduction</v>
      </c>
      <c r="L1444" s="284">
        <f>IF(ISBLANK(INDEX('Policy Characteristics'!F:F,MATCH($C1444,'Policy Characteristics'!$C:$C,0))),"",INDEX('Policy Characteristics'!F:F,MATCH($C1444,'Policy Characteristics'!$C:$C,0)))</f>
        <v>0</v>
      </c>
      <c r="M1444" s="284">
        <f>IF(ISBLANK(INDEX('Policy Characteristics'!G:G,MATCH($C1444,'Policy Characteristics'!$C:$C,0))),"",INDEX('Policy Characteristics'!G:G,MATCH($C1444,'Policy Characteristics'!$C:$C,0)))</f>
        <v>0.4</v>
      </c>
      <c r="N1444" s="284">
        <f>IF(ISBLANK(INDEX('Policy Characteristics'!H:H,MATCH($C1444,'Policy Characteristics'!$C:$C,0))),"",INDEX('Policy Characteristics'!H:H,MATCH($C1444,'Policy Characteristics'!$C:$C,0)))</f>
        <v>0.01</v>
      </c>
      <c r="O1444" s="276" t="str">
        <f>IF(ISBLANK(INDEX('Policy Characteristics'!I:I,MATCH($C1444,'Policy Characteristics'!$C:$C,0))),"",INDEX('Policy Characteristics'!I:I,MATCH($C1444,'Policy Characteristics'!$C:$C,0)))</f>
        <v>% reduction in fuel use</v>
      </c>
      <c r="P1444" s="276" t="str">
        <f>IF(ISBLANK(INDEX('Policy Characteristics'!J:J,MATCH($C1444,'Policy Characteristics'!$C:$C,0))),"",INDEX('Policy Characteristics'!J:J,MATCH($C1444,'Policy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4" s="276" t="str">
        <f>IF(ISBLANK(INDEX('Policy Characteristics'!K:K,MATCH($C1444,'Policy Characteristics'!$C:$C,0))),"",INDEX('Policy Characteristics'!K:K,MATCH($C1444,'Policy Characteristics'!$C:$C,0)))</f>
        <v>architectural-design.html#rnd</v>
      </c>
      <c r="R1444" s="276" t="str">
        <f>IF(ISBLANK(INDEX('Policy Characteristics'!L:L,MATCH($C1444,'Policy Characteristics'!$C:$C,0))),"",INDEX('Policy Characteristics'!L:L,MATCH($C1444,'Policy Characteristics'!$C:$C,0)))</f>
        <v>research-and-development.html</v>
      </c>
    </row>
    <row r="1445" spans="1:18" ht="16">
      <c r="A1445" s="276" t="str">
        <f>IF(ISBLANK(INDEX('Policy Characteristics'!A:A,MATCH($C1445,'Policy Characteristics'!$C:$C,0))),"",INDEX('Policy Characteristics'!A:A,MATCH($C1445,'Policy Characteristics'!$C:$C,0)))</f>
        <v>Research and Development</v>
      </c>
      <c r="B1445" s="285" t="str">
        <f>IF(ISBLANK(INDEX('Policy Characteristics'!B:B,MATCH($C1445,'Policy Characteristics'!$C:$C,0))),"",INDEX('Policy Characteristics'!B:B,MATCH($C1445,'Policy Characteristics'!$C:$C,0)))</f>
        <v>Fuel Use Reduction</v>
      </c>
      <c r="C1445" s="276" t="str">
        <f t="shared" si="68"/>
        <v>RnD Transportation Fuel Use Perc Reduction</v>
      </c>
      <c r="D1445" s="47" t="s">
        <v>2264</v>
      </c>
      <c r="E1445" s="47"/>
      <c r="F1445" s="47" t="s">
        <v>489</v>
      </c>
      <c r="G1445" s="47"/>
      <c r="H1445" s="44">
        <v>136</v>
      </c>
      <c r="I1445" s="347" t="s">
        <v>44</v>
      </c>
      <c r="J1445" s="277" t="str">
        <f>IF(ISBLANK(INDEX('Policy Characteristics'!D:D,MATCH($C1445,'Policy Characteristics'!$C:$C,0))),"",INDEX('Policy Characteristics'!D:D,MATCH($C1445,'Policy Characteristics'!$C:$C,0)))</f>
        <v>R&amp;D Fuel Use Reductions</v>
      </c>
      <c r="K1445" s="276" t="str">
        <f>IF(ISBLANK(INDEX('Policy Characteristics'!E:E,MATCH($C1445,'Policy Characteristics'!$C:$C,0))),"",INDEX('Policy Characteristics'!E:E,MATCH($C1445,'Policy Characteristics'!$C:$C,0)))</f>
        <v>RnD transportation fuel use reduction</v>
      </c>
      <c r="L1445" s="284">
        <f>IF(ISBLANK(INDEX('Policy Characteristics'!F:F,MATCH($C1445,'Policy Characteristics'!$C:$C,0))),"",INDEX('Policy Characteristics'!F:F,MATCH($C1445,'Policy Characteristics'!$C:$C,0)))</f>
        <v>0</v>
      </c>
      <c r="M1445" s="284">
        <f>IF(ISBLANK(INDEX('Policy Characteristics'!G:G,MATCH($C1445,'Policy Characteristics'!$C:$C,0))),"",INDEX('Policy Characteristics'!G:G,MATCH($C1445,'Policy Characteristics'!$C:$C,0)))</f>
        <v>0.4</v>
      </c>
      <c r="N1445" s="284">
        <f>IF(ISBLANK(INDEX('Policy Characteristics'!H:H,MATCH($C1445,'Policy Characteristics'!$C:$C,0))),"",INDEX('Policy Characteristics'!H:H,MATCH($C1445,'Policy Characteristics'!$C:$C,0)))</f>
        <v>0.01</v>
      </c>
      <c r="O1445" s="276" t="str">
        <f>IF(ISBLANK(INDEX('Policy Characteristics'!I:I,MATCH($C1445,'Policy Characteristics'!$C:$C,0))),"",INDEX('Policy Characteristics'!I:I,MATCH($C1445,'Policy Characteristics'!$C:$C,0)))</f>
        <v>% reduction in fuel use</v>
      </c>
      <c r="P1445" s="276" t="str">
        <f>IF(ISBLANK(INDEX('Policy Characteristics'!J:J,MATCH($C1445,'Policy Characteristics'!$C:$C,0))),"",INDEX('Policy Characteristics'!J:J,MATCH($C1445,'Policy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5" s="276" t="str">
        <f>IF(ISBLANK(INDEX('Policy Characteristics'!K:K,MATCH($C1445,'Policy Characteristics'!$C:$C,0))),"",INDEX('Policy Characteristics'!K:K,MATCH($C1445,'Policy Characteristics'!$C:$C,0)))</f>
        <v>architectural-design.html#rnd</v>
      </c>
      <c r="R1445" s="276" t="str">
        <f>IF(ISBLANK(INDEX('Policy Characteristics'!L:L,MATCH($C1445,'Policy Characteristics'!$C:$C,0))),"",INDEX('Policy Characteristics'!L:L,MATCH($C1445,'Policy Characteristics'!$C:$C,0)))</f>
        <v>research-and-development.html</v>
      </c>
    </row>
    <row r="1446" spans="1:18" ht="16">
      <c r="A1446" s="276" t="str">
        <f>IF(ISBLANK(INDEX('Policy Characteristics'!A:A,MATCH($C1446,'Policy Characteristics'!$C:$C,0))),"",INDEX('Policy Characteristics'!A:A,MATCH($C1446,'Policy Characteristics'!$C:$C,0)))</f>
        <v>Research and Development</v>
      </c>
      <c r="B1446" s="285" t="str">
        <f>IF(ISBLANK(INDEX('Policy Characteristics'!B:B,MATCH($C1446,'Policy Characteristics'!$C:$C,0))),"",INDEX('Policy Characteristics'!B:B,MATCH($C1446,'Policy Characteristics'!$C:$C,0)))</f>
        <v>Fuel Use Reduction</v>
      </c>
      <c r="C1446" s="276" t="str">
        <f t="shared" si="68"/>
        <v>RnD Transportation Fuel Use Perc Reduction</v>
      </c>
      <c r="D1446" s="47" t="s">
        <v>2265</v>
      </c>
      <c r="E1446" s="47"/>
      <c r="F1446" s="47" t="s">
        <v>490</v>
      </c>
      <c r="G1446" s="47"/>
      <c r="H1446" s="44">
        <v>137</v>
      </c>
      <c r="I1446" s="347" t="s">
        <v>44</v>
      </c>
      <c r="J1446" s="277" t="str">
        <f>IF(ISBLANK(INDEX('Policy Characteristics'!D:D,MATCH($C1446,'Policy Characteristics'!$C:$C,0))),"",INDEX('Policy Characteristics'!D:D,MATCH($C1446,'Policy Characteristics'!$C:$C,0)))</f>
        <v>R&amp;D Fuel Use Reductions</v>
      </c>
      <c r="K1446" s="276" t="str">
        <f>IF(ISBLANK(INDEX('Policy Characteristics'!E:E,MATCH($C1446,'Policy Characteristics'!$C:$C,0))),"",INDEX('Policy Characteristics'!E:E,MATCH($C1446,'Policy Characteristics'!$C:$C,0)))</f>
        <v>RnD transportation fuel use reduction</v>
      </c>
      <c r="L1446" s="284">
        <f>IF(ISBLANK(INDEX('Policy Characteristics'!F:F,MATCH($C1446,'Policy Characteristics'!$C:$C,0))),"",INDEX('Policy Characteristics'!F:F,MATCH($C1446,'Policy Characteristics'!$C:$C,0)))</f>
        <v>0</v>
      </c>
      <c r="M1446" s="284">
        <f>IF(ISBLANK(INDEX('Policy Characteristics'!G:G,MATCH($C1446,'Policy Characteristics'!$C:$C,0))),"",INDEX('Policy Characteristics'!G:G,MATCH($C1446,'Policy Characteristics'!$C:$C,0)))</f>
        <v>0.4</v>
      </c>
      <c r="N1446" s="284">
        <f>IF(ISBLANK(INDEX('Policy Characteristics'!H:H,MATCH($C1446,'Policy Characteristics'!$C:$C,0))),"",INDEX('Policy Characteristics'!H:H,MATCH($C1446,'Policy Characteristics'!$C:$C,0)))</f>
        <v>0.01</v>
      </c>
      <c r="O1446" s="276" t="str">
        <f>IF(ISBLANK(INDEX('Policy Characteristics'!I:I,MATCH($C1446,'Policy Characteristics'!$C:$C,0))),"",INDEX('Policy Characteristics'!I:I,MATCH($C1446,'Policy Characteristics'!$C:$C,0)))</f>
        <v>% reduction in fuel use</v>
      </c>
      <c r="P1446" s="276" t="str">
        <f>IF(ISBLANK(INDEX('Policy Characteristics'!J:J,MATCH($C1446,'Policy Characteristics'!$C:$C,0))),"",INDEX('Policy Characteristics'!J:J,MATCH($C1446,'Policy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6" s="276" t="str">
        <f>IF(ISBLANK(INDEX('Policy Characteristics'!K:K,MATCH($C1446,'Policy Characteristics'!$C:$C,0))),"",INDEX('Policy Characteristics'!K:K,MATCH($C1446,'Policy Characteristics'!$C:$C,0)))</f>
        <v>architectural-design.html#rnd</v>
      </c>
      <c r="R1446" s="276" t="str">
        <f>IF(ISBLANK(INDEX('Policy Characteristics'!L:L,MATCH($C1446,'Policy Characteristics'!$C:$C,0))),"",INDEX('Policy Characteristics'!L:L,MATCH($C1446,'Policy Characteristics'!$C:$C,0)))</f>
        <v>research-and-development.html</v>
      </c>
    </row>
    <row r="1447" spans="1:18" ht="16">
      <c r="A1447" s="276" t="str">
        <f>IF(ISBLANK(INDEX('Policy Characteristics'!A:A,MATCH($C1447,'Policy Characteristics'!$C:$C,0))),"",INDEX('Policy Characteristics'!A:A,MATCH($C1447,'Policy Characteristics'!$C:$C,0)))</f>
        <v>Research and Development</v>
      </c>
      <c r="B1447" s="285" t="str">
        <f>IF(ISBLANK(INDEX('Policy Characteristics'!B:B,MATCH($C1447,'Policy Characteristics'!$C:$C,0))),"",INDEX('Policy Characteristics'!B:B,MATCH($C1447,'Policy Characteristics'!$C:$C,0)))</f>
        <v>Fuel Use Reduction</v>
      </c>
      <c r="C1447" s="276" t="str">
        <f t="shared" si="68"/>
        <v>RnD Transportation Fuel Use Perc Reduction</v>
      </c>
      <c r="D1447" s="47" t="s">
        <v>2535</v>
      </c>
      <c r="E1447" s="47"/>
      <c r="F1447" s="47" t="s">
        <v>2824</v>
      </c>
      <c r="G1447" s="47"/>
      <c r="H1447" s="44">
        <v>138</v>
      </c>
      <c r="I1447" s="347" t="s">
        <v>44</v>
      </c>
      <c r="J1447" s="277" t="str">
        <f>IF(ISBLANK(INDEX('Policy Characteristics'!D:D,MATCH($C1447,'Policy Characteristics'!$C:$C,0))),"",INDEX('Policy Characteristics'!D:D,MATCH($C1447,'Policy Characteristics'!$C:$C,0)))</f>
        <v>R&amp;D Fuel Use Reductions</v>
      </c>
      <c r="K1447" s="276" t="str">
        <f>IF(ISBLANK(INDEX('Policy Characteristics'!E:E,MATCH($C1447,'Policy Characteristics'!$C:$C,0))),"",INDEX('Policy Characteristics'!E:E,MATCH($C1447,'Policy Characteristics'!$C:$C,0)))</f>
        <v>RnD transportation fuel use reduction</v>
      </c>
      <c r="L1447" s="284">
        <f>IF(ISBLANK(INDEX('Policy Characteristics'!F:F,MATCH($C1447,'Policy Characteristics'!$C:$C,0))),"",INDEX('Policy Characteristics'!F:F,MATCH($C1447,'Policy Characteristics'!$C:$C,0)))</f>
        <v>0</v>
      </c>
      <c r="M1447" s="284">
        <f>IF(ISBLANK(INDEX('Policy Characteristics'!G:G,MATCH($C1447,'Policy Characteristics'!$C:$C,0))),"",INDEX('Policy Characteristics'!G:G,MATCH($C1447,'Policy Characteristics'!$C:$C,0)))</f>
        <v>0.4</v>
      </c>
      <c r="N1447" s="284">
        <f>IF(ISBLANK(INDEX('Policy Characteristics'!H:H,MATCH($C1447,'Policy Characteristics'!$C:$C,0))),"",INDEX('Policy Characteristics'!H:H,MATCH($C1447,'Policy Characteristics'!$C:$C,0)))</f>
        <v>0.01</v>
      </c>
      <c r="O1447" s="276" t="str">
        <f>IF(ISBLANK(INDEX('Policy Characteristics'!I:I,MATCH($C1447,'Policy Characteristics'!$C:$C,0))),"",INDEX('Policy Characteristics'!I:I,MATCH($C1447,'Policy Characteristics'!$C:$C,0)))</f>
        <v>% reduction in fuel use</v>
      </c>
      <c r="P1447" s="276" t="str">
        <f>IF(ISBLANK(INDEX('Policy Characteristics'!J:J,MATCH($C1447,'Policy Characteristics'!$C:$C,0))),"",INDEX('Policy Characteristics'!J:J,MATCH($C1447,'Policy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7" s="276" t="str">
        <f>IF(ISBLANK(INDEX('Policy Characteristics'!K:K,MATCH($C1447,'Policy Characteristics'!$C:$C,0))),"",INDEX('Policy Characteristics'!K:K,MATCH($C1447,'Policy Characteristics'!$C:$C,0)))</f>
        <v>architectural-design.html#rnd</v>
      </c>
      <c r="R1447" s="276" t="str">
        <f>IF(ISBLANK(INDEX('Policy Characteristics'!L:L,MATCH($C1447,'Policy Characteristics'!$C:$C,0))),"",INDEX('Policy Characteristics'!L:L,MATCH($C1447,'Policy Characteristics'!$C:$C,0)))</f>
        <v>research-and-development.html</v>
      </c>
    </row>
    <row r="1448" spans="1:18" ht="16">
      <c r="A1448" s="276" t="str">
        <f>IF(ISBLANK(INDEX('Policy Characteristics'!A:A,MATCH($C1448,'Policy Characteristics'!$C:$C,0))),"",INDEX('Policy Characteristics'!A:A,MATCH($C1448,'Policy Characteristics'!$C:$C,0)))</f>
        <v>Research and Development</v>
      </c>
      <c r="B1448" s="285" t="str">
        <f>IF(ISBLANK(INDEX('Policy Characteristics'!B:B,MATCH($C1448,'Policy Characteristics'!$C:$C,0))),"",INDEX('Policy Characteristics'!B:B,MATCH($C1448,'Policy Characteristics'!$C:$C,0)))</f>
        <v>Fuel Use Reduction</v>
      </c>
      <c r="C1448" s="276" t="str">
        <f t="shared" si="68"/>
        <v>RnD Transportation Fuel Use Perc Reduction</v>
      </c>
      <c r="D1448" s="47" t="s">
        <v>2534</v>
      </c>
      <c r="E1448" s="47"/>
      <c r="F1448" s="47" t="s">
        <v>2825</v>
      </c>
      <c r="G1448" s="47"/>
      <c r="H1448" s="44">
        <v>524</v>
      </c>
      <c r="I1448" s="347" t="s">
        <v>44</v>
      </c>
      <c r="J1448" s="277" t="str">
        <f>IF(ISBLANK(INDEX('Policy Characteristics'!D:D,MATCH($C1448,'Policy Characteristics'!$C:$C,0))),"",INDEX('Policy Characteristics'!D:D,MATCH($C1448,'Policy Characteristics'!$C:$C,0)))</f>
        <v>R&amp;D Fuel Use Reductions</v>
      </c>
      <c r="K1448" s="276" t="str">
        <f>IF(ISBLANK(INDEX('Policy Characteristics'!E:E,MATCH($C1448,'Policy Characteristics'!$C:$C,0))),"",INDEX('Policy Characteristics'!E:E,MATCH($C1448,'Policy Characteristics'!$C:$C,0)))</f>
        <v>RnD transportation fuel use reduction</v>
      </c>
      <c r="L1448" s="284">
        <f>IF(ISBLANK(INDEX('Policy Characteristics'!F:F,MATCH($C1448,'Policy Characteristics'!$C:$C,0))),"",INDEX('Policy Characteristics'!F:F,MATCH($C1448,'Policy Characteristics'!$C:$C,0)))</f>
        <v>0</v>
      </c>
      <c r="M1448" s="284">
        <f>IF(ISBLANK(INDEX('Policy Characteristics'!G:G,MATCH($C1448,'Policy Characteristics'!$C:$C,0))),"",INDEX('Policy Characteristics'!G:G,MATCH($C1448,'Policy Characteristics'!$C:$C,0)))</f>
        <v>0.4</v>
      </c>
      <c r="N1448" s="284">
        <f>IF(ISBLANK(INDEX('Policy Characteristics'!H:H,MATCH($C1448,'Policy Characteristics'!$C:$C,0))),"",INDEX('Policy Characteristics'!H:H,MATCH($C1448,'Policy Characteristics'!$C:$C,0)))</f>
        <v>0.01</v>
      </c>
      <c r="O1448" s="276" t="str">
        <f>IF(ISBLANK(INDEX('Policy Characteristics'!I:I,MATCH($C1448,'Policy Characteristics'!$C:$C,0))),"",INDEX('Policy Characteristics'!I:I,MATCH($C1448,'Policy Characteristics'!$C:$C,0)))</f>
        <v>% reduction in fuel use</v>
      </c>
      <c r="P1448" s="276" t="str">
        <f>IF(ISBLANK(INDEX('Policy Characteristics'!J:J,MATCH($C1448,'Policy Characteristics'!$C:$C,0))),"",INDEX('Policy Characteristics'!J:J,MATCH($C1448,'Policy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8" s="276" t="str">
        <f>IF(ISBLANK(INDEX('Policy Characteristics'!K:K,MATCH($C1448,'Policy Characteristics'!$C:$C,0))),"",INDEX('Policy Characteristics'!K:K,MATCH($C1448,'Policy Characteristics'!$C:$C,0)))</f>
        <v>architectural-design.html#rnd</v>
      </c>
      <c r="R1448" s="276" t="str">
        <f>IF(ISBLANK(INDEX('Policy Characteristics'!L:L,MATCH($C1448,'Policy Characteristics'!$C:$C,0))),"",INDEX('Policy Characteristics'!L:L,MATCH($C1448,'Policy Characteristics'!$C:$C,0)))</f>
        <v>research-and-development.html</v>
      </c>
    </row>
    <row r="1449" spans="1:18" ht="16">
      <c r="A1449" s="276" t="str">
        <f>IF(ISBLANK(INDEX('Policy Characteristics'!A:A,MATCH($C1449,'Policy Characteristics'!$C:$C,0))),"",INDEX('Policy Characteristics'!A:A,MATCH($C1449,'Policy Characteristics'!$C:$C,0)))</f>
        <v>Government Revenue Accounting</v>
      </c>
      <c r="B1449" s="285" t="str">
        <f>IF(ISBLANK(INDEX('Policy Characteristics'!B:B,MATCH($C1449,'Policy Characteristics'!$C:$C,0))),"",INDEX('Policy Characteristics'!B:B,MATCH($C1449,'Policy Characteristics'!$C:$C,0)))</f>
        <v>Carbon Tax Revenue</v>
      </c>
      <c r="C1449" t="s">
        <v>2988</v>
      </c>
      <c r="D1449" s="1" t="s">
        <v>2997</v>
      </c>
      <c r="F1449" s="1" t="s">
        <v>3002</v>
      </c>
      <c r="H1449" s="44">
        <v>545</v>
      </c>
      <c r="I1449" s="345" t="s">
        <v>44</v>
      </c>
      <c r="J1449" s="277" t="str">
        <f>IF(ISBLANK(INDEX('Policy Characteristics'!D:D,MATCH($C1449,'Policy Characteristics'!$C:$C,0))),"",INDEX('Policy Characteristics'!D:D,MATCH($C1449,'Policy Characteristics'!$C:$C,0)))</f>
        <v/>
      </c>
      <c r="K1449" s="276" t="str">
        <f>IF(ISBLANK(INDEX('Policy Characteristics'!E:E,MATCH($C1449,'Policy Characteristics'!$C:$C,0))),"",INDEX('Policy Characteristics'!E:E,MATCH($C1449,'Policy Characteristics'!$C:$C,0)))</f>
        <v>GRA carbon tax revenue</v>
      </c>
      <c r="L1449" s="276">
        <f>IF(ISBLANK(INDEX('Policy Characteristics'!F:F,MATCH($C1449,'Policy Characteristics'!$C:$C,0))),"",INDEX('Policy Characteristics'!F:F,MATCH($C1449,'Policy Characteristics'!$C:$C,0)))</f>
        <v>0</v>
      </c>
      <c r="M1449" s="276">
        <f>IF(ISBLANK(INDEX('Policy Characteristics'!G:G,MATCH($C1449,'Policy Characteristics'!$C:$C,0))),"",INDEX('Policy Characteristics'!G:G,MATCH($C1449,'Policy Characteristics'!$C:$C,0)))</f>
        <v>10</v>
      </c>
      <c r="N1449" s="276">
        <f>IF(ISBLANK(INDEX('Policy Characteristics'!H:H,MATCH($C1449,'Policy Characteristics'!$C:$C,0))),"",INDEX('Policy Characteristics'!H:H,MATCH($C1449,'Policy Characteristics'!$C:$C,0)))</f>
        <v>1</v>
      </c>
      <c r="O1449" s="276" t="str">
        <f>IF(ISBLANK(INDEX('Policy Characteristics'!I:I,MATCH($C1449,'Policy Characteristics'!$C:$C,0))),"",INDEX('Policy Characteristics'!I:I,MATCH($C1449,'Policy Characteristics'!$C:$C,0)))</f>
        <v>weight</v>
      </c>
      <c r="P1449" s="276" t="str">
        <f>IF(ISBLANK(INDEX('Policy Characteristics'!J:J,MATCH($C1449,'Policy Characteristics'!$C:$C,0))),"",INDEX('Policy Characteristics'!J:J,MATCH($C1449,'Policy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49" s="276" t="str">
        <f>IF(ISBLANK(INDEX('Policy Characteristics'!K:K,MATCH($C1449,'Policy Characteristics'!$C:$C,0))),"",INDEX('Policy Characteristics'!K:K,MATCH($C1449,'Policy Characteristics'!$C:$C,0)))</f>
        <v>io-model.html</v>
      </c>
      <c r="R1449" s="276" t="str">
        <f>IF(ISBLANK(INDEX('Policy Characteristics'!L:L,MATCH($C1449,'Policy Characteristics'!$C:$C,0))),"",INDEX('Policy Characteristics'!L:L,MATCH($C1449,'Policy Characteristics'!$C:$C,0)))</f>
        <v/>
      </c>
    </row>
    <row r="1450" spans="1:18" ht="16">
      <c r="A1450" s="276" t="str">
        <f>IF(ISBLANK(INDEX('Policy Characteristics'!A:A,MATCH($C1450,'Policy Characteristics'!$C:$C,0))),"",INDEX('Policy Characteristics'!A:A,MATCH($C1450,'Policy Characteristics'!$C:$C,0)))</f>
        <v>Government Revenue Accounting</v>
      </c>
      <c r="B1450" s="285" t="str">
        <f>IF(ISBLANK(INDEX('Policy Characteristics'!B:B,MATCH($C1450,'Policy Characteristics'!$C:$C,0))),"",INDEX('Policy Characteristics'!B:B,MATCH($C1450,'Policy Characteristics'!$C:$C,0)))</f>
        <v>Carbon Tax Revenue</v>
      </c>
      <c r="C1450" s="276" t="str">
        <f t="shared" ref="C1450" si="69">C$1449</f>
        <v>GRA for Carbon Tax Revenue</v>
      </c>
      <c r="D1450" s="1" t="s">
        <v>2998</v>
      </c>
      <c r="F1450" s="1" t="s">
        <v>3016</v>
      </c>
      <c r="H1450" s="44">
        <v>546</v>
      </c>
      <c r="I1450" s="349" t="str">
        <f t="shared" ref="I1450:I1453" si="70">I$1449</f>
        <v>Yes</v>
      </c>
      <c r="J1450" s="277" t="str">
        <f>IF(ISBLANK(INDEX('Policy Characteristics'!D:D,MATCH($C1450,'Policy Characteristics'!$C:$C,0))),"",INDEX('Policy Characteristics'!D:D,MATCH($C1450,'Policy Characteristics'!$C:$C,0)))</f>
        <v/>
      </c>
      <c r="K1450" s="276" t="str">
        <f>IF(ISBLANK(INDEX('Policy Characteristics'!E:E,MATCH($C1450,'Policy Characteristics'!$C:$C,0))),"",INDEX('Policy Characteristics'!E:E,MATCH($C1450,'Policy Characteristics'!$C:$C,0)))</f>
        <v>GRA carbon tax revenue</v>
      </c>
      <c r="L1450" s="276">
        <f>IF(ISBLANK(INDEX('Policy Characteristics'!F:F,MATCH($C1450,'Policy Characteristics'!$C:$C,0))),"",INDEX('Policy Characteristics'!F:F,MATCH($C1450,'Policy Characteristics'!$C:$C,0)))</f>
        <v>0</v>
      </c>
      <c r="M1450" s="276">
        <f>IF(ISBLANK(INDEX('Policy Characteristics'!G:G,MATCH($C1450,'Policy Characteristics'!$C:$C,0))),"",INDEX('Policy Characteristics'!G:G,MATCH($C1450,'Policy Characteristics'!$C:$C,0)))</f>
        <v>10</v>
      </c>
      <c r="N1450" s="276">
        <f>IF(ISBLANK(INDEX('Policy Characteristics'!H:H,MATCH($C1450,'Policy Characteristics'!$C:$C,0))),"",INDEX('Policy Characteristics'!H:H,MATCH($C1450,'Policy Characteristics'!$C:$C,0)))</f>
        <v>1</v>
      </c>
      <c r="O1450" s="276" t="str">
        <f>IF(ISBLANK(INDEX('Policy Characteristics'!I:I,MATCH($C1450,'Policy Characteristics'!$C:$C,0))),"",INDEX('Policy Characteristics'!I:I,MATCH($C1450,'Policy Characteristics'!$C:$C,0)))</f>
        <v>weight</v>
      </c>
      <c r="P1450" s="276" t="str">
        <f>IF(ISBLANK(INDEX('Policy Characteristics'!J:J,MATCH($C1450,'Policy Characteristics'!$C:$C,0))),"",INDEX('Policy Characteristics'!J:J,MATCH($C1450,'Policy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50" s="276" t="str">
        <f>IF(ISBLANK(INDEX('Policy Characteristics'!K:K,MATCH($C1450,'Policy Characteristics'!$C:$C,0))),"",INDEX('Policy Characteristics'!K:K,MATCH($C1450,'Policy Characteristics'!$C:$C,0)))</f>
        <v>io-model.html</v>
      </c>
      <c r="R1450" s="276" t="str">
        <f>IF(ISBLANK(INDEX('Policy Characteristics'!L:L,MATCH($C1450,'Policy Characteristics'!$C:$C,0))),"",INDEX('Policy Characteristics'!L:L,MATCH($C1450,'Policy Characteristics'!$C:$C,0)))</f>
        <v/>
      </c>
    </row>
    <row r="1451" spans="1:18" ht="16">
      <c r="A1451" s="276" t="str">
        <f>IF(ISBLANK(INDEX('Policy Characteristics'!A:A,MATCH($C1451,'Policy Characteristics'!$C:$C,0))),"",INDEX('Policy Characteristics'!A:A,MATCH($C1451,'Policy Characteristics'!$C:$C,0)))</f>
        <v>Government Revenue Accounting</v>
      </c>
      <c r="B1451" s="285" t="str">
        <f>IF(ISBLANK(INDEX('Policy Characteristics'!B:B,MATCH($C1451,'Policy Characteristics'!$C:$C,0))),"",INDEX('Policy Characteristics'!B:B,MATCH($C1451,'Policy Characteristics'!$C:$C,0)))</f>
        <v>Carbon Tax Revenue</v>
      </c>
      <c r="C1451" s="276" t="str">
        <f t="shared" ref="C1451:C1453" si="71">C$1449</f>
        <v>GRA for Carbon Tax Revenue</v>
      </c>
      <c r="D1451" s="1" t="s">
        <v>2999</v>
      </c>
      <c r="F1451" s="1" t="s">
        <v>3003</v>
      </c>
      <c r="H1451" s="44">
        <v>547</v>
      </c>
      <c r="I1451" s="349" t="str">
        <f t="shared" si="70"/>
        <v>Yes</v>
      </c>
      <c r="J1451" s="277" t="str">
        <f>IF(ISBLANK(INDEX('Policy Characteristics'!D:D,MATCH($C1451,'Policy Characteristics'!$C:$C,0))),"",INDEX('Policy Characteristics'!D:D,MATCH($C1451,'Policy Characteristics'!$C:$C,0)))</f>
        <v/>
      </c>
      <c r="K1451" s="276" t="str">
        <f>IF(ISBLANK(INDEX('Policy Characteristics'!E:E,MATCH($C1451,'Policy Characteristics'!$C:$C,0))),"",INDEX('Policy Characteristics'!E:E,MATCH($C1451,'Policy Characteristics'!$C:$C,0)))</f>
        <v>GRA carbon tax revenue</v>
      </c>
      <c r="L1451" s="276">
        <f>IF(ISBLANK(INDEX('Policy Characteristics'!F:F,MATCH($C1451,'Policy Characteristics'!$C:$C,0))),"",INDEX('Policy Characteristics'!F:F,MATCH($C1451,'Policy Characteristics'!$C:$C,0)))</f>
        <v>0</v>
      </c>
      <c r="M1451" s="276">
        <f>IF(ISBLANK(INDEX('Policy Characteristics'!G:G,MATCH($C1451,'Policy Characteristics'!$C:$C,0))),"",INDEX('Policy Characteristics'!G:G,MATCH($C1451,'Policy Characteristics'!$C:$C,0)))</f>
        <v>10</v>
      </c>
      <c r="N1451" s="276">
        <f>IF(ISBLANK(INDEX('Policy Characteristics'!H:H,MATCH($C1451,'Policy Characteristics'!$C:$C,0))),"",INDEX('Policy Characteristics'!H:H,MATCH($C1451,'Policy Characteristics'!$C:$C,0)))</f>
        <v>1</v>
      </c>
      <c r="O1451" s="276" t="str">
        <f>IF(ISBLANK(INDEX('Policy Characteristics'!I:I,MATCH($C1451,'Policy Characteristics'!$C:$C,0))),"",INDEX('Policy Characteristics'!I:I,MATCH($C1451,'Policy Characteristics'!$C:$C,0)))</f>
        <v>weight</v>
      </c>
      <c r="P1451" s="276" t="str">
        <f>IF(ISBLANK(INDEX('Policy Characteristics'!J:J,MATCH($C1451,'Policy Characteristics'!$C:$C,0))),"",INDEX('Policy Characteristics'!J:J,MATCH($C1451,'Policy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51" s="276" t="str">
        <f>IF(ISBLANK(INDEX('Policy Characteristics'!K:K,MATCH($C1451,'Policy Characteristics'!$C:$C,0))),"",INDEX('Policy Characteristics'!K:K,MATCH($C1451,'Policy Characteristics'!$C:$C,0)))</f>
        <v>io-model.html</v>
      </c>
      <c r="R1451" s="276" t="str">
        <f>IF(ISBLANK(INDEX('Policy Characteristics'!L:L,MATCH($C1451,'Policy Characteristics'!$C:$C,0))),"",INDEX('Policy Characteristics'!L:L,MATCH($C1451,'Policy Characteristics'!$C:$C,0)))</f>
        <v/>
      </c>
    </row>
    <row r="1452" spans="1:18" ht="16">
      <c r="A1452" s="276" t="str">
        <f>IF(ISBLANK(INDEX('Policy Characteristics'!A:A,MATCH($C1452,'Policy Characteristics'!$C:$C,0))),"",INDEX('Policy Characteristics'!A:A,MATCH($C1452,'Policy Characteristics'!$C:$C,0)))</f>
        <v>Government Revenue Accounting</v>
      </c>
      <c r="B1452" s="285" t="str">
        <f>IF(ISBLANK(INDEX('Policy Characteristics'!B:B,MATCH($C1452,'Policy Characteristics'!$C:$C,0))),"",INDEX('Policy Characteristics'!B:B,MATCH($C1452,'Policy Characteristics'!$C:$C,0)))</f>
        <v>Carbon Tax Revenue</v>
      </c>
      <c r="C1452" s="276" t="str">
        <f t="shared" si="71"/>
        <v>GRA for Carbon Tax Revenue</v>
      </c>
      <c r="D1452" s="1" t="s">
        <v>3000</v>
      </c>
      <c r="F1452" s="1" t="s">
        <v>3004</v>
      </c>
      <c r="H1452" s="44">
        <v>548</v>
      </c>
      <c r="I1452" s="349" t="str">
        <f t="shared" si="70"/>
        <v>Yes</v>
      </c>
      <c r="J1452" s="277" t="str">
        <f>IF(ISBLANK(INDEX('Policy Characteristics'!D:D,MATCH($C1452,'Policy Characteristics'!$C:$C,0))),"",INDEX('Policy Characteristics'!D:D,MATCH($C1452,'Policy Characteristics'!$C:$C,0)))</f>
        <v/>
      </c>
      <c r="K1452" s="276" t="str">
        <f>IF(ISBLANK(INDEX('Policy Characteristics'!E:E,MATCH($C1452,'Policy Characteristics'!$C:$C,0))),"",INDEX('Policy Characteristics'!E:E,MATCH($C1452,'Policy Characteristics'!$C:$C,0)))</f>
        <v>GRA carbon tax revenue</v>
      </c>
      <c r="L1452" s="276">
        <f>IF(ISBLANK(INDEX('Policy Characteristics'!F:F,MATCH($C1452,'Policy Characteristics'!$C:$C,0))),"",INDEX('Policy Characteristics'!F:F,MATCH($C1452,'Policy Characteristics'!$C:$C,0)))</f>
        <v>0</v>
      </c>
      <c r="M1452" s="276">
        <f>IF(ISBLANK(INDEX('Policy Characteristics'!G:G,MATCH($C1452,'Policy Characteristics'!$C:$C,0))),"",INDEX('Policy Characteristics'!G:G,MATCH($C1452,'Policy Characteristics'!$C:$C,0)))</f>
        <v>10</v>
      </c>
      <c r="N1452" s="276">
        <f>IF(ISBLANK(INDEX('Policy Characteristics'!H:H,MATCH($C1452,'Policy Characteristics'!$C:$C,0))),"",INDEX('Policy Characteristics'!H:H,MATCH($C1452,'Policy Characteristics'!$C:$C,0)))</f>
        <v>1</v>
      </c>
      <c r="O1452" s="276" t="str">
        <f>IF(ISBLANK(INDEX('Policy Characteristics'!I:I,MATCH($C1452,'Policy Characteristics'!$C:$C,0))),"",INDEX('Policy Characteristics'!I:I,MATCH($C1452,'Policy Characteristics'!$C:$C,0)))</f>
        <v>weight</v>
      </c>
      <c r="P1452" s="276" t="str">
        <f>IF(ISBLANK(INDEX('Policy Characteristics'!J:J,MATCH($C1452,'Policy Characteristics'!$C:$C,0))),"",INDEX('Policy Characteristics'!J:J,MATCH($C1452,'Policy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52" s="276" t="str">
        <f>IF(ISBLANK(INDEX('Policy Characteristics'!K:K,MATCH($C1452,'Policy Characteristics'!$C:$C,0))),"",INDEX('Policy Characteristics'!K:K,MATCH($C1452,'Policy Characteristics'!$C:$C,0)))</f>
        <v>io-model.html</v>
      </c>
      <c r="R1452" s="276" t="str">
        <f>IF(ISBLANK(INDEX('Policy Characteristics'!L:L,MATCH($C1452,'Policy Characteristics'!$C:$C,0))),"",INDEX('Policy Characteristics'!L:L,MATCH($C1452,'Policy Characteristics'!$C:$C,0)))</f>
        <v/>
      </c>
    </row>
    <row r="1453" spans="1:18" ht="16">
      <c r="A1453" s="276" t="str">
        <f>IF(ISBLANK(INDEX('Policy Characteristics'!A:A,MATCH($C1453,'Policy Characteristics'!$C:$C,0))),"",INDEX('Policy Characteristics'!A:A,MATCH($C1453,'Policy Characteristics'!$C:$C,0)))</f>
        <v>Government Revenue Accounting</v>
      </c>
      <c r="B1453" s="285" t="str">
        <f>IF(ISBLANK(INDEX('Policy Characteristics'!B:B,MATCH($C1453,'Policy Characteristics'!$C:$C,0))),"",INDEX('Policy Characteristics'!B:B,MATCH($C1453,'Policy Characteristics'!$C:$C,0)))</f>
        <v>Carbon Tax Revenue</v>
      </c>
      <c r="C1453" s="276" t="str">
        <f t="shared" si="71"/>
        <v>GRA for Carbon Tax Revenue</v>
      </c>
      <c r="D1453" s="1" t="s">
        <v>3001</v>
      </c>
      <c r="F1453" s="1" t="s">
        <v>3005</v>
      </c>
      <c r="H1453" s="44">
        <v>549</v>
      </c>
      <c r="I1453" s="349" t="str">
        <f t="shared" si="70"/>
        <v>Yes</v>
      </c>
      <c r="J1453" s="277" t="str">
        <f>IF(ISBLANK(INDEX('Policy Characteristics'!D:D,MATCH($C1453,'Policy Characteristics'!$C:$C,0))),"",INDEX('Policy Characteristics'!D:D,MATCH($C1453,'Policy Characteristics'!$C:$C,0)))</f>
        <v/>
      </c>
      <c r="K1453" s="276" t="str">
        <f>IF(ISBLANK(INDEX('Policy Characteristics'!E:E,MATCH($C1453,'Policy Characteristics'!$C:$C,0))),"",INDEX('Policy Characteristics'!E:E,MATCH($C1453,'Policy Characteristics'!$C:$C,0)))</f>
        <v>GRA carbon tax revenue</v>
      </c>
      <c r="L1453" s="276">
        <f>IF(ISBLANK(INDEX('Policy Characteristics'!F:F,MATCH($C1453,'Policy Characteristics'!$C:$C,0))),"",INDEX('Policy Characteristics'!F:F,MATCH($C1453,'Policy Characteristics'!$C:$C,0)))</f>
        <v>0</v>
      </c>
      <c r="M1453" s="276">
        <f>IF(ISBLANK(INDEX('Policy Characteristics'!G:G,MATCH($C1453,'Policy Characteristics'!$C:$C,0))),"",INDEX('Policy Characteristics'!G:G,MATCH($C1453,'Policy Characteristics'!$C:$C,0)))</f>
        <v>10</v>
      </c>
      <c r="N1453" s="276">
        <f>IF(ISBLANK(INDEX('Policy Characteristics'!H:H,MATCH($C1453,'Policy Characteristics'!$C:$C,0))),"",INDEX('Policy Characteristics'!H:H,MATCH($C1453,'Policy Characteristics'!$C:$C,0)))</f>
        <v>1</v>
      </c>
      <c r="O1453" s="276" t="str">
        <f>IF(ISBLANK(INDEX('Policy Characteristics'!I:I,MATCH($C1453,'Policy Characteristics'!$C:$C,0))),"",INDEX('Policy Characteristics'!I:I,MATCH($C1453,'Policy Characteristics'!$C:$C,0)))</f>
        <v>weight</v>
      </c>
      <c r="P1453" s="276" t="str">
        <f>IF(ISBLANK(INDEX('Policy Characteristics'!J:J,MATCH($C1453,'Policy Characteristics'!$C:$C,0))),"",INDEX('Policy Characteristics'!J:J,MATCH($C1453,'Policy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53" s="276" t="str">
        <f>IF(ISBLANK(INDEX('Policy Characteristics'!K:K,MATCH($C1453,'Policy Characteristics'!$C:$C,0))),"",INDEX('Policy Characteristics'!K:K,MATCH($C1453,'Policy Characteristics'!$C:$C,0)))</f>
        <v>io-model.html</v>
      </c>
      <c r="R1453" s="276" t="str">
        <f>IF(ISBLANK(INDEX('Policy Characteristics'!L:L,MATCH($C1453,'Policy Characteristics'!$C:$C,0))),"",INDEX('Policy Characteristics'!L:L,MATCH($C1453,'Policy Characteristics'!$C:$C,0)))</f>
        <v/>
      </c>
    </row>
    <row r="1454" spans="1:18" ht="16">
      <c r="A1454" s="276" t="str">
        <f>IF(ISBLANK(INDEX('Policy Characteristics'!A:A,MATCH($C1454,'Policy Characteristics'!$C:$C,0))),"",INDEX('Policy Characteristics'!A:A,MATCH($C1454,'Policy Characteristics'!$C:$C,0)))</f>
        <v>Government Revenue Accounting</v>
      </c>
      <c r="B1454" s="285" t="str">
        <f>IF(ISBLANK(INDEX('Policy Characteristics'!B:B,MATCH($C1454,'Policy Characteristics'!$C:$C,0))),"",INDEX('Policy Characteristics'!B:B,MATCH($C1454,'Policy Characteristics'!$C:$C,0)))</f>
        <v>Fuel Tax Revenue</v>
      </c>
      <c r="C1454" t="s">
        <v>2989</v>
      </c>
      <c r="D1454" s="1" t="s">
        <v>2997</v>
      </c>
      <c r="F1454" s="1" t="s">
        <v>3002</v>
      </c>
      <c r="H1454" s="44">
        <v>550</v>
      </c>
      <c r="I1454" s="345" t="s">
        <v>44</v>
      </c>
      <c r="J1454" s="277" t="str">
        <f>IF(ISBLANK(INDEX('Policy Characteristics'!D:D,MATCH($C1454,'Policy Characteristics'!$C:$C,0))),"",INDEX('Policy Characteristics'!D:D,MATCH($C1454,'Policy Characteristics'!$C:$C,0)))</f>
        <v/>
      </c>
      <c r="K1454" s="276" t="str">
        <f>IF(ISBLANK(INDEX('Policy Characteristics'!E:E,MATCH($C1454,'Policy Characteristics'!$C:$C,0))),"",INDEX('Policy Characteristics'!E:E,MATCH($C1454,'Policy Characteristics'!$C:$C,0)))</f>
        <v>GRA fuel tax revenue</v>
      </c>
      <c r="L1454" s="276">
        <f>IF(ISBLANK(INDEX('Policy Characteristics'!F:F,MATCH($C1454,'Policy Characteristics'!$C:$C,0))),"",INDEX('Policy Characteristics'!F:F,MATCH($C1454,'Policy Characteristics'!$C:$C,0)))</f>
        <v>0</v>
      </c>
      <c r="M1454" s="276">
        <f>IF(ISBLANK(INDEX('Policy Characteristics'!G:G,MATCH($C1454,'Policy Characteristics'!$C:$C,0))),"",INDEX('Policy Characteristics'!G:G,MATCH($C1454,'Policy Characteristics'!$C:$C,0)))</f>
        <v>10</v>
      </c>
      <c r="N1454" s="276">
        <f>IF(ISBLANK(INDEX('Policy Characteristics'!H:H,MATCH($C1454,'Policy Characteristics'!$C:$C,0))),"",INDEX('Policy Characteristics'!H:H,MATCH($C1454,'Policy Characteristics'!$C:$C,0)))</f>
        <v>1</v>
      </c>
      <c r="O1454" s="276" t="str">
        <f>IF(ISBLANK(INDEX('Policy Characteristics'!I:I,MATCH($C1454,'Policy Characteristics'!$C:$C,0))),"",INDEX('Policy Characteristics'!I:I,MATCH($C1454,'Policy Characteristics'!$C:$C,0)))</f>
        <v>weight</v>
      </c>
      <c r="P1454" s="276" t="str">
        <f>IF(ISBLANK(INDEX('Policy Characteristics'!J:J,MATCH($C1454,'Policy Characteristics'!$C:$C,0))),"",INDEX('Policy Characteristics'!J:J,MATCH($C1454,'Policy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54" s="276" t="str">
        <f>IF(ISBLANK(INDEX('Policy Characteristics'!K:K,MATCH($C1454,'Policy Characteristics'!$C:$C,0))),"",INDEX('Policy Characteristics'!K:K,MATCH($C1454,'Policy Characteristics'!$C:$C,0)))</f>
        <v>io-model.html</v>
      </c>
      <c r="R1454" s="276" t="str">
        <f>IF(ISBLANK(INDEX('Policy Characteristics'!L:L,MATCH($C1454,'Policy Characteristics'!$C:$C,0))),"",INDEX('Policy Characteristics'!L:L,MATCH($C1454,'Policy Characteristics'!$C:$C,0)))</f>
        <v/>
      </c>
    </row>
    <row r="1455" spans="1:18" ht="16">
      <c r="A1455" s="276" t="str">
        <f>IF(ISBLANK(INDEX('Policy Characteristics'!A:A,MATCH($C1455,'Policy Characteristics'!$C:$C,0))),"",INDEX('Policy Characteristics'!A:A,MATCH($C1455,'Policy Characteristics'!$C:$C,0)))</f>
        <v>Government Revenue Accounting</v>
      </c>
      <c r="B1455" s="285" t="str">
        <f>IF(ISBLANK(INDEX('Policy Characteristics'!B:B,MATCH($C1455,'Policy Characteristics'!$C:$C,0))),"",INDEX('Policy Characteristics'!B:B,MATCH($C1455,'Policy Characteristics'!$C:$C,0)))</f>
        <v>Fuel Tax Revenue</v>
      </c>
      <c r="C1455" s="276" t="str">
        <f t="shared" ref="C1455:C1458" si="72">C$1454</f>
        <v>GRA for Fuel Tax Revenue</v>
      </c>
      <c r="D1455" s="1" t="s">
        <v>2998</v>
      </c>
      <c r="F1455" s="1" t="s">
        <v>3016</v>
      </c>
      <c r="H1455" s="44">
        <v>551</v>
      </c>
      <c r="I1455" s="349" t="str">
        <f t="shared" ref="I1455:I1458" si="73">I$1454</f>
        <v>Yes</v>
      </c>
      <c r="J1455" s="277" t="str">
        <f>IF(ISBLANK(INDEX('Policy Characteristics'!D:D,MATCH($C1455,'Policy Characteristics'!$C:$C,0))),"",INDEX('Policy Characteristics'!D:D,MATCH($C1455,'Policy Characteristics'!$C:$C,0)))</f>
        <v/>
      </c>
      <c r="K1455" s="276" t="str">
        <f>IF(ISBLANK(INDEX('Policy Characteristics'!E:E,MATCH($C1455,'Policy Characteristics'!$C:$C,0))),"",INDEX('Policy Characteristics'!E:E,MATCH($C1455,'Policy Characteristics'!$C:$C,0)))</f>
        <v>GRA fuel tax revenue</v>
      </c>
      <c r="L1455" s="276">
        <f>IF(ISBLANK(INDEX('Policy Characteristics'!F:F,MATCH($C1455,'Policy Characteristics'!$C:$C,0))),"",INDEX('Policy Characteristics'!F:F,MATCH($C1455,'Policy Characteristics'!$C:$C,0)))</f>
        <v>0</v>
      </c>
      <c r="M1455" s="276">
        <f>IF(ISBLANK(INDEX('Policy Characteristics'!G:G,MATCH($C1455,'Policy Characteristics'!$C:$C,0))),"",INDEX('Policy Characteristics'!G:G,MATCH($C1455,'Policy Characteristics'!$C:$C,0)))</f>
        <v>10</v>
      </c>
      <c r="N1455" s="276">
        <f>IF(ISBLANK(INDEX('Policy Characteristics'!H:H,MATCH($C1455,'Policy Characteristics'!$C:$C,0))),"",INDEX('Policy Characteristics'!H:H,MATCH($C1455,'Policy Characteristics'!$C:$C,0)))</f>
        <v>1</v>
      </c>
      <c r="O1455" s="276" t="str">
        <f>IF(ISBLANK(INDEX('Policy Characteristics'!I:I,MATCH($C1455,'Policy Characteristics'!$C:$C,0))),"",INDEX('Policy Characteristics'!I:I,MATCH($C1455,'Policy Characteristics'!$C:$C,0)))</f>
        <v>weight</v>
      </c>
      <c r="P1455" s="276" t="str">
        <f>IF(ISBLANK(INDEX('Policy Characteristics'!J:J,MATCH($C1455,'Policy Characteristics'!$C:$C,0))),"",INDEX('Policy Characteristics'!J:J,MATCH($C1455,'Policy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55" s="276" t="str">
        <f>IF(ISBLANK(INDEX('Policy Characteristics'!K:K,MATCH($C1455,'Policy Characteristics'!$C:$C,0))),"",INDEX('Policy Characteristics'!K:K,MATCH($C1455,'Policy Characteristics'!$C:$C,0)))</f>
        <v>io-model.html</v>
      </c>
      <c r="R1455" s="276" t="str">
        <f>IF(ISBLANK(INDEX('Policy Characteristics'!L:L,MATCH($C1455,'Policy Characteristics'!$C:$C,0))),"",INDEX('Policy Characteristics'!L:L,MATCH($C1455,'Policy Characteristics'!$C:$C,0)))</f>
        <v/>
      </c>
    </row>
    <row r="1456" spans="1:18" ht="16">
      <c r="A1456" s="276" t="str">
        <f>IF(ISBLANK(INDEX('Policy Characteristics'!A:A,MATCH($C1456,'Policy Characteristics'!$C:$C,0))),"",INDEX('Policy Characteristics'!A:A,MATCH($C1456,'Policy Characteristics'!$C:$C,0)))</f>
        <v>Government Revenue Accounting</v>
      </c>
      <c r="B1456" s="285" t="str">
        <f>IF(ISBLANK(INDEX('Policy Characteristics'!B:B,MATCH($C1456,'Policy Characteristics'!$C:$C,0))),"",INDEX('Policy Characteristics'!B:B,MATCH($C1456,'Policy Characteristics'!$C:$C,0)))</f>
        <v>Fuel Tax Revenue</v>
      </c>
      <c r="C1456" s="276" t="str">
        <f t="shared" si="72"/>
        <v>GRA for Fuel Tax Revenue</v>
      </c>
      <c r="D1456" s="1" t="s">
        <v>2999</v>
      </c>
      <c r="F1456" s="1" t="s">
        <v>3003</v>
      </c>
      <c r="H1456" s="44">
        <v>552</v>
      </c>
      <c r="I1456" s="349" t="str">
        <f t="shared" si="73"/>
        <v>Yes</v>
      </c>
      <c r="J1456" s="277" t="str">
        <f>IF(ISBLANK(INDEX('Policy Characteristics'!D:D,MATCH($C1456,'Policy Characteristics'!$C:$C,0))),"",INDEX('Policy Characteristics'!D:D,MATCH($C1456,'Policy Characteristics'!$C:$C,0)))</f>
        <v/>
      </c>
      <c r="K1456" s="276" t="str">
        <f>IF(ISBLANK(INDEX('Policy Characteristics'!E:E,MATCH($C1456,'Policy Characteristics'!$C:$C,0))),"",INDEX('Policy Characteristics'!E:E,MATCH($C1456,'Policy Characteristics'!$C:$C,0)))</f>
        <v>GRA fuel tax revenue</v>
      </c>
      <c r="L1456" s="276">
        <f>IF(ISBLANK(INDEX('Policy Characteristics'!F:F,MATCH($C1456,'Policy Characteristics'!$C:$C,0))),"",INDEX('Policy Characteristics'!F:F,MATCH($C1456,'Policy Characteristics'!$C:$C,0)))</f>
        <v>0</v>
      </c>
      <c r="M1456" s="276">
        <f>IF(ISBLANK(INDEX('Policy Characteristics'!G:G,MATCH($C1456,'Policy Characteristics'!$C:$C,0))),"",INDEX('Policy Characteristics'!G:G,MATCH($C1456,'Policy Characteristics'!$C:$C,0)))</f>
        <v>10</v>
      </c>
      <c r="N1456" s="276">
        <f>IF(ISBLANK(INDEX('Policy Characteristics'!H:H,MATCH($C1456,'Policy Characteristics'!$C:$C,0))),"",INDEX('Policy Characteristics'!H:H,MATCH($C1456,'Policy Characteristics'!$C:$C,0)))</f>
        <v>1</v>
      </c>
      <c r="O1456" s="276" t="str">
        <f>IF(ISBLANK(INDEX('Policy Characteristics'!I:I,MATCH($C1456,'Policy Characteristics'!$C:$C,0))),"",INDEX('Policy Characteristics'!I:I,MATCH($C1456,'Policy Characteristics'!$C:$C,0)))</f>
        <v>weight</v>
      </c>
      <c r="P1456" s="276" t="str">
        <f>IF(ISBLANK(INDEX('Policy Characteristics'!J:J,MATCH($C1456,'Policy Characteristics'!$C:$C,0))),"",INDEX('Policy Characteristics'!J:J,MATCH($C1456,'Policy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56" s="276" t="str">
        <f>IF(ISBLANK(INDEX('Policy Characteristics'!K:K,MATCH($C1456,'Policy Characteristics'!$C:$C,0))),"",INDEX('Policy Characteristics'!K:K,MATCH($C1456,'Policy Characteristics'!$C:$C,0)))</f>
        <v>io-model.html</v>
      </c>
      <c r="R1456" s="276" t="str">
        <f>IF(ISBLANK(INDEX('Policy Characteristics'!L:L,MATCH($C1456,'Policy Characteristics'!$C:$C,0))),"",INDEX('Policy Characteristics'!L:L,MATCH($C1456,'Policy Characteristics'!$C:$C,0)))</f>
        <v/>
      </c>
    </row>
    <row r="1457" spans="1:18" ht="16">
      <c r="A1457" s="276" t="str">
        <f>IF(ISBLANK(INDEX('Policy Characteristics'!A:A,MATCH($C1457,'Policy Characteristics'!$C:$C,0))),"",INDEX('Policy Characteristics'!A:A,MATCH($C1457,'Policy Characteristics'!$C:$C,0)))</f>
        <v>Government Revenue Accounting</v>
      </c>
      <c r="B1457" s="285" t="str">
        <f>IF(ISBLANK(INDEX('Policy Characteristics'!B:B,MATCH($C1457,'Policy Characteristics'!$C:$C,0))),"",INDEX('Policy Characteristics'!B:B,MATCH($C1457,'Policy Characteristics'!$C:$C,0)))</f>
        <v>Fuel Tax Revenue</v>
      </c>
      <c r="C1457" s="276" t="str">
        <f t="shared" si="72"/>
        <v>GRA for Fuel Tax Revenue</v>
      </c>
      <c r="D1457" s="1" t="s">
        <v>3000</v>
      </c>
      <c r="F1457" s="1" t="s">
        <v>3004</v>
      </c>
      <c r="H1457" s="44">
        <v>553</v>
      </c>
      <c r="I1457" s="349" t="str">
        <f t="shared" si="73"/>
        <v>Yes</v>
      </c>
      <c r="J1457" s="277" t="str">
        <f>IF(ISBLANK(INDEX('Policy Characteristics'!D:D,MATCH($C1457,'Policy Characteristics'!$C:$C,0))),"",INDEX('Policy Characteristics'!D:D,MATCH($C1457,'Policy Characteristics'!$C:$C,0)))</f>
        <v/>
      </c>
      <c r="K1457" s="276" t="str">
        <f>IF(ISBLANK(INDEX('Policy Characteristics'!E:E,MATCH($C1457,'Policy Characteristics'!$C:$C,0))),"",INDEX('Policy Characteristics'!E:E,MATCH($C1457,'Policy Characteristics'!$C:$C,0)))</f>
        <v>GRA fuel tax revenue</v>
      </c>
      <c r="L1457" s="276">
        <f>IF(ISBLANK(INDEX('Policy Characteristics'!F:F,MATCH($C1457,'Policy Characteristics'!$C:$C,0))),"",INDEX('Policy Characteristics'!F:F,MATCH($C1457,'Policy Characteristics'!$C:$C,0)))</f>
        <v>0</v>
      </c>
      <c r="M1457" s="276">
        <f>IF(ISBLANK(INDEX('Policy Characteristics'!G:G,MATCH($C1457,'Policy Characteristics'!$C:$C,0))),"",INDEX('Policy Characteristics'!G:G,MATCH($C1457,'Policy Characteristics'!$C:$C,0)))</f>
        <v>10</v>
      </c>
      <c r="N1457" s="276">
        <f>IF(ISBLANK(INDEX('Policy Characteristics'!H:H,MATCH($C1457,'Policy Characteristics'!$C:$C,0))),"",INDEX('Policy Characteristics'!H:H,MATCH($C1457,'Policy Characteristics'!$C:$C,0)))</f>
        <v>1</v>
      </c>
      <c r="O1457" s="276" t="str">
        <f>IF(ISBLANK(INDEX('Policy Characteristics'!I:I,MATCH($C1457,'Policy Characteristics'!$C:$C,0))),"",INDEX('Policy Characteristics'!I:I,MATCH($C1457,'Policy Characteristics'!$C:$C,0)))</f>
        <v>weight</v>
      </c>
      <c r="P1457" s="276" t="str">
        <f>IF(ISBLANK(INDEX('Policy Characteristics'!J:J,MATCH($C1457,'Policy Characteristics'!$C:$C,0))),"",INDEX('Policy Characteristics'!J:J,MATCH($C1457,'Policy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57" s="276" t="str">
        <f>IF(ISBLANK(INDEX('Policy Characteristics'!K:K,MATCH($C1457,'Policy Characteristics'!$C:$C,0))),"",INDEX('Policy Characteristics'!K:K,MATCH($C1457,'Policy Characteristics'!$C:$C,0)))</f>
        <v>io-model.html</v>
      </c>
      <c r="R1457" s="276" t="str">
        <f>IF(ISBLANK(INDEX('Policy Characteristics'!L:L,MATCH($C1457,'Policy Characteristics'!$C:$C,0))),"",INDEX('Policy Characteristics'!L:L,MATCH($C1457,'Policy Characteristics'!$C:$C,0)))</f>
        <v/>
      </c>
    </row>
    <row r="1458" spans="1:18" ht="16">
      <c r="A1458" s="276" t="str">
        <f>IF(ISBLANK(INDEX('Policy Characteristics'!A:A,MATCH($C1458,'Policy Characteristics'!$C:$C,0))),"",INDEX('Policy Characteristics'!A:A,MATCH($C1458,'Policy Characteristics'!$C:$C,0)))</f>
        <v>Government Revenue Accounting</v>
      </c>
      <c r="B1458" s="285" t="str">
        <f>IF(ISBLANK(INDEX('Policy Characteristics'!B:B,MATCH($C1458,'Policy Characteristics'!$C:$C,0))),"",INDEX('Policy Characteristics'!B:B,MATCH($C1458,'Policy Characteristics'!$C:$C,0)))</f>
        <v>Fuel Tax Revenue</v>
      </c>
      <c r="C1458" s="276" t="str">
        <f t="shared" si="72"/>
        <v>GRA for Fuel Tax Revenue</v>
      </c>
      <c r="D1458" s="1" t="s">
        <v>3001</v>
      </c>
      <c r="F1458" s="1" t="s">
        <v>3005</v>
      </c>
      <c r="H1458" s="44">
        <v>554</v>
      </c>
      <c r="I1458" s="349" t="str">
        <f t="shared" si="73"/>
        <v>Yes</v>
      </c>
      <c r="J1458" s="277" t="str">
        <f>IF(ISBLANK(INDEX('Policy Characteristics'!D:D,MATCH($C1458,'Policy Characteristics'!$C:$C,0))),"",INDEX('Policy Characteristics'!D:D,MATCH($C1458,'Policy Characteristics'!$C:$C,0)))</f>
        <v/>
      </c>
      <c r="K1458" s="276" t="str">
        <f>IF(ISBLANK(INDEX('Policy Characteristics'!E:E,MATCH($C1458,'Policy Characteristics'!$C:$C,0))),"",INDEX('Policy Characteristics'!E:E,MATCH($C1458,'Policy Characteristics'!$C:$C,0)))</f>
        <v>GRA fuel tax revenue</v>
      </c>
      <c r="L1458" s="276">
        <f>IF(ISBLANK(INDEX('Policy Characteristics'!F:F,MATCH($C1458,'Policy Characteristics'!$C:$C,0))),"",INDEX('Policy Characteristics'!F:F,MATCH($C1458,'Policy Characteristics'!$C:$C,0)))</f>
        <v>0</v>
      </c>
      <c r="M1458" s="276">
        <f>IF(ISBLANK(INDEX('Policy Characteristics'!G:G,MATCH($C1458,'Policy Characteristics'!$C:$C,0))),"",INDEX('Policy Characteristics'!G:G,MATCH($C1458,'Policy Characteristics'!$C:$C,0)))</f>
        <v>10</v>
      </c>
      <c r="N1458" s="276">
        <f>IF(ISBLANK(INDEX('Policy Characteristics'!H:H,MATCH($C1458,'Policy Characteristics'!$C:$C,0))),"",INDEX('Policy Characteristics'!H:H,MATCH($C1458,'Policy Characteristics'!$C:$C,0)))</f>
        <v>1</v>
      </c>
      <c r="O1458" s="276" t="str">
        <f>IF(ISBLANK(INDEX('Policy Characteristics'!I:I,MATCH($C1458,'Policy Characteristics'!$C:$C,0))),"",INDEX('Policy Characteristics'!I:I,MATCH($C1458,'Policy Characteristics'!$C:$C,0)))</f>
        <v>weight</v>
      </c>
      <c r="P1458" s="276" t="str">
        <f>IF(ISBLANK(INDEX('Policy Characteristics'!J:J,MATCH($C1458,'Policy Characteristics'!$C:$C,0))),"",INDEX('Policy Characteristics'!J:J,MATCH($C1458,'Policy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58" s="276" t="str">
        <f>IF(ISBLANK(INDEX('Policy Characteristics'!K:K,MATCH($C1458,'Policy Characteristics'!$C:$C,0))),"",INDEX('Policy Characteristics'!K:K,MATCH($C1458,'Policy Characteristics'!$C:$C,0)))</f>
        <v>io-model.html</v>
      </c>
      <c r="R1458" s="276" t="str">
        <f>IF(ISBLANK(INDEX('Policy Characteristics'!L:L,MATCH($C1458,'Policy Characteristics'!$C:$C,0))),"",INDEX('Policy Characteristics'!L:L,MATCH($C1458,'Policy Characteristics'!$C:$C,0)))</f>
        <v/>
      </c>
    </row>
    <row r="1459" spans="1:18" ht="16">
      <c r="A1459" s="276" t="str">
        <f>IF(ISBLANK(INDEX('Policy Characteristics'!A:A,MATCH($C1459,'Policy Characteristics'!$C:$C,0))),"",INDEX('Policy Characteristics'!A:A,MATCH($C1459,'Policy Characteristics'!$C:$C,0)))</f>
        <v>Government Revenue Accounting</v>
      </c>
      <c r="B1459" s="285" t="str">
        <f>IF(ISBLANK(INDEX('Policy Characteristics'!B:B,MATCH($C1459,'Policy Characteristics'!$C:$C,0))),"",INDEX('Policy Characteristics'!B:B,MATCH($C1459,'Policy Characteristics'!$C:$C,0)))</f>
        <v>EV Subsidy</v>
      </c>
      <c r="C1459" t="s">
        <v>2990</v>
      </c>
      <c r="D1459" s="1" t="s">
        <v>2997</v>
      </c>
      <c r="F1459" s="1" t="s">
        <v>3002</v>
      </c>
      <c r="H1459" s="44">
        <v>555</v>
      </c>
      <c r="I1459" s="345" t="s">
        <v>44</v>
      </c>
      <c r="J1459" s="277" t="str">
        <f>IF(ISBLANK(INDEX('Policy Characteristics'!D:D,MATCH($C1459,'Policy Characteristics'!$C:$C,0))),"",INDEX('Policy Characteristics'!D:D,MATCH($C1459,'Policy Characteristics'!$C:$C,0)))</f>
        <v/>
      </c>
      <c r="K1459" s="276" t="str">
        <f>IF(ISBLANK(INDEX('Policy Characteristics'!E:E,MATCH($C1459,'Policy Characteristics'!$C:$C,0))),"",INDEX('Policy Characteristics'!E:E,MATCH($C1459,'Policy Characteristics'!$C:$C,0)))</f>
        <v>GRA EV subsidy</v>
      </c>
      <c r="L1459" s="276">
        <f>IF(ISBLANK(INDEX('Policy Characteristics'!F:F,MATCH($C1459,'Policy Characteristics'!$C:$C,0))),"",INDEX('Policy Characteristics'!F:F,MATCH($C1459,'Policy Characteristics'!$C:$C,0)))</f>
        <v>0</v>
      </c>
      <c r="M1459" s="276">
        <f>IF(ISBLANK(INDEX('Policy Characteristics'!G:G,MATCH($C1459,'Policy Characteristics'!$C:$C,0))),"",INDEX('Policy Characteristics'!G:G,MATCH($C1459,'Policy Characteristics'!$C:$C,0)))</f>
        <v>10</v>
      </c>
      <c r="N1459" s="276">
        <f>IF(ISBLANK(INDEX('Policy Characteristics'!H:H,MATCH($C1459,'Policy Characteristics'!$C:$C,0))),"",INDEX('Policy Characteristics'!H:H,MATCH($C1459,'Policy Characteristics'!$C:$C,0)))</f>
        <v>1</v>
      </c>
      <c r="O1459" s="276" t="str">
        <f>IF(ISBLANK(INDEX('Policy Characteristics'!I:I,MATCH($C1459,'Policy Characteristics'!$C:$C,0))),"",INDEX('Policy Characteristics'!I:I,MATCH($C1459,'Policy Characteristics'!$C:$C,0)))</f>
        <v>weight</v>
      </c>
      <c r="P1459" s="276" t="str">
        <f>IF(ISBLANK(INDEX('Policy Characteristics'!J:J,MATCH($C1459,'Policy Characteristics'!$C:$C,0))),"",INDEX('Policy Characteristics'!J:J,MATCH($C1459,'Policy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59" s="276" t="str">
        <f>IF(ISBLANK(INDEX('Policy Characteristics'!K:K,MATCH($C1459,'Policy Characteristics'!$C:$C,0))),"",INDEX('Policy Characteristics'!K:K,MATCH($C1459,'Policy Characteristics'!$C:$C,0)))</f>
        <v>io-model.html</v>
      </c>
      <c r="R1459" s="276" t="str">
        <f>IF(ISBLANK(INDEX('Policy Characteristics'!L:L,MATCH($C1459,'Policy Characteristics'!$C:$C,0))),"",INDEX('Policy Characteristics'!L:L,MATCH($C1459,'Policy Characteristics'!$C:$C,0)))</f>
        <v/>
      </c>
    </row>
    <row r="1460" spans="1:18" ht="16">
      <c r="A1460" s="276" t="str">
        <f>IF(ISBLANK(INDEX('Policy Characteristics'!A:A,MATCH($C1460,'Policy Characteristics'!$C:$C,0))),"",INDEX('Policy Characteristics'!A:A,MATCH($C1460,'Policy Characteristics'!$C:$C,0)))</f>
        <v>Government Revenue Accounting</v>
      </c>
      <c r="B1460" s="285" t="str">
        <f>IF(ISBLANK(INDEX('Policy Characteristics'!B:B,MATCH($C1460,'Policy Characteristics'!$C:$C,0))),"",INDEX('Policy Characteristics'!B:B,MATCH($C1460,'Policy Characteristics'!$C:$C,0)))</f>
        <v>EV Subsidy</v>
      </c>
      <c r="C1460" s="276" t="str">
        <f t="shared" ref="C1460:C1463" si="74">C$1459</f>
        <v>GRA for EV Subsidy</v>
      </c>
      <c r="D1460" s="1" t="s">
        <v>2998</v>
      </c>
      <c r="F1460" s="1" t="s">
        <v>3016</v>
      </c>
      <c r="H1460" s="44">
        <v>556</v>
      </c>
      <c r="I1460" s="349" t="str">
        <f t="shared" ref="I1460:I1463" si="75">I$1459</f>
        <v>Yes</v>
      </c>
      <c r="J1460" s="277" t="str">
        <f>IF(ISBLANK(INDEX('Policy Characteristics'!D:D,MATCH($C1460,'Policy Characteristics'!$C:$C,0))),"",INDEX('Policy Characteristics'!D:D,MATCH($C1460,'Policy Characteristics'!$C:$C,0)))</f>
        <v/>
      </c>
      <c r="K1460" s="276" t="str">
        <f>IF(ISBLANK(INDEX('Policy Characteristics'!E:E,MATCH($C1460,'Policy Characteristics'!$C:$C,0))),"",INDEX('Policy Characteristics'!E:E,MATCH($C1460,'Policy Characteristics'!$C:$C,0)))</f>
        <v>GRA EV subsidy</v>
      </c>
      <c r="L1460" s="276">
        <f>IF(ISBLANK(INDEX('Policy Characteristics'!F:F,MATCH($C1460,'Policy Characteristics'!$C:$C,0))),"",INDEX('Policy Characteristics'!F:F,MATCH($C1460,'Policy Characteristics'!$C:$C,0)))</f>
        <v>0</v>
      </c>
      <c r="M1460" s="276">
        <f>IF(ISBLANK(INDEX('Policy Characteristics'!G:G,MATCH($C1460,'Policy Characteristics'!$C:$C,0))),"",INDEX('Policy Characteristics'!G:G,MATCH($C1460,'Policy Characteristics'!$C:$C,0)))</f>
        <v>10</v>
      </c>
      <c r="N1460" s="276">
        <f>IF(ISBLANK(INDEX('Policy Characteristics'!H:H,MATCH($C1460,'Policy Characteristics'!$C:$C,0))),"",INDEX('Policy Characteristics'!H:H,MATCH($C1460,'Policy Characteristics'!$C:$C,0)))</f>
        <v>1</v>
      </c>
      <c r="O1460" s="276" t="str">
        <f>IF(ISBLANK(INDEX('Policy Characteristics'!I:I,MATCH($C1460,'Policy Characteristics'!$C:$C,0))),"",INDEX('Policy Characteristics'!I:I,MATCH($C1460,'Policy Characteristics'!$C:$C,0)))</f>
        <v>weight</v>
      </c>
      <c r="P1460" s="276" t="str">
        <f>IF(ISBLANK(INDEX('Policy Characteristics'!J:J,MATCH($C1460,'Policy Characteristics'!$C:$C,0))),"",INDEX('Policy Characteristics'!J:J,MATCH($C1460,'Policy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60" s="276" t="str">
        <f>IF(ISBLANK(INDEX('Policy Characteristics'!K:K,MATCH($C1460,'Policy Characteristics'!$C:$C,0))),"",INDEX('Policy Characteristics'!K:K,MATCH($C1460,'Policy Characteristics'!$C:$C,0)))</f>
        <v>io-model.html</v>
      </c>
      <c r="R1460" s="276" t="str">
        <f>IF(ISBLANK(INDEX('Policy Characteristics'!L:L,MATCH($C1460,'Policy Characteristics'!$C:$C,0))),"",INDEX('Policy Characteristics'!L:L,MATCH($C1460,'Policy Characteristics'!$C:$C,0)))</f>
        <v/>
      </c>
    </row>
    <row r="1461" spans="1:18" ht="16">
      <c r="A1461" s="276" t="str">
        <f>IF(ISBLANK(INDEX('Policy Characteristics'!A:A,MATCH($C1461,'Policy Characteristics'!$C:$C,0))),"",INDEX('Policy Characteristics'!A:A,MATCH($C1461,'Policy Characteristics'!$C:$C,0)))</f>
        <v>Government Revenue Accounting</v>
      </c>
      <c r="B1461" s="285" t="str">
        <f>IF(ISBLANK(INDEX('Policy Characteristics'!B:B,MATCH($C1461,'Policy Characteristics'!$C:$C,0))),"",INDEX('Policy Characteristics'!B:B,MATCH($C1461,'Policy Characteristics'!$C:$C,0)))</f>
        <v>EV Subsidy</v>
      </c>
      <c r="C1461" s="276" t="str">
        <f t="shared" si="74"/>
        <v>GRA for EV Subsidy</v>
      </c>
      <c r="D1461" s="1" t="s">
        <v>2999</v>
      </c>
      <c r="F1461" s="1" t="s">
        <v>3003</v>
      </c>
      <c r="H1461" s="44">
        <v>557</v>
      </c>
      <c r="I1461" s="349" t="str">
        <f t="shared" si="75"/>
        <v>Yes</v>
      </c>
      <c r="J1461" s="277" t="str">
        <f>IF(ISBLANK(INDEX('Policy Characteristics'!D:D,MATCH($C1461,'Policy Characteristics'!$C:$C,0))),"",INDEX('Policy Characteristics'!D:D,MATCH($C1461,'Policy Characteristics'!$C:$C,0)))</f>
        <v/>
      </c>
      <c r="K1461" s="276" t="str">
        <f>IF(ISBLANK(INDEX('Policy Characteristics'!E:E,MATCH($C1461,'Policy Characteristics'!$C:$C,0))),"",INDEX('Policy Characteristics'!E:E,MATCH($C1461,'Policy Characteristics'!$C:$C,0)))</f>
        <v>GRA EV subsidy</v>
      </c>
      <c r="L1461" s="276">
        <f>IF(ISBLANK(INDEX('Policy Characteristics'!F:F,MATCH($C1461,'Policy Characteristics'!$C:$C,0))),"",INDEX('Policy Characteristics'!F:F,MATCH($C1461,'Policy Characteristics'!$C:$C,0)))</f>
        <v>0</v>
      </c>
      <c r="M1461" s="276">
        <f>IF(ISBLANK(INDEX('Policy Characteristics'!G:G,MATCH($C1461,'Policy Characteristics'!$C:$C,0))),"",INDEX('Policy Characteristics'!G:G,MATCH($C1461,'Policy Characteristics'!$C:$C,0)))</f>
        <v>10</v>
      </c>
      <c r="N1461" s="276">
        <f>IF(ISBLANK(INDEX('Policy Characteristics'!H:H,MATCH($C1461,'Policy Characteristics'!$C:$C,0))),"",INDEX('Policy Characteristics'!H:H,MATCH($C1461,'Policy Characteristics'!$C:$C,0)))</f>
        <v>1</v>
      </c>
      <c r="O1461" s="276" t="str">
        <f>IF(ISBLANK(INDEX('Policy Characteristics'!I:I,MATCH($C1461,'Policy Characteristics'!$C:$C,0))),"",INDEX('Policy Characteristics'!I:I,MATCH($C1461,'Policy Characteristics'!$C:$C,0)))</f>
        <v>weight</v>
      </c>
      <c r="P1461" s="276" t="str">
        <f>IF(ISBLANK(INDEX('Policy Characteristics'!J:J,MATCH($C1461,'Policy Characteristics'!$C:$C,0))),"",INDEX('Policy Characteristics'!J:J,MATCH($C1461,'Policy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61" s="276" t="str">
        <f>IF(ISBLANK(INDEX('Policy Characteristics'!K:K,MATCH($C1461,'Policy Characteristics'!$C:$C,0))),"",INDEX('Policy Characteristics'!K:K,MATCH($C1461,'Policy Characteristics'!$C:$C,0)))</f>
        <v>io-model.html</v>
      </c>
      <c r="R1461" s="276" t="str">
        <f>IF(ISBLANK(INDEX('Policy Characteristics'!L:L,MATCH($C1461,'Policy Characteristics'!$C:$C,0))),"",INDEX('Policy Characteristics'!L:L,MATCH($C1461,'Policy Characteristics'!$C:$C,0)))</f>
        <v/>
      </c>
    </row>
    <row r="1462" spans="1:18" ht="16">
      <c r="A1462" s="276" t="str">
        <f>IF(ISBLANK(INDEX('Policy Characteristics'!A:A,MATCH($C1462,'Policy Characteristics'!$C:$C,0))),"",INDEX('Policy Characteristics'!A:A,MATCH($C1462,'Policy Characteristics'!$C:$C,0)))</f>
        <v>Government Revenue Accounting</v>
      </c>
      <c r="B1462" s="285" t="str">
        <f>IF(ISBLANK(INDEX('Policy Characteristics'!B:B,MATCH($C1462,'Policy Characteristics'!$C:$C,0))),"",INDEX('Policy Characteristics'!B:B,MATCH($C1462,'Policy Characteristics'!$C:$C,0)))</f>
        <v>EV Subsidy</v>
      </c>
      <c r="C1462" s="276" t="str">
        <f t="shared" si="74"/>
        <v>GRA for EV Subsidy</v>
      </c>
      <c r="D1462" s="1" t="s">
        <v>3000</v>
      </c>
      <c r="F1462" s="1" t="s">
        <v>3004</v>
      </c>
      <c r="H1462" s="44">
        <v>558</v>
      </c>
      <c r="I1462" s="349" t="str">
        <f t="shared" si="75"/>
        <v>Yes</v>
      </c>
      <c r="J1462" s="277" t="str">
        <f>IF(ISBLANK(INDEX('Policy Characteristics'!D:D,MATCH($C1462,'Policy Characteristics'!$C:$C,0))),"",INDEX('Policy Characteristics'!D:D,MATCH($C1462,'Policy Characteristics'!$C:$C,0)))</f>
        <v/>
      </c>
      <c r="K1462" s="276" t="str">
        <f>IF(ISBLANK(INDEX('Policy Characteristics'!E:E,MATCH($C1462,'Policy Characteristics'!$C:$C,0))),"",INDEX('Policy Characteristics'!E:E,MATCH($C1462,'Policy Characteristics'!$C:$C,0)))</f>
        <v>GRA EV subsidy</v>
      </c>
      <c r="L1462" s="276">
        <f>IF(ISBLANK(INDEX('Policy Characteristics'!F:F,MATCH($C1462,'Policy Characteristics'!$C:$C,0))),"",INDEX('Policy Characteristics'!F:F,MATCH($C1462,'Policy Characteristics'!$C:$C,0)))</f>
        <v>0</v>
      </c>
      <c r="M1462" s="276">
        <f>IF(ISBLANK(INDEX('Policy Characteristics'!G:G,MATCH($C1462,'Policy Characteristics'!$C:$C,0))),"",INDEX('Policy Characteristics'!G:G,MATCH($C1462,'Policy Characteristics'!$C:$C,0)))</f>
        <v>10</v>
      </c>
      <c r="N1462" s="276">
        <f>IF(ISBLANK(INDEX('Policy Characteristics'!H:H,MATCH($C1462,'Policy Characteristics'!$C:$C,0))),"",INDEX('Policy Characteristics'!H:H,MATCH($C1462,'Policy Characteristics'!$C:$C,0)))</f>
        <v>1</v>
      </c>
      <c r="O1462" s="276" t="str">
        <f>IF(ISBLANK(INDEX('Policy Characteristics'!I:I,MATCH($C1462,'Policy Characteristics'!$C:$C,0))),"",INDEX('Policy Characteristics'!I:I,MATCH($C1462,'Policy Characteristics'!$C:$C,0)))</f>
        <v>weight</v>
      </c>
      <c r="P1462" s="276" t="str">
        <f>IF(ISBLANK(INDEX('Policy Characteristics'!J:J,MATCH($C1462,'Policy Characteristics'!$C:$C,0))),"",INDEX('Policy Characteristics'!J:J,MATCH($C1462,'Policy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62" s="276" t="str">
        <f>IF(ISBLANK(INDEX('Policy Characteristics'!K:K,MATCH($C1462,'Policy Characteristics'!$C:$C,0))),"",INDEX('Policy Characteristics'!K:K,MATCH($C1462,'Policy Characteristics'!$C:$C,0)))</f>
        <v>io-model.html</v>
      </c>
      <c r="R1462" s="276" t="str">
        <f>IF(ISBLANK(INDEX('Policy Characteristics'!L:L,MATCH($C1462,'Policy Characteristics'!$C:$C,0))),"",INDEX('Policy Characteristics'!L:L,MATCH($C1462,'Policy Characteristics'!$C:$C,0)))</f>
        <v/>
      </c>
    </row>
    <row r="1463" spans="1:18" ht="16">
      <c r="A1463" s="276" t="str">
        <f>IF(ISBLANK(INDEX('Policy Characteristics'!A:A,MATCH($C1463,'Policy Characteristics'!$C:$C,0))),"",INDEX('Policy Characteristics'!A:A,MATCH($C1463,'Policy Characteristics'!$C:$C,0)))</f>
        <v>Government Revenue Accounting</v>
      </c>
      <c r="B1463" s="285" t="str">
        <f>IF(ISBLANK(INDEX('Policy Characteristics'!B:B,MATCH($C1463,'Policy Characteristics'!$C:$C,0))),"",INDEX('Policy Characteristics'!B:B,MATCH($C1463,'Policy Characteristics'!$C:$C,0)))</f>
        <v>EV Subsidy</v>
      </c>
      <c r="C1463" s="276" t="str">
        <f t="shared" si="74"/>
        <v>GRA for EV Subsidy</v>
      </c>
      <c r="D1463" s="1" t="s">
        <v>3001</v>
      </c>
      <c r="F1463" s="1" t="s">
        <v>3005</v>
      </c>
      <c r="H1463" s="44">
        <v>559</v>
      </c>
      <c r="I1463" s="349" t="str">
        <f t="shared" si="75"/>
        <v>Yes</v>
      </c>
      <c r="J1463" s="277" t="str">
        <f>IF(ISBLANK(INDEX('Policy Characteristics'!D:D,MATCH($C1463,'Policy Characteristics'!$C:$C,0))),"",INDEX('Policy Characteristics'!D:D,MATCH($C1463,'Policy Characteristics'!$C:$C,0)))</f>
        <v/>
      </c>
      <c r="K1463" s="276" t="str">
        <f>IF(ISBLANK(INDEX('Policy Characteristics'!E:E,MATCH($C1463,'Policy Characteristics'!$C:$C,0))),"",INDEX('Policy Characteristics'!E:E,MATCH($C1463,'Policy Characteristics'!$C:$C,0)))</f>
        <v>GRA EV subsidy</v>
      </c>
      <c r="L1463" s="276">
        <f>IF(ISBLANK(INDEX('Policy Characteristics'!F:F,MATCH($C1463,'Policy Characteristics'!$C:$C,0))),"",INDEX('Policy Characteristics'!F:F,MATCH($C1463,'Policy Characteristics'!$C:$C,0)))</f>
        <v>0</v>
      </c>
      <c r="M1463" s="276">
        <f>IF(ISBLANK(INDEX('Policy Characteristics'!G:G,MATCH($C1463,'Policy Characteristics'!$C:$C,0))),"",INDEX('Policy Characteristics'!G:G,MATCH($C1463,'Policy Characteristics'!$C:$C,0)))</f>
        <v>10</v>
      </c>
      <c r="N1463" s="276">
        <f>IF(ISBLANK(INDEX('Policy Characteristics'!H:H,MATCH($C1463,'Policy Characteristics'!$C:$C,0))),"",INDEX('Policy Characteristics'!H:H,MATCH($C1463,'Policy Characteristics'!$C:$C,0)))</f>
        <v>1</v>
      </c>
      <c r="O1463" s="276" t="str">
        <f>IF(ISBLANK(INDEX('Policy Characteristics'!I:I,MATCH($C1463,'Policy Characteristics'!$C:$C,0))),"",INDEX('Policy Characteristics'!I:I,MATCH($C1463,'Policy Characteristics'!$C:$C,0)))</f>
        <v>weight</v>
      </c>
      <c r="P1463" s="276" t="str">
        <f>IF(ISBLANK(INDEX('Policy Characteristics'!J:J,MATCH($C1463,'Policy Characteristics'!$C:$C,0))),"",INDEX('Policy Characteristics'!J:J,MATCH($C1463,'Policy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63" s="276" t="str">
        <f>IF(ISBLANK(INDEX('Policy Characteristics'!K:K,MATCH($C1463,'Policy Characteristics'!$C:$C,0))),"",INDEX('Policy Characteristics'!K:K,MATCH($C1463,'Policy Characteristics'!$C:$C,0)))</f>
        <v>io-model.html</v>
      </c>
      <c r="R1463" s="276" t="str">
        <f>IF(ISBLANK(INDEX('Policy Characteristics'!L:L,MATCH($C1463,'Policy Characteristics'!$C:$C,0))),"",INDEX('Policy Characteristics'!L:L,MATCH($C1463,'Policy Characteristics'!$C:$C,0)))</f>
        <v/>
      </c>
    </row>
    <row r="1464" spans="1:18" ht="16">
      <c r="A1464" s="276" t="str">
        <f>IF(ISBLANK(INDEX('Policy Characteristics'!A:A,MATCH($C1464,'Policy Characteristics'!$C:$C,0))),"",INDEX('Policy Characteristics'!A:A,MATCH($C1464,'Policy Characteristics'!$C:$C,0)))</f>
        <v>Government Revenue Accounting</v>
      </c>
      <c r="B1464" s="285" t="str">
        <f>IF(ISBLANK(INDEX('Policy Characteristics'!B:B,MATCH($C1464,'Policy Characteristics'!$C:$C,0))),"",INDEX('Policy Characteristics'!B:B,MATCH($C1464,'Policy Characteristics'!$C:$C,0)))</f>
        <v>Electricity Generation Subsidy</v>
      </c>
      <c r="C1464" t="s">
        <v>2991</v>
      </c>
      <c r="D1464" s="1" t="s">
        <v>2997</v>
      </c>
      <c r="F1464" s="1" t="s">
        <v>3002</v>
      </c>
      <c r="H1464" s="44">
        <v>560</v>
      </c>
      <c r="I1464" s="345" t="s">
        <v>44</v>
      </c>
      <c r="J1464" s="277" t="str">
        <f>IF(ISBLANK(INDEX('Policy Characteristics'!D:D,MATCH($C1464,'Policy Characteristics'!$C:$C,0))),"",INDEX('Policy Characteristics'!D:D,MATCH($C1464,'Policy Characteristics'!$C:$C,0)))</f>
        <v/>
      </c>
      <c r="K1464" s="276" t="str">
        <f>IF(ISBLANK(INDEX('Policy Characteristics'!E:E,MATCH($C1464,'Policy Characteristics'!$C:$C,0))),"",INDEX('Policy Characteristics'!E:E,MATCH($C1464,'Policy Characteristics'!$C:$C,0)))</f>
        <v>GRA elec gen subsidy</v>
      </c>
      <c r="L1464" s="276">
        <f>IF(ISBLANK(INDEX('Policy Characteristics'!F:F,MATCH($C1464,'Policy Characteristics'!$C:$C,0))),"",INDEX('Policy Characteristics'!F:F,MATCH($C1464,'Policy Characteristics'!$C:$C,0)))</f>
        <v>0</v>
      </c>
      <c r="M1464" s="276">
        <f>IF(ISBLANK(INDEX('Policy Characteristics'!G:G,MATCH($C1464,'Policy Characteristics'!$C:$C,0))),"",INDEX('Policy Characteristics'!G:G,MATCH($C1464,'Policy Characteristics'!$C:$C,0)))</f>
        <v>10</v>
      </c>
      <c r="N1464" s="276">
        <f>IF(ISBLANK(INDEX('Policy Characteristics'!H:H,MATCH($C1464,'Policy Characteristics'!$C:$C,0))),"",INDEX('Policy Characteristics'!H:H,MATCH($C1464,'Policy Characteristics'!$C:$C,0)))</f>
        <v>1</v>
      </c>
      <c r="O1464" s="276" t="str">
        <f>IF(ISBLANK(INDEX('Policy Characteristics'!I:I,MATCH($C1464,'Policy Characteristics'!$C:$C,0))),"",INDEX('Policy Characteristics'!I:I,MATCH($C1464,'Policy Characteristics'!$C:$C,0)))</f>
        <v>weight</v>
      </c>
      <c r="P1464" s="276" t="str">
        <f>IF(ISBLANK(INDEX('Policy Characteristics'!J:J,MATCH($C1464,'Policy Characteristics'!$C:$C,0))),"",INDEX('Policy Characteristics'!J:J,MATCH($C1464,'Policy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64" s="276" t="str">
        <f>IF(ISBLANK(INDEX('Policy Characteristics'!K:K,MATCH($C1464,'Policy Characteristics'!$C:$C,0))),"",INDEX('Policy Characteristics'!K:K,MATCH($C1464,'Policy Characteristics'!$C:$C,0)))</f>
        <v>io-model.html</v>
      </c>
      <c r="R1464" s="276" t="str">
        <f>IF(ISBLANK(INDEX('Policy Characteristics'!L:L,MATCH($C1464,'Policy Characteristics'!$C:$C,0))),"",INDEX('Policy Characteristics'!L:L,MATCH($C1464,'Policy Characteristics'!$C:$C,0)))</f>
        <v/>
      </c>
    </row>
    <row r="1465" spans="1:18" ht="16">
      <c r="A1465" s="276" t="str">
        <f>IF(ISBLANK(INDEX('Policy Characteristics'!A:A,MATCH($C1465,'Policy Characteristics'!$C:$C,0))),"",INDEX('Policy Characteristics'!A:A,MATCH($C1465,'Policy Characteristics'!$C:$C,0)))</f>
        <v>Government Revenue Accounting</v>
      </c>
      <c r="B1465" s="285" t="str">
        <f>IF(ISBLANK(INDEX('Policy Characteristics'!B:B,MATCH($C1465,'Policy Characteristics'!$C:$C,0))),"",INDEX('Policy Characteristics'!B:B,MATCH($C1465,'Policy Characteristics'!$C:$C,0)))</f>
        <v>Electricity Generation Subsidy</v>
      </c>
      <c r="C1465" s="276" t="str">
        <f t="shared" ref="C1465:C1468" si="76">C$1464</f>
        <v>GRA for Electricity Generation Subsidies</v>
      </c>
      <c r="D1465" s="1" t="s">
        <v>2998</v>
      </c>
      <c r="F1465" s="1" t="s">
        <v>3016</v>
      </c>
      <c r="H1465" s="44">
        <v>561</v>
      </c>
      <c r="I1465" s="349" t="str">
        <f t="shared" ref="I1465:I1468" si="77">I$1464</f>
        <v>Yes</v>
      </c>
      <c r="J1465" s="277" t="str">
        <f>IF(ISBLANK(INDEX('Policy Characteristics'!D:D,MATCH($C1465,'Policy Characteristics'!$C:$C,0))),"",INDEX('Policy Characteristics'!D:D,MATCH($C1465,'Policy Characteristics'!$C:$C,0)))</f>
        <v/>
      </c>
      <c r="K1465" s="276" t="str">
        <f>IF(ISBLANK(INDEX('Policy Characteristics'!E:E,MATCH($C1465,'Policy Characteristics'!$C:$C,0))),"",INDEX('Policy Characteristics'!E:E,MATCH($C1465,'Policy Characteristics'!$C:$C,0)))</f>
        <v>GRA elec gen subsidy</v>
      </c>
      <c r="L1465" s="276">
        <f>IF(ISBLANK(INDEX('Policy Characteristics'!F:F,MATCH($C1465,'Policy Characteristics'!$C:$C,0))),"",INDEX('Policy Characteristics'!F:F,MATCH($C1465,'Policy Characteristics'!$C:$C,0)))</f>
        <v>0</v>
      </c>
      <c r="M1465" s="276">
        <f>IF(ISBLANK(INDEX('Policy Characteristics'!G:G,MATCH($C1465,'Policy Characteristics'!$C:$C,0))),"",INDEX('Policy Characteristics'!G:G,MATCH($C1465,'Policy Characteristics'!$C:$C,0)))</f>
        <v>10</v>
      </c>
      <c r="N1465" s="276">
        <f>IF(ISBLANK(INDEX('Policy Characteristics'!H:H,MATCH($C1465,'Policy Characteristics'!$C:$C,0))),"",INDEX('Policy Characteristics'!H:H,MATCH($C1465,'Policy Characteristics'!$C:$C,0)))</f>
        <v>1</v>
      </c>
      <c r="O1465" s="276" t="str">
        <f>IF(ISBLANK(INDEX('Policy Characteristics'!I:I,MATCH($C1465,'Policy Characteristics'!$C:$C,0))),"",INDEX('Policy Characteristics'!I:I,MATCH($C1465,'Policy Characteristics'!$C:$C,0)))</f>
        <v>weight</v>
      </c>
      <c r="P1465" s="276" t="str">
        <f>IF(ISBLANK(INDEX('Policy Characteristics'!J:J,MATCH($C1465,'Policy Characteristics'!$C:$C,0))),"",INDEX('Policy Characteristics'!J:J,MATCH($C1465,'Policy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65" s="276" t="str">
        <f>IF(ISBLANK(INDEX('Policy Characteristics'!K:K,MATCH($C1465,'Policy Characteristics'!$C:$C,0))),"",INDEX('Policy Characteristics'!K:K,MATCH($C1465,'Policy Characteristics'!$C:$C,0)))</f>
        <v>io-model.html</v>
      </c>
      <c r="R1465" s="276" t="str">
        <f>IF(ISBLANK(INDEX('Policy Characteristics'!L:L,MATCH($C1465,'Policy Characteristics'!$C:$C,0))),"",INDEX('Policy Characteristics'!L:L,MATCH($C1465,'Policy Characteristics'!$C:$C,0)))</f>
        <v/>
      </c>
    </row>
    <row r="1466" spans="1:18" ht="16">
      <c r="A1466" s="276" t="str">
        <f>IF(ISBLANK(INDEX('Policy Characteristics'!A:A,MATCH($C1466,'Policy Characteristics'!$C:$C,0))),"",INDEX('Policy Characteristics'!A:A,MATCH($C1466,'Policy Characteristics'!$C:$C,0)))</f>
        <v>Government Revenue Accounting</v>
      </c>
      <c r="B1466" s="285" t="str">
        <f>IF(ISBLANK(INDEX('Policy Characteristics'!B:B,MATCH($C1466,'Policy Characteristics'!$C:$C,0))),"",INDEX('Policy Characteristics'!B:B,MATCH($C1466,'Policy Characteristics'!$C:$C,0)))</f>
        <v>Electricity Generation Subsidy</v>
      </c>
      <c r="C1466" s="276" t="str">
        <f t="shared" si="76"/>
        <v>GRA for Electricity Generation Subsidies</v>
      </c>
      <c r="D1466" s="1" t="s">
        <v>2999</v>
      </c>
      <c r="F1466" s="1" t="s">
        <v>3003</v>
      </c>
      <c r="H1466" s="44">
        <v>562</v>
      </c>
      <c r="I1466" s="349" t="str">
        <f t="shared" si="77"/>
        <v>Yes</v>
      </c>
      <c r="J1466" s="277" t="str">
        <f>IF(ISBLANK(INDEX('Policy Characteristics'!D:D,MATCH($C1466,'Policy Characteristics'!$C:$C,0))),"",INDEX('Policy Characteristics'!D:D,MATCH($C1466,'Policy Characteristics'!$C:$C,0)))</f>
        <v/>
      </c>
      <c r="K1466" s="276" t="str">
        <f>IF(ISBLANK(INDEX('Policy Characteristics'!E:E,MATCH($C1466,'Policy Characteristics'!$C:$C,0))),"",INDEX('Policy Characteristics'!E:E,MATCH($C1466,'Policy Characteristics'!$C:$C,0)))</f>
        <v>GRA elec gen subsidy</v>
      </c>
      <c r="L1466" s="276">
        <f>IF(ISBLANK(INDEX('Policy Characteristics'!F:F,MATCH($C1466,'Policy Characteristics'!$C:$C,0))),"",INDEX('Policy Characteristics'!F:F,MATCH($C1466,'Policy Characteristics'!$C:$C,0)))</f>
        <v>0</v>
      </c>
      <c r="M1466" s="276">
        <f>IF(ISBLANK(INDEX('Policy Characteristics'!G:G,MATCH($C1466,'Policy Characteristics'!$C:$C,0))),"",INDEX('Policy Characteristics'!G:G,MATCH($C1466,'Policy Characteristics'!$C:$C,0)))</f>
        <v>10</v>
      </c>
      <c r="N1466" s="276">
        <f>IF(ISBLANK(INDEX('Policy Characteristics'!H:H,MATCH($C1466,'Policy Characteristics'!$C:$C,0))),"",INDEX('Policy Characteristics'!H:H,MATCH($C1466,'Policy Characteristics'!$C:$C,0)))</f>
        <v>1</v>
      </c>
      <c r="O1466" s="276" t="str">
        <f>IF(ISBLANK(INDEX('Policy Characteristics'!I:I,MATCH($C1466,'Policy Characteristics'!$C:$C,0))),"",INDEX('Policy Characteristics'!I:I,MATCH($C1466,'Policy Characteristics'!$C:$C,0)))</f>
        <v>weight</v>
      </c>
      <c r="P1466" s="276" t="str">
        <f>IF(ISBLANK(INDEX('Policy Characteristics'!J:J,MATCH($C1466,'Policy Characteristics'!$C:$C,0))),"",INDEX('Policy Characteristics'!J:J,MATCH($C1466,'Policy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66" s="276" t="str">
        <f>IF(ISBLANK(INDEX('Policy Characteristics'!K:K,MATCH($C1466,'Policy Characteristics'!$C:$C,0))),"",INDEX('Policy Characteristics'!K:K,MATCH($C1466,'Policy Characteristics'!$C:$C,0)))</f>
        <v>io-model.html</v>
      </c>
      <c r="R1466" s="276" t="str">
        <f>IF(ISBLANK(INDEX('Policy Characteristics'!L:L,MATCH($C1466,'Policy Characteristics'!$C:$C,0))),"",INDEX('Policy Characteristics'!L:L,MATCH($C1466,'Policy Characteristics'!$C:$C,0)))</f>
        <v/>
      </c>
    </row>
    <row r="1467" spans="1:18" ht="16">
      <c r="A1467" s="276" t="str">
        <f>IF(ISBLANK(INDEX('Policy Characteristics'!A:A,MATCH($C1467,'Policy Characteristics'!$C:$C,0))),"",INDEX('Policy Characteristics'!A:A,MATCH($C1467,'Policy Characteristics'!$C:$C,0)))</f>
        <v>Government Revenue Accounting</v>
      </c>
      <c r="B1467" s="285" t="str">
        <f>IF(ISBLANK(INDEX('Policy Characteristics'!B:B,MATCH($C1467,'Policy Characteristics'!$C:$C,0))),"",INDEX('Policy Characteristics'!B:B,MATCH($C1467,'Policy Characteristics'!$C:$C,0)))</f>
        <v>Electricity Generation Subsidy</v>
      </c>
      <c r="C1467" s="276" t="str">
        <f t="shared" si="76"/>
        <v>GRA for Electricity Generation Subsidies</v>
      </c>
      <c r="D1467" s="1" t="s">
        <v>3000</v>
      </c>
      <c r="F1467" s="1" t="s">
        <v>3004</v>
      </c>
      <c r="H1467" s="44">
        <v>563</v>
      </c>
      <c r="I1467" s="349" t="str">
        <f t="shared" si="77"/>
        <v>Yes</v>
      </c>
      <c r="J1467" s="277" t="str">
        <f>IF(ISBLANK(INDEX('Policy Characteristics'!D:D,MATCH($C1467,'Policy Characteristics'!$C:$C,0))),"",INDEX('Policy Characteristics'!D:D,MATCH($C1467,'Policy Characteristics'!$C:$C,0)))</f>
        <v/>
      </c>
      <c r="K1467" s="276" t="str">
        <f>IF(ISBLANK(INDEX('Policy Characteristics'!E:E,MATCH($C1467,'Policy Characteristics'!$C:$C,0))),"",INDEX('Policy Characteristics'!E:E,MATCH($C1467,'Policy Characteristics'!$C:$C,0)))</f>
        <v>GRA elec gen subsidy</v>
      </c>
      <c r="L1467" s="276">
        <f>IF(ISBLANK(INDEX('Policy Characteristics'!F:F,MATCH($C1467,'Policy Characteristics'!$C:$C,0))),"",INDEX('Policy Characteristics'!F:F,MATCH($C1467,'Policy Characteristics'!$C:$C,0)))</f>
        <v>0</v>
      </c>
      <c r="M1467" s="276">
        <f>IF(ISBLANK(INDEX('Policy Characteristics'!G:G,MATCH($C1467,'Policy Characteristics'!$C:$C,0))),"",INDEX('Policy Characteristics'!G:G,MATCH($C1467,'Policy Characteristics'!$C:$C,0)))</f>
        <v>10</v>
      </c>
      <c r="N1467" s="276">
        <f>IF(ISBLANK(INDEX('Policy Characteristics'!H:H,MATCH($C1467,'Policy Characteristics'!$C:$C,0))),"",INDEX('Policy Characteristics'!H:H,MATCH($C1467,'Policy Characteristics'!$C:$C,0)))</f>
        <v>1</v>
      </c>
      <c r="O1467" s="276" t="str">
        <f>IF(ISBLANK(INDEX('Policy Characteristics'!I:I,MATCH($C1467,'Policy Characteristics'!$C:$C,0))),"",INDEX('Policy Characteristics'!I:I,MATCH($C1467,'Policy Characteristics'!$C:$C,0)))</f>
        <v>weight</v>
      </c>
      <c r="P1467" s="276" t="str">
        <f>IF(ISBLANK(INDEX('Policy Characteristics'!J:J,MATCH($C1467,'Policy Characteristics'!$C:$C,0))),"",INDEX('Policy Characteristics'!J:J,MATCH($C1467,'Policy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67" s="276" t="str">
        <f>IF(ISBLANK(INDEX('Policy Characteristics'!K:K,MATCH($C1467,'Policy Characteristics'!$C:$C,0))),"",INDEX('Policy Characteristics'!K:K,MATCH($C1467,'Policy Characteristics'!$C:$C,0)))</f>
        <v>io-model.html</v>
      </c>
      <c r="R1467" s="276" t="str">
        <f>IF(ISBLANK(INDEX('Policy Characteristics'!L:L,MATCH($C1467,'Policy Characteristics'!$C:$C,0))),"",INDEX('Policy Characteristics'!L:L,MATCH($C1467,'Policy Characteristics'!$C:$C,0)))</f>
        <v/>
      </c>
    </row>
    <row r="1468" spans="1:18" ht="16">
      <c r="A1468" s="276" t="str">
        <f>IF(ISBLANK(INDEX('Policy Characteristics'!A:A,MATCH($C1468,'Policy Characteristics'!$C:$C,0))),"",INDEX('Policy Characteristics'!A:A,MATCH($C1468,'Policy Characteristics'!$C:$C,0)))</f>
        <v>Government Revenue Accounting</v>
      </c>
      <c r="B1468" s="285" t="str">
        <f>IF(ISBLANK(INDEX('Policy Characteristics'!B:B,MATCH($C1468,'Policy Characteristics'!$C:$C,0))),"",INDEX('Policy Characteristics'!B:B,MATCH($C1468,'Policy Characteristics'!$C:$C,0)))</f>
        <v>Electricity Generation Subsidy</v>
      </c>
      <c r="C1468" s="276" t="str">
        <f t="shared" si="76"/>
        <v>GRA for Electricity Generation Subsidies</v>
      </c>
      <c r="D1468" s="1" t="s">
        <v>3001</v>
      </c>
      <c r="F1468" s="1" t="s">
        <v>3005</v>
      </c>
      <c r="H1468" s="44">
        <v>564</v>
      </c>
      <c r="I1468" s="349" t="str">
        <f t="shared" si="77"/>
        <v>Yes</v>
      </c>
      <c r="J1468" s="277" t="str">
        <f>IF(ISBLANK(INDEX('Policy Characteristics'!D:D,MATCH($C1468,'Policy Characteristics'!$C:$C,0))),"",INDEX('Policy Characteristics'!D:D,MATCH($C1468,'Policy Characteristics'!$C:$C,0)))</f>
        <v/>
      </c>
      <c r="K1468" s="276" t="str">
        <f>IF(ISBLANK(INDEX('Policy Characteristics'!E:E,MATCH($C1468,'Policy Characteristics'!$C:$C,0))),"",INDEX('Policy Characteristics'!E:E,MATCH($C1468,'Policy Characteristics'!$C:$C,0)))</f>
        <v>GRA elec gen subsidy</v>
      </c>
      <c r="L1468" s="276">
        <f>IF(ISBLANK(INDEX('Policy Characteristics'!F:F,MATCH($C1468,'Policy Characteristics'!$C:$C,0))),"",INDEX('Policy Characteristics'!F:F,MATCH($C1468,'Policy Characteristics'!$C:$C,0)))</f>
        <v>0</v>
      </c>
      <c r="M1468" s="276">
        <f>IF(ISBLANK(INDEX('Policy Characteristics'!G:G,MATCH($C1468,'Policy Characteristics'!$C:$C,0))),"",INDEX('Policy Characteristics'!G:G,MATCH($C1468,'Policy Characteristics'!$C:$C,0)))</f>
        <v>10</v>
      </c>
      <c r="N1468" s="276">
        <f>IF(ISBLANK(INDEX('Policy Characteristics'!H:H,MATCH($C1468,'Policy Characteristics'!$C:$C,0))),"",INDEX('Policy Characteristics'!H:H,MATCH($C1468,'Policy Characteristics'!$C:$C,0)))</f>
        <v>1</v>
      </c>
      <c r="O1468" s="276" t="str">
        <f>IF(ISBLANK(INDEX('Policy Characteristics'!I:I,MATCH($C1468,'Policy Characteristics'!$C:$C,0))),"",INDEX('Policy Characteristics'!I:I,MATCH($C1468,'Policy Characteristics'!$C:$C,0)))</f>
        <v>weight</v>
      </c>
      <c r="P1468" s="276" t="str">
        <f>IF(ISBLANK(INDEX('Policy Characteristics'!J:J,MATCH($C1468,'Policy Characteristics'!$C:$C,0))),"",INDEX('Policy Characteristics'!J:J,MATCH($C1468,'Policy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68" s="276" t="str">
        <f>IF(ISBLANK(INDEX('Policy Characteristics'!K:K,MATCH($C1468,'Policy Characteristics'!$C:$C,0))),"",INDEX('Policy Characteristics'!K:K,MATCH($C1468,'Policy Characteristics'!$C:$C,0)))</f>
        <v>io-model.html</v>
      </c>
      <c r="R1468" s="276" t="str">
        <f>IF(ISBLANK(INDEX('Policy Characteristics'!L:L,MATCH($C1468,'Policy Characteristics'!$C:$C,0))),"",INDEX('Policy Characteristics'!L:L,MATCH($C1468,'Policy Characteristics'!$C:$C,0)))</f>
        <v/>
      </c>
    </row>
    <row r="1469" spans="1:18" ht="16">
      <c r="A1469" s="276" t="str">
        <f>IF(ISBLANK(INDEX('Policy Characteristics'!A:A,MATCH($C1469,'Policy Characteristics'!$C:$C,0))),"",INDEX('Policy Characteristics'!A:A,MATCH($C1469,'Policy Characteristics'!$C:$C,0)))</f>
        <v>Government Revenue Accounting</v>
      </c>
      <c r="B1469" s="285" t="str">
        <f>IF(ISBLANK(INDEX('Policy Characteristics'!B:B,MATCH($C1469,'Policy Characteristics'!$C:$C,0))),"",INDEX('Policy Characteristics'!B:B,MATCH($C1469,'Policy Characteristics'!$C:$C,0)))</f>
        <v>Electricity Capacity Construction Subsidy</v>
      </c>
      <c r="C1469" t="s">
        <v>2992</v>
      </c>
      <c r="D1469" s="1" t="s">
        <v>2997</v>
      </c>
      <c r="F1469" s="1" t="s">
        <v>3002</v>
      </c>
      <c r="H1469" s="44">
        <v>565</v>
      </c>
      <c r="I1469" s="345" t="s">
        <v>44</v>
      </c>
      <c r="J1469" s="277" t="str">
        <f>IF(ISBLANK(INDEX('Policy Characteristics'!D:D,MATCH($C1469,'Policy Characteristics'!$C:$C,0))),"",INDEX('Policy Characteristics'!D:D,MATCH($C1469,'Policy Characteristics'!$C:$C,0)))</f>
        <v/>
      </c>
      <c r="K1469" s="276" t="str">
        <f>IF(ISBLANK(INDEX('Policy Characteristics'!E:E,MATCH($C1469,'Policy Characteristics'!$C:$C,0))),"",INDEX('Policy Characteristics'!E:E,MATCH($C1469,'Policy Characteristics'!$C:$C,0)))</f>
        <v>GRA elec cap const subsidy</v>
      </c>
      <c r="L1469" s="276">
        <f>IF(ISBLANK(INDEX('Policy Characteristics'!F:F,MATCH($C1469,'Policy Characteristics'!$C:$C,0))),"",INDEX('Policy Characteristics'!F:F,MATCH($C1469,'Policy Characteristics'!$C:$C,0)))</f>
        <v>0</v>
      </c>
      <c r="M1469" s="276">
        <f>IF(ISBLANK(INDEX('Policy Characteristics'!G:G,MATCH($C1469,'Policy Characteristics'!$C:$C,0))),"",INDEX('Policy Characteristics'!G:G,MATCH($C1469,'Policy Characteristics'!$C:$C,0)))</f>
        <v>10</v>
      </c>
      <c r="N1469" s="276">
        <f>IF(ISBLANK(INDEX('Policy Characteristics'!H:H,MATCH($C1469,'Policy Characteristics'!$C:$C,0))),"",INDEX('Policy Characteristics'!H:H,MATCH($C1469,'Policy Characteristics'!$C:$C,0)))</f>
        <v>1</v>
      </c>
      <c r="O1469" s="276" t="str">
        <f>IF(ISBLANK(INDEX('Policy Characteristics'!I:I,MATCH($C1469,'Policy Characteristics'!$C:$C,0))),"",INDEX('Policy Characteristics'!I:I,MATCH($C1469,'Policy Characteristics'!$C:$C,0)))</f>
        <v>weight</v>
      </c>
      <c r="P1469" s="276" t="str">
        <f>IF(ISBLANK(INDEX('Policy Characteristics'!J:J,MATCH($C1469,'Policy Characteristics'!$C:$C,0))),"",INDEX('Policy Characteristics'!J:J,MATCH($C1469,'Policy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69" s="276" t="str">
        <f>IF(ISBLANK(INDEX('Policy Characteristics'!K:K,MATCH($C1469,'Policy Characteristics'!$C:$C,0))),"",INDEX('Policy Characteristics'!K:K,MATCH($C1469,'Policy Characteristics'!$C:$C,0)))</f>
        <v>io-model.html</v>
      </c>
      <c r="R1469" s="276" t="str">
        <f>IF(ISBLANK(INDEX('Policy Characteristics'!L:L,MATCH($C1469,'Policy Characteristics'!$C:$C,0))),"",INDEX('Policy Characteristics'!L:L,MATCH($C1469,'Policy Characteristics'!$C:$C,0)))</f>
        <v/>
      </c>
    </row>
    <row r="1470" spans="1:18" ht="16">
      <c r="A1470" s="276" t="str">
        <f>IF(ISBLANK(INDEX('Policy Characteristics'!A:A,MATCH($C1470,'Policy Characteristics'!$C:$C,0))),"",INDEX('Policy Characteristics'!A:A,MATCH($C1470,'Policy Characteristics'!$C:$C,0)))</f>
        <v>Government Revenue Accounting</v>
      </c>
      <c r="B1470" s="285" t="str">
        <f>IF(ISBLANK(INDEX('Policy Characteristics'!B:B,MATCH($C1470,'Policy Characteristics'!$C:$C,0))),"",INDEX('Policy Characteristics'!B:B,MATCH($C1470,'Policy Characteristics'!$C:$C,0)))</f>
        <v>Electricity Capacity Construction Subsidy</v>
      </c>
      <c r="C1470" s="276" t="str">
        <f t="shared" ref="C1470:C1473" si="78">C$1469</f>
        <v>GRA for Electricity Capacity Construction Subsidies</v>
      </c>
      <c r="D1470" s="1" t="s">
        <v>2998</v>
      </c>
      <c r="F1470" s="1" t="s">
        <v>3016</v>
      </c>
      <c r="H1470" s="44">
        <v>566</v>
      </c>
      <c r="I1470" s="349" t="str">
        <f t="shared" ref="I1470:I1473" si="79">I$1469</f>
        <v>Yes</v>
      </c>
      <c r="J1470" s="277" t="str">
        <f>IF(ISBLANK(INDEX('Policy Characteristics'!D:D,MATCH($C1470,'Policy Characteristics'!$C:$C,0))),"",INDEX('Policy Characteristics'!D:D,MATCH($C1470,'Policy Characteristics'!$C:$C,0)))</f>
        <v/>
      </c>
      <c r="K1470" s="276" t="str">
        <f>IF(ISBLANK(INDEX('Policy Characteristics'!E:E,MATCH($C1470,'Policy Characteristics'!$C:$C,0))),"",INDEX('Policy Characteristics'!E:E,MATCH($C1470,'Policy Characteristics'!$C:$C,0)))</f>
        <v>GRA elec cap const subsidy</v>
      </c>
      <c r="L1470" s="276">
        <f>IF(ISBLANK(INDEX('Policy Characteristics'!F:F,MATCH($C1470,'Policy Characteristics'!$C:$C,0))),"",INDEX('Policy Characteristics'!F:F,MATCH($C1470,'Policy Characteristics'!$C:$C,0)))</f>
        <v>0</v>
      </c>
      <c r="M1470" s="276">
        <f>IF(ISBLANK(INDEX('Policy Characteristics'!G:G,MATCH($C1470,'Policy Characteristics'!$C:$C,0))),"",INDEX('Policy Characteristics'!G:G,MATCH($C1470,'Policy Characteristics'!$C:$C,0)))</f>
        <v>10</v>
      </c>
      <c r="N1470" s="276">
        <f>IF(ISBLANK(INDEX('Policy Characteristics'!H:H,MATCH($C1470,'Policy Characteristics'!$C:$C,0))),"",INDEX('Policy Characteristics'!H:H,MATCH($C1470,'Policy Characteristics'!$C:$C,0)))</f>
        <v>1</v>
      </c>
      <c r="O1470" s="276" t="str">
        <f>IF(ISBLANK(INDEX('Policy Characteristics'!I:I,MATCH($C1470,'Policy Characteristics'!$C:$C,0))),"",INDEX('Policy Characteristics'!I:I,MATCH($C1470,'Policy Characteristics'!$C:$C,0)))</f>
        <v>weight</v>
      </c>
      <c r="P1470" s="276" t="str">
        <f>IF(ISBLANK(INDEX('Policy Characteristics'!J:J,MATCH($C1470,'Policy Characteristics'!$C:$C,0))),"",INDEX('Policy Characteristics'!J:J,MATCH($C1470,'Policy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70" s="276" t="str">
        <f>IF(ISBLANK(INDEX('Policy Characteristics'!K:K,MATCH($C1470,'Policy Characteristics'!$C:$C,0))),"",INDEX('Policy Characteristics'!K:K,MATCH($C1470,'Policy Characteristics'!$C:$C,0)))</f>
        <v>io-model.html</v>
      </c>
      <c r="R1470" s="276" t="str">
        <f>IF(ISBLANK(INDEX('Policy Characteristics'!L:L,MATCH($C1470,'Policy Characteristics'!$C:$C,0))),"",INDEX('Policy Characteristics'!L:L,MATCH($C1470,'Policy Characteristics'!$C:$C,0)))</f>
        <v/>
      </c>
    </row>
    <row r="1471" spans="1:18" ht="16">
      <c r="A1471" s="276" t="str">
        <f>IF(ISBLANK(INDEX('Policy Characteristics'!A:A,MATCH($C1471,'Policy Characteristics'!$C:$C,0))),"",INDEX('Policy Characteristics'!A:A,MATCH($C1471,'Policy Characteristics'!$C:$C,0)))</f>
        <v>Government Revenue Accounting</v>
      </c>
      <c r="B1471" s="285" t="str">
        <f>IF(ISBLANK(INDEX('Policy Characteristics'!B:B,MATCH($C1471,'Policy Characteristics'!$C:$C,0))),"",INDEX('Policy Characteristics'!B:B,MATCH($C1471,'Policy Characteristics'!$C:$C,0)))</f>
        <v>Electricity Capacity Construction Subsidy</v>
      </c>
      <c r="C1471" s="276" t="str">
        <f t="shared" si="78"/>
        <v>GRA for Electricity Capacity Construction Subsidies</v>
      </c>
      <c r="D1471" s="1" t="s">
        <v>2999</v>
      </c>
      <c r="F1471" s="1" t="s">
        <v>3003</v>
      </c>
      <c r="H1471" s="44">
        <v>567</v>
      </c>
      <c r="I1471" s="349" t="str">
        <f t="shared" si="79"/>
        <v>Yes</v>
      </c>
      <c r="J1471" s="277" t="str">
        <f>IF(ISBLANK(INDEX('Policy Characteristics'!D:D,MATCH($C1471,'Policy Characteristics'!$C:$C,0))),"",INDEX('Policy Characteristics'!D:D,MATCH($C1471,'Policy Characteristics'!$C:$C,0)))</f>
        <v/>
      </c>
      <c r="K1471" s="276" t="str">
        <f>IF(ISBLANK(INDEX('Policy Characteristics'!E:E,MATCH($C1471,'Policy Characteristics'!$C:$C,0))),"",INDEX('Policy Characteristics'!E:E,MATCH($C1471,'Policy Characteristics'!$C:$C,0)))</f>
        <v>GRA elec cap const subsidy</v>
      </c>
      <c r="L1471" s="276">
        <f>IF(ISBLANK(INDEX('Policy Characteristics'!F:F,MATCH($C1471,'Policy Characteristics'!$C:$C,0))),"",INDEX('Policy Characteristics'!F:F,MATCH($C1471,'Policy Characteristics'!$C:$C,0)))</f>
        <v>0</v>
      </c>
      <c r="M1471" s="276">
        <f>IF(ISBLANK(INDEX('Policy Characteristics'!G:G,MATCH($C1471,'Policy Characteristics'!$C:$C,0))),"",INDEX('Policy Characteristics'!G:G,MATCH($C1471,'Policy Characteristics'!$C:$C,0)))</f>
        <v>10</v>
      </c>
      <c r="N1471" s="276">
        <f>IF(ISBLANK(INDEX('Policy Characteristics'!H:H,MATCH($C1471,'Policy Characteristics'!$C:$C,0))),"",INDEX('Policy Characteristics'!H:H,MATCH($C1471,'Policy Characteristics'!$C:$C,0)))</f>
        <v>1</v>
      </c>
      <c r="O1471" s="276" t="str">
        <f>IF(ISBLANK(INDEX('Policy Characteristics'!I:I,MATCH($C1471,'Policy Characteristics'!$C:$C,0))),"",INDEX('Policy Characteristics'!I:I,MATCH($C1471,'Policy Characteristics'!$C:$C,0)))</f>
        <v>weight</v>
      </c>
      <c r="P1471" s="276" t="str">
        <f>IF(ISBLANK(INDEX('Policy Characteristics'!J:J,MATCH($C1471,'Policy Characteristics'!$C:$C,0))),"",INDEX('Policy Characteristics'!J:J,MATCH($C1471,'Policy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71" s="276" t="str">
        <f>IF(ISBLANK(INDEX('Policy Characteristics'!K:K,MATCH($C1471,'Policy Characteristics'!$C:$C,0))),"",INDEX('Policy Characteristics'!K:K,MATCH($C1471,'Policy Characteristics'!$C:$C,0)))</f>
        <v>io-model.html</v>
      </c>
      <c r="R1471" s="276" t="str">
        <f>IF(ISBLANK(INDEX('Policy Characteristics'!L:L,MATCH($C1471,'Policy Characteristics'!$C:$C,0))),"",INDEX('Policy Characteristics'!L:L,MATCH($C1471,'Policy Characteristics'!$C:$C,0)))</f>
        <v/>
      </c>
    </row>
    <row r="1472" spans="1:18" ht="16">
      <c r="A1472" s="276" t="str">
        <f>IF(ISBLANK(INDEX('Policy Characteristics'!A:A,MATCH($C1472,'Policy Characteristics'!$C:$C,0))),"",INDEX('Policy Characteristics'!A:A,MATCH($C1472,'Policy Characteristics'!$C:$C,0)))</f>
        <v>Government Revenue Accounting</v>
      </c>
      <c r="B1472" s="285" t="str">
        <f>IF(ISBLANK(INDEX('Policy Characteristics'!B:B,MATCH($C1472,'Policy Characteristics'!$C:$C,0))),"",INDEX('Policy Characteristics'!B:B,MATCH($C1472,'Policy Characteristics'!$C:$C,0)))</f>
        <v>Electricity Capacity Construction Subsidy</v>
      </c>
      <c r="C1472" s="276" t="str">
        <f t="shared" si="78"/>
        <v>GRA for Electricity Capacity Construction Subsidies</v>
      </c>
      <c r="D1472" s="1" t="s">
        <v>3000</v>
      </c>
      <c r="F1472" s="1" t="s">
        <v>3004</v>
      </c>
      <c r="H1472" s="44">
        <v>568</v>
      </c>
      <c r="I1472" s="349" t="str">
        <f t="shared" si="79"/>
        <v>Yes</v>
      </c>
      <c r="J1472" s="277" t="str">
        <f>IF(ISBLANK(INDEX('Policy Characteristics'!D:D,MATCH($C1472,'Policy Characteristics'!$C:$C,0))),"",INDEX('Policy Characteristics'!D:D,MATCH($C1472,'Policy Characteristics'!$C:$C,0)))</f>
        <v/>
      </c>
      <c r="K1472" s="276" t="str">
        <f>IF(ISBLANK(INDEX('Policy Characteristics'!E:E,MATCH($C1472,'Policy Characteristics'!$C:$C,0))),"",INDEX('Policy Characteristics'!E:E,MATCH($C1472,'Policy Characteristics'!$C:$C,0)))</f>
        <v>GRA elec cap const subsidy</v>
      </c>
      <c r="L1472" s="276">
        <f>IF(ISBLANK(INDEX('Policy Characteristics'!F:F,MATCH($C1472,'Policy Characteristics'!$C:$C,0))),"",INDEX('Policy Characteristics'!F:F,MATCH($C1472,'Policy Characteristics'!$C:$C,0)))</f>
        <v>0</v>
      </c>
      <c r="M1472" s="276">
        <f>IF(ISBLANK(INDEX('Policy Characteristics'!G:G,MATCH($C1472,'Policy Characteristics'!$C:$C,0))),"",INDEX('Policy Characteristics'!G:G,MATCH($C1472,'Policy Characteristics'!$C:$C,0)))</f>
        <v>10</v>
      </c>
      <c r="N1472" s="276">
        <f>IF(ISBLANK(INDEX('Policy Characteristics'!H:H,MATCH($C1472,'Policy Characteristics'!$C:$C,0))),"",INDEX('Policy Characteristics'!H:H,MATCH($C1472,'Policy Characteristics'!$C:$C,0)))</f>
        <v>1</v>
      </c>
      <c r="O1472" s="276" t="str">
        <f>IF(ISBLANK(INDEX('Policy Characteristics'!I:I,MATCH($C1472,'Policy Characteristics'!$C:$C,0))),"",INDEX('Policy Characteristics'!I:I,MATCH($C1472,'Policy Characteristics'!$C:$C,0)))</f>
        <v>weight</v>
      </c>
      <c r="P1472" s="276" t="str">
        <f>IF(ISBLANK(INDEX('Policy Characteristics'!J:J,MATCH($C1472,'Policy Characteristics'!$C:$C,0))),"",INDEX('Policy Characteristics'!J:J,MATCH($C1472,'Policy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72" s="276" t="str">
        <f>IF(ISBLANK(INDEX('Policy Characteristics'!K:K,MATCH($C1472,'Policy Characteristics'!$C:$C,0))),"",INDEX('Policy Characteristics'!K:K,MATCH($C1472,'Policy Characteristics'!$C:$C,0)))</f>
        <v>io-model.html</v>
      </c>
      <c r="R1472" s="276" t="str">
        <f>IF(ISBLANK(INDEX('Policy Characteristics'!L:L,MATCH($C1472,'Policy Characteristics'!$C:$C,0))),"",INDEX('Policy Characteristics'!L:L,MATCH($C1472,'Policy Characteristics'!$C:$C,0)))</f>
        <v/>
      </c>
    </row>
    <row r="1473" spans="1:18" ht="16">
      <c r="A1473" s="276" t="str">
        <f>IF(ISBLANK(INDEX('Policy Characteristics'!A:A,MATCH($C1473,'Policy Characteristics'!$C:$C,0))),"",INDEX('Policy Characteristics'!A:A,MATCH($C1473,'Policy Characteristics'!$C:$C,0)))</f>
        <v>Government Revenue Accounting</v>
      </c>
      <c r="B1473" s="285" t="str">
        <f>IF(ISBLANK(INDEX('Policy Characteristics'!B:B,MATCH($C1473,'Policy Characteristics'!$C:$C,0))),"",INDEX('Policy Characteristics'!B:B,MATCH($C1473,'Policy Characteristics'!$C:$C,0)))</f>
        <v>Electricity Capacity Construction Subsidy</v>
      </c>
      <c r="C1473" s="276" t="str">
        <f t="shared" si="78"/>
        <v>GRA for Electricity Capacity Construction Subsidies</v>
      </c>
      <c r="D1473" s="1" t="s">
        <v>3001</v>
      </c>
      <c r="F1473" s="1" t="s">
        <v>3005</v>
      </c>
      <c r="H1473" s="44">
        <v>569</v>
      </c>
      <c r="I1473" s="349" t="str">
        <f t="shared" si="79"/>
        <v>Yes</v>
      </c>
      <c r="J1473" s="277" t="str">
        <f>IF(ISBLANK(INDEX('Policy Characteristics'!D:D,MATCH($C1473,'Policy Characteristics'!$C:$C,0))),"",INDEX('Policy Characteristics'!D:D,MATCH($C1473,'Policy Characteristics'!$C:$C,0)))</f>
        <v/>
      </c>
      <c r="K1473" s="276" t="str">
        <f>IF(ISBLANK(INDEX('Policy Characteristics'!E:E,MATCH($C1473,'Policy Characteristics'!$C:$C,0))),"",INDEX('Policy Characteristics'!E:E,MATCH($C1473,'Policy Characteristics'!$C:$C,0)))</f>
        <v>GRA elec cap const subsidy</v>
      </c>
      <c r="L1473" s="276">
        <f>IF(ISBLANK(INDEX('Policy Characteristics'!F:F,MATCH($C1473,'Policy Characteristics'!$C:$C,0))),"",INDEX('Policy Characteristics'!F:F,MATCH($C1473,'Policy Characteristics'!$C:$C,0)))</f>
        <v>0</v>
      </c>
      <c r="M1473" s="276">
        <f>IF(ISBLANK(INDEX('Policy Characteristics'!G:G,MATCH($C1473,'Policy Characteristics'!$C:$C,0))),"",INDEX('Policy Characteristics'!G:G,MATCH($C1473,'Policy Characteristics'!$C:$C,0)))</f>
        <v>10</v>
      </c>
      <c r="N1473" s="276">
        <f>IF(ISBLANK(INDEX('Policy Characteristics'!H:H,MATCH($C1473,'Policy Characteristics'!$C:$C,0))),"",INDEX('Policy Characteristics'!H:H,MATCH($C1473,'Policy Characteristics'!$C:$C,0)))</f>
        <v>1</v>
      </c>
      <c r="O1473" s="276" t="str">
        <f>IF(ISBLANK(INDEX('Policy Characteristics'!I:I,MATCH($C1473,'Policy Characteristics'!$C:$C,0))),"",INDEX('Policy Characteristics'!I:I,MATCH($C1473,'Policy Characteristics'!$C:$C,0)))</f>
        <v>weight</v>
      </c>
      <c r="P1473" s="276" t="str">
        <f>IF(ISBLANK(INDEX('Policy Characteristics'!J:J,MATCH($C1473,'Policy Characteristics'!$C:$C,0))),"",INDEX('Policy Characteristics'!J:J,MATCH($C1473,'Policy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73" s="276" t="str">
        <f>IF(ISBLANK(INDEX('Policy Characteristics'!K:K,MATCH($C1473,'Policy Characteristics'!$C:$C,0))),"",INDEX('Policy Characteristics'!K:K,MATCH($C1473,'Policy Characteristics'!$C:$C,0)))</f>
        <v>io-model.html</v>
      </c>
      <c r="R1473" s="276" t="str">
        <f>IF(ISBLANK(INDEX('Policy Characteristics'!L:L,MATCH($C1473,'Policy Characteristics'!$C:$C,0))),"",INDEX('Policy Characteristics'!L:L,MATCH($C1473,'Policy Characteristics'!$C:$C,0)))</f>
        <v/>
      </c>
    </row>
    <row r="1474" spans="1:18" ht="16">
      <c r="A1474" s="276" t="str">
        <f>IF(ISBLANK(INDEX('Policy Characteristics'!A:A,MATCH($C1474,'Policy Characteristics'!$C:$C,0))),"",INDEX('Policy Characteristics'!A:A,MATCH($C1474,'Policy Characteristics'!$C:$C,0)))</f>
        <v>Government Revenue Accounting</v>
      </c>
      <c r="B1474" s="285" t="str">
        <f>IF(ISBLANK(INDEX('Policy Characteristics'!B:B,MATCH($C1474,'Policy Characteristics'!$C:$C,0))),"",INDEX('Policy Characteristics'!B:B,MATCH($C1474,'Policy Characteristics'!$C:$C,0)))</f>
        <v>Distributed Solar Subsidy</v>
      </c>
      <c r="C1474" t="s">
        <v>2993</v>
      </c>
      <c r="D1474" s="1" t="s">
        <v>2997</v>
      </c>
      <c r="F1474" s="1" t="s">
        <v>3002</v>
      </c>
      <c r="H1474" s="44">
        <v>570</v>
      </c>
      <c r="I1474" s="345" t="s">
        <v>44</v>
      </c>
      <c r="J1474" s="277" t="str">
        <f>IF(ISBLANK(INDEX('Policy Characteristics'!D:D,MATCH($C1474,'Policy Characteristics'!$C:$C,0))),"",INDEX('Policy Characteristics'!D:D,MATCH($C1474,'Policy Characteristics'!$C:$C,0)))</f>
        <v/>
      </c>
      <c r="K1474" s="276" t="str">
        <f>IF(ISBLANK(INDEX('Policy Characteristics'!E:E,MATCH($C1474,'Policy Characteristics'!$C:$C,0))),"",INDEX('Policy Characteristics'!E:E,MATCH($C1474,'Policy Characteristics'!$C:$C,0)))</f>
        <v>GRA dist solar subsidy</v>
      </c>
      <c r="L1474" s="276">
        <f>IF(ISBLANK(INDEX('Policy Characteristics'!F:F,MATCH($C1474,'Policy Characteristics'!$C:$C,0))),"",INDEX('Policy Characteristics'!F:F,MATCH($C1474,'Policy Characteristics'!$C:$C,0)))</f>
        <v>0</v>
      </c>
      <c r="M1474" s="276">
        <f>IF(ISBLANK(INDEX('Policy Characteristics'!G:G,MATCH($C1474,'Policy Characteristics'!$C:$C,0))),"",INDEX('Policy Characteristics'!G:G,MATCH($C1474,'Policy Characteristics'!$C:$C,0)))</f>
        <v>10</v>
      </c>
      <c r="N1474" s="276">
        <f>IF(ISBLANK(INDEX('Policy Characteristics'!H:H,MATCH($C1474,'Policy Characteristics'!$C:$C,0))),"",INDEX('Policy Characteristics'!H:H,MATCH($C1474,'Policy Characteristics'!$C:$C,0)))</f>
        <v>1</v>
      </c>
      <c r="O1474" s="276" t="str">
        <f>IF(ISBLANK(INDEX('Policy Characteristics'!I:I,MATCH($C1474,'Policy Characteristics'!$C:$C,0))),"",INDEX('Policy Characteristics'!I:I,MATCH($C1474,'Policy Characteristics'!$C:$C,0)))</f>
        <v>weight</v>
      </c>
      <c r="P1474" s="276" t="str">
        <f>IF(ISBLANK(INDEX('Policy Characteristics'!J:J,MATCH($C1474,'Policy Characteristics'!$C:$C,0))),"",INDEX('Policy Characteristics'!J:J,MATCH($C1474,'Policy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74" s="276" t="str">
        <f>IF(ISBLANK(INDEX('Policy Characteristics'!K:K,MATCH($C1474,'Policy Characteristics'!$C:$C,0))),"",INDEX('Policy Characteristics'!K:K,MATCH($C1474,'Policy Characteristics'!$C:$C,0)))</f>
        <v>io-model.html</v>
      </c>
      <c r="R1474" s="276" t="str">
        <f>IF(ISBLANK(INDEX('Policy Characteristics'!L:L,MATCH($C1474,'Policy Characteristics'!$C:$C,0))),"",INDEX('Policy Characteristics'!L:L,MATCH($C1474,'Policy Characteristics'!$C:$C,0)))</f>
        <v/>
      </c>
    </row>
    <row r="1475" spans="1:18" ht="16">
      <c r="A1475" s="276" t="str">
        <f>IF(ISBLANK(INDEX('Policy Characteristics'!A:A,MATCH($C1475,'Policy Characteristics'!$C:$C,0))),"",INDEX('Policy Characteristics'!A:A,MATCH($C1475,'Policy Characteristics'!$C:$C,0)))</f>
        <v>Government Revenue Accounting</v>
      </c>
      <c r="B1475" s="285" t="str">
        <f>IF(ISBLANK(INDEX('Policy Characteristics'!B:B,MATCH($C1475,'Policy Characteristics'!$C:$C,0))),"",INDEX('Policy Characteristics'!B:B,MATCH($C1475,'Policy Characteristics'!$C:$C,0)))</f>
        <v>Distributed Solar Subsidy</v>
      </c>
      <c r="C1475" s="276" t="str">
        <f t="shared" ref="C1475:C1478" si="80">C$1474</f>
        <v>GRA for Distributed Solar Subsidy</v>
      </c>
      <c r="D1475" s="1" t="s">
        <v>2998</v>
      </c>
      <c r="F1475" s="1" t="s">
        <v>3016</v>
      </c>
      <c r="H1475" s="44">
        <v>571</v>
      </c>
      <c r="I1475" s="349" t="str">
        <f t="shared" ref="I1475:I1478" si="81">I$1474</f>
        <v>Yes</v>
      </c>
      <c r="J1475" s="277" t="str">
        <f>IF(ISBLANK(INDEX('Policy Characteristics'!D:D,MATCH($C1475,'Policy Characteristics'!$C:$C,0))),"",INDEX('Policy Characteristics'!D:D,MATCH($C1475,'Policy Characteristics'!$C:$C,0)))</f>
        <v/>
      </c>
      <c r="K1475" s="276" t="str">
        <f>IF(ISBLANK(INDEX('Policy Characteristics'!E:E,MATCH($C1475,'Policy Characteristics'!$C:$C,0))),"",INDEX('Policy Characteristics'!E:E,MATCH($C1475,'Policy Characteristics'!$C:$C,0)))</f>
        <v>GRA dist solar subsidy</v>
      </c>
      <c r="L1475" s="276">
        <f>IF(ISBLANK(INDEX('Policy Characteristics'!F:F,MATCH($C1475,'Policy Characteristics'!$C:$C,0))),"",INDEX('Policy Characteristics'!F:F,MATCH($C1475,'Policy Characteristics'!$C:$C,0)))</f>
        <v>0</v>
      </c>
      <c r="M1475" s="276">
        <f>IF(ISBLANK(INDEX('Policy Characteristics'!G:G,MATCH($C1475,'Policy Characteristics'!$C:$C,0))),"",INDEX('Policy Characteristics'!G:G,MATCH($C1475,'Policy Characteristics'!$C:$C,0)))</f>
        <v>10</v>
      </c>
      <c r="N1475" s="276">
        <f>IF(ISBLANK(INDEX('Policy Characteristics'!H:H,MATCH($C1475,'Policy Characteristics'!$C:$C,0))),"",INDEX('Policy Characteristics'!H:H,MATCH($C1475,'Policy Characteristics'!$C:$C,0)))</f>
        <v>1</v>
      </c>
      <c r="O1475" s="276" t="str">
        <f>IF(ISBLANK(INDEX('Policy Characteristics'!I:I,MATCH($C1475,'Policy Characteristics'!$C:$C,0))),"",INDEX('Policy Characteristics'!I:I,MATCH($C1475,'Policy Characteristics'!$C:$C,0)))</f>
        <v>weight</v>
      </c>
      <c r="P1475" s="276" t="str">
        <f>IF(ISBLANK(INDEX('Policy Characteristics'!J:J,MATCH($C1475,'Policy Characteristics'!$C:$C,0))),"",INDEX('Policy Characteristics'!J:J,MATCH($C1475,'Policy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75" s="276" t="str">
        <f>IF(ISBLANK(INDEX('Policy Characteristics'!K:K,MATCH($C1475,'Policy Characteristics'!$C:$C,0))),"",INDEX('Policy Characteristics'!K:K,MATCH($C1475,'Policy Characteristics'!$C:$C,0)))</f>
        <v>io-model.html</v>
      </c>
      <c r="R1475" s="276" t="str">
        <f>IF(ISBLANK(INDEX('Policy Characteristics'!L:L,MATCH($C1475,'Policy Characteristics'!$C:$C,0))),"",INDEX('Policy Characteristics'!L:L,MATCH($C1475,'Policy Characteristics'!$C:$C,0)))</f>
        <v/>
      </c>
    </row>
    <row r="1476" spans="1:18" ht="16">
      <c r="A1476" s="276" t="str">
        <f>IF(ISBLANK(INDEX('Policy Characteristics'!A:A,MATCH($C1476,'Policy Characteristics'!$C:$C,0))),"",INDEX('Policy Characteristics'!A:A,MATCH($C1476,'Policy Characteristics'!$C:$C,0)))</f>
        <v>Government Revenue Accounting</v>
      </c>
      <c r="B1476" s="285" t="str">
        <f>IF(ISBLANK(INDEX('Policy Characteristics'!B:B,MATCH($C1476,'Policy Characteristics'!$C:$C,0))),"",INDEX('Policy Characteristics'!B:B,MATCH($C1476,'Policy Characteristics'!$C:$C,0)))</f>
        <v>Distributed Solar Subsidy</v>
      </c>
      <c r="C1476" s="276" t="str">
        <f t="shared" si="80"/>
        <v>GRA for Distributed Solar Subsidy</v>
      </c>
      <c r="D1476" s="1" t="s">
        <v>2999</v>
      </c>
      <c r="F1476" s="1" t="s">
        <v>3003</v>
      </c>
      <c r="H1476" s="44">
        <v>572</v>
      </c>
      <c r="I1476" s="349" t="str">
        <f t="shared" si="81"/>
        <v>Yes</v>
      </c>
      <c r="J1476" s="277" t="str">
        <f>IF(ISBLANK(INDEX('Policy Characteristics'!D:D,MATCH($C1476,'Policy Characteristics'!$C:$C,0))),"",INDEX('Policy Characteristics'!D:D,MATCH($C1476,'Policy Characteristics'!$C:$C,0)))</f>
        <v/>
      </c>
      <c r="K1476" s="276" t="str">
        <f>IF(ISBLANK(INDEX('Policy Characteristics'!E:E,MATCH($C1476,'Policy Characteristics'!$C:$C,0))),"",INDEX('Policy Characteristics'!E:E,MATCH($C1476,'Policy Characteristics'!$C:$C,0)))</f>
        <v>GRA dist solar subsidy</v>
      </c>
      <c r="L1476" s="276">
        <f>IF(ISBLANK(INDEX('Policy Characteristics'!F:F,MATCH($C1476,'Policy Characteristics'!$C:$C,0))),"",INDEX('Policy Characteristics'!F:F,MATCH($C1476,'Policy Characteristics'!$C:$C,0)))</f>
        <v>0</v>
      </c>
      <c r="M1476" s="276">
        <f>IF(ISBLANK(INDEX('Policy Characteristics'!G:G,MATCH($C1476,'Policy Characteristics'!$C:$C,0))),"",INDEX('Policy Characteristics'!G:G,MATCH($C1476,'Policy Characteristics'!$C:$C,0)))</f>
        <v>10</v>
      </c>
      <c r="N1476" s="276">
        <f>IF(ISBLANK(INDEX('Policy Characteristics'!H:H,MATCH($C1476,'Policy Characteristics'!$C:$C,0))),"",INDEX('Policy Characteristics'!H:H,MATCH($C1476,'Policy Characteristics'!$C:$C,0)))</f>
        <v>1</v>
      </c>
      <c r="O1476" s="276" t="str">
        <f>IF(ISBLANK(INDEX('Policy Characteristics'!I:I,MATCH($C1476,'Policy Characteristics'!$C:$C,0))),"",INDEX('Policy Characteristics'!I:I,MATCH($C1476,'Policy Characteristics'!$C:$C,0)))</f>
        <v>weight</v>
      </c>
      <c r="P1476" s="276" t="str">
        <f>IF(ISBLANK(INDEX('Policy Characteristics'!J:J,MATCH($C1476,'Policy Characteristics'!$C:$C,0))),"",INDEX('Policy Characteristics'!J:J,MATCH($C1476,'Policy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76" s="276" t="str">
        <f>IF(ISBLANK(INDEX('Policy Characteristics'!K:K,MATCH($C1476,'Policy Characteristics'!$C:$C,0))),"",INDEX('Policy Characteristics'!K:K,MATCH($C1476,'Policy Characteristics'!$C:$C,0)))</f>
        <v>io-model.html</v>
      </c>
      <c r="R1476" s="276" t="str">
        <f>IF(ISBLANK(INDEX('Policy Characteristics'!L:L,MATCH($C1476,'Policy Characteristics'!$C:$C,0))),"",INDEX('Policy Characteristics'!L:L,MATCH($C1476,'Policy Characteristics'!$C:$C,0)))</f>
        <v/>
      </c>
    </row>
    <row r="1477" spans="1:18" ht="16">
      <c r="A1477" s="276" t="str">
        <f>IF(ISBLANK(INDEX('Policy Characteristics'!A:A,MATCH($C1477,'Policy Characteristics'!$C:$C,0))),"",INDEX('Policy Characteristics'!A:A,MATCH($C1477,'Policy Characteristics'!$C:$C,0)))</f>
        <v>Government Revenue Accounting</v>
      </c>
      <c r="B1477" s="285" t="str">
        <f>IF(ISBLANK(INDEX('Policy Characteristics'!B:B,MATCH($C1477,'Policy Characteristics'!$C:$C,0))),"",INDEX('Policy Characteristics'!B:B,MATCH($C1477,'Policy Characteristics'!$C:$C,0)))</f>
        <v>Distributed Solar Subsidy</v>
      </c>
      <c r="C1477" s="276" t="str">
        <f t="shared" si="80"/>
        <v>GRA for Distributed Solar Subsidy</v>
      </c>
      <c r="D1477" s="1" t="s">
        <v>3000</v>
      </c>
      <c r="F1477" s="1" t="s">
        <v>3004</v>
      </c>
      <c r="H1477" s="44">
        <v>573</v>
      </c>
      <c r="I1477" s="349" t="str">
        <f t="shared" si="81"/>
        <v>Yes</v>
      </c>
      <c r="J1477" s="277" t="str">
        <f>IF(ISBLANK(INDEX('Policy Characteristics'!D:D,MATCH($C1477,'Policy Characteristics'!$C:$C,0))),"",INDEX('Policy Characteristics'!D:D,MATCH($C1477,'Policy Characteristics'!$C:$C,0)))</f>
        <v/>
      </c>
      <c r="K1477" s="276" t="str">
        <f>IF(ISBLANK(INDEX('Policy Characteristics'!E:E,MATCH($C1477,'Policy Characteristics'!$C:$C,0))),"",INDEX('Policy Characteristics'!E:E,MATCH($C1477,'Policy Characteristics'!$C:$C,0)))</f>
        <v>GRA dist solar subsidy</v>
      </c>
      <c r="L1477" s="276">
        <f>IF(ISBLANK(INDEX('Policy Characteristics'!F:F,MATCH($C1477,'Policy Characteristics'!$C:$C,0))),"",INDEX('Policy Characteristics'!F:F,MATCH($C1477,'Policy Characteristics'!$C:$C,0)))</f>
        <v>0</v>
      </c>
      <c r="M1477" s="276">
        <f>IF(ISBLANK(INDEX('Policy Characteristics'!G:G,MATCH($C1477,'Policy Characteristics'!$C:$C,0))),"",INDEX('Policy Characteristics'!G:G,MATCH($C1477,'Policy Characteristics'!$C:$C,0)))</f>
        <v>10</v>
      </c>
      <c r="N1477" s="276">
        <f>IF(ISBLANK(INDEX('Policy Characteristics'!H:H,MATCH($C1477,'Policy Characteristics'!$C:$C,0))),"",INDEX('Policy Characteristics'!H:H,MATCH($C1477,'Policy Characteristics'!$C:$C,0)))</f>
        <v>1</v>
      </c>
      <c r="O1477" s="276" t="str">
        <f>IF(ISBLANK(INDEX('Policy Characteristics'!I:I,MATCH($C1477,'Policy Characteristics'!$C:$C,0))),"",INDEX('Policy Characteristics'!I:I,MATCH($C1477,'Policy Characteristics'!$C:$C,0)))</f>
        <v>weight</v>
      </c>
      <c r="P1477" s="276" t="str">
        <f>IF(ISBLANK(INDEX('Policy Characteristics'!J:J,MATCH($C1477,'Policy Characteristics'!$C:$C,0))),"",INDEX('Policy Characteristics'!J:J,MATCH($C1477,'Policy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77" s="276" t="str">
        <f>IF(ISBLANK(INDEX('Policy Characteristics'!K:K,MATCH($C1477,'Policy Characteristics'!$C:$C,0))),"",INDEX('Policy Characteristics'!K:K,MATCH($C1477,'Policy Characteristics'!$C:$C,0)))</f>
        <v>io-model.html</v>
      </c>
      <c r="R1477" s="276" t="str">
        <f>IF(ISBLANK(INDEX('Policy Characteristics'!L:L,MATCH($C1477,'Policy Characteristics'!$C:$C,0))),"",INDEX('Policy Characteristics'!L:L,MATCH($C1477,'Policy Characteristics'!$C:$C,0)))</f>
        <v/>
      </c>
    </row>
    <row r="1478" spans="1:18" ht="16">
      <c r="A1478" s="276" t="str">
        <f>IF(ISBLANK(INDEX('Policy Characteristics'!A:A,MATCH($C1478,'Policy Characteristics'!$C:$C,0))),"",INDEX('Policy Characteristics'!A:A,MATCH($C1478,'Policy Characteristics'!$C:$C,0)))</f>
        <v>Government Revenue Accounting</v>
      </c>
      <c r="B1478" s="285" t="str">
        <f>IF(ISBLANK(INDEX('Policy Characteristics'!B:B,MATCH($C1478,'Policy Characteristics'!$C:$C,0))),"",INDEX('Policy Characteristics'!B:B,MATCH($C1478,'Policy Characteristics'!$C:$C,0)))</f>
        <v>Distributed Solar Subsidy</v>
      </c>
      <c r="C1478" s="276" t="str">
        <f t="shared" si="80"/>
        <v>GRA for Distributed Solar Subsidy</v>
      </c>
      <c r="D1478" s="1" t="s">
        <v>3001</v>
      </c>
      <c r="F1478" s="1" t="s">
        <v>3005</v>
      </c>
      <c r="H1478" s="44">
        <v>574</v>
      </c>
      <c r="I1478" s="349" t="str">
        <f t="shared" si="81"/>
        <v>Yes</v>
      </c>
      <c r="J1478" s="277" t="str">
        <f>IF(ISBLANK(INDEX('Policy Characteristics'!D:D,MATCH($C1478,'Policy Characteristics'!$C:$C,0))),"",INDEX('Policy Characteristics'!D:D,MATCH($C1478,'Policy Characteristics'!$C:$C,0)))</f>
        <v/>
      </c>
      <c r="K1478" s="276" t="str">
        <f>IF(ISBLANK(INDEX('Policy Characteristics'!E:E,MATCH($C1478,'Policy Characteristics'!$C:$C,0))),"",INDEX('Policy Characteristics'!E:E,MATCH($C1478,'Policy Characteristics'!$C:$C,0)))</f>
        <v>GRA dist solar subsidy</v>
      </c>
      <c r="L1478" s="276">
        <f>IF(ISBLANK(INDEX('Policy Characteristics'!F:F,MATCH($C1478,'Policy Characteristics'!$C:$C,0))),"",INDEX('Policy Characteristics'!F:F,MATCH($C1478,'Policy Characteristics'!$C:$C,0)))</f>
        <v>0</v>
      </c>
      <c r="M1478" s="276">
        <f>IF(ISBLANK(INDEX('Policy Characteristics'!G:G,MATCH($C1478,'Policy Characteristics'!$C:$C,0))),"",INDEX('Policy Characteristics'!G:G,MATCH($C1478,'Policy Characteristics'!$C:$C,0)))</f>
        <v>10</v>
      </c>
      <c r="N1478" s="276">
        <f>IF(ISBLANK(INDEX('Policy Characteristics'!H:H,MATCH($C1478,'Policy Characteristics'!$C:$C,0))),"",INDEX('Policy Characteristics'!H:H,MATCH($C1478,'Policy Characteristics'!$C:$C,0)))</f>
        <v>1</v>
      </c>
      <c r="O1478" s="276" t="str">
        <f>IF(ISBLANK(INDEX('Policy Characteristics'!I:I,MATCH($C1478,'Policy Characteristics'!$C:$C,0))),"",INDEX('Policy Characteristics'!I:I,MATCH($C1478,'Policy Characteristics'!$C:$C,0)))</f>
        <v>weight</v>
      </c>
      <c r="P1478" s="276" t="str">
        <f>IF(ISBLANK(INDEX('Policy Characteristics'!J:J,MATCH($C1478,'Policy Characteristics'!$C:$C,0))),"",INDEX('Policy Characteristics'!J:J,MATCH($C1478,'Policy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78" s="276" t="str">
        <f>IF(ISBLANK(INDEX('Policy Characteristics'!K:K,MATCH($C1478,'Policy Characteristics'!$C:$C,0))),"",INDEX('Policy Characteristics'!K:K,MATCH($C1478,'Policy Characteristics'!$C:$C,0)))</f>
        <v>io-model.html</v>
      </c>
      <c r="R1478" s="276" t="str">
        <f>IF(ISBLANK(INDEX('Policy Characteristics'!L:L,MATCH($C1478,'Policy Characteristics'!$C:$C,0))),"",INDEX('Policy Characteristics'!L:L,MATCH($C1478,'Policy Characteristics'!$C:$C,0)))</f>
        <v/>
      </c>
    </row>
    <row r="1479" spans="1:18" ht="16">
      <c r="A1479" s="276" t="str">
        <f>IF(ISBLANK(INDEX('Policy Characteristics'!A:A,MATCH($C1479,'Policy Characteristics'!$C:$C,0))),"",INDEX('Policy Characteristics'!A:A,MATCH($C1479,'Policy Characteristics'!$C:$C,0)))</f>
        <v>Government Revenue Accounting</v>
      </c>
      <c r="B1479" s="285" t="str">
        <f>IF(ISBLANK(INDEX('Policy Characteristics'!B:B,MATCH($C1479,'Policy Characteristics'!$C:$C,0))),"",INDEX('Policy Characteristics'!B:B,MATCH($C1479,'Policy Characteristics'!$C:$C,0)))</f>
        <v>Fuel Subsidy</v>
      </c>
      <c r="C1479" t="s">
        <v>2994</v>
      </c>
      <c r="D1479" s="1" t="s">
        <v>2997</v>
      </c>
      <c r="F1479" s="1" t="s">
        <v>3002</v>
      </c>
      <c r="H1479" s="44">
        <v>575</v>
      </c>
      <c r="I1479" s="345" t="s">
        <v>44</v>
      </c>
      <c r="J1479" s="277" t="str">
        <f>IF(ISBLANK(INDEX('Policy Characteristics'!D:D,MATCH($C1479,'Policy Characteristics'!$C:$C,0))),"",INDEX('Policy Characteristics'!D:D,MATCH($C1479,'Policy Characteristics'!$C:$C,0)))</f>
        <v/>
      </c>
      <c r="K1479" s="276" t="str">
        <f>IF(ISBLANK(INDEX('Policy Characteristics'!E:E,MATCH($C1479,'Policy Characteristics'!$C:$C,0))),"",INDEX('Policy Characteristics'!E:E,MATCH($C1479,'Policy Characteristics'!$C:$C,0)))</f>
        <v>GRA fuel subsidy</v>
      </c>
      <c r="L1479" s="276">
        <f>IF(ISBLANK(INDEX('Policy Characteristics'!F:F,MATCH($C1479,'Policy Characteristics'!$C:$C,0))),"",INDEX('Policy Characteristics'!F:F,MATCH($C1479,'Policy Characteristics'!$C:$C,0)))</f>
        <v>0</v>
      </c>
      <c r="M1479" s="276">
        <f>IF(ISBLANK(INDEX('Policy Characteristics'!G:G,MATCH($C1479,'Policy Characteristics'!$C:$C,0))),"",INDEX('Policy Characteristics'!G:G,MATCH($C1479,'Policy Characteristics'!$C:$C,0)))</f>
        <v>10</v>
      </c>
      <c r="N1479" s="276">
        <f>IF(ISBLANK(INDEX('Policy Characteristics'!H:H,MATCH($C1479,'Policy Characteristics'!$C:$C,0))),"",INDEX('Policy Characteristics'!H:H,MATCH($C1479,'Policy Characteristics'!$C:$C,0)))</f>
        <v>1</v>
      </c>
      <c r="O1479" s="276" t="str">
        <f>IF(ISBLANK(INDEX('Policy Characteristics'!I:I,MATCH($C1479,'Policy Characteristics'!$C:$C,0))),"",INDEX('Policy Characteristics'!I:I,MATCH($C1479,'Policy Characteristics'!$C:$C,0)))</f>
        <v>weight</v>
      </c>
      <c r="P1479" s="276" t="str">
        <f>IF(ISBLANK(INDEX('Policy Characteristics'!J:J,MATCH($C1479,'Policy Characteristics'!$C:$C,0))),"",INDEX('Policy Characteristics'!J:J,MATCH($C1479,'Policy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79" s="276" t="str">
        <f>IF(ISBLANK(INDEX('Policy Characteristics'!K:K,MATCH($C1479,'Policy Characteristics'!$C:$C,0))),"",INDEX('Policy Characteristics'!K:K,MATCH($C1479,'Policy Characteristics'!$C:$C,0)))</f>
        <v>io-model.html</v>
      </c>
      <c r="R1479" s="276" t="str">
        <f>IF(ISBLANK(INDEX('Policy Characteristics'!L:L,MATCH($C1479,'Policy Characteristics'!$C:$C,0))),"",INDEX('Policy Characteristics'!L:L,MATCH($C1479,'Policy Characteristics'!$C:$C,0)))</f>
        <v/>
      </c>
    </row>
    <row r="1480" spans="1:18" ht="16">
      <c r="A1480" s="276" t="str">
        <f>IF(ISBLANK(INDEX('Policy Characteristics'!A:A,MATCH($C1480,'Policy Characteristics'!$C:$C,0))),"",INDEX('Policy Characteristics'!A:A,MATCH($C1480,'Policy Characteristics'!$C:$C,0)))</f>
        <v>Government Revenue Accounting</v>
      </c>
      <c r="B1480" s="285" t="str">
        <f>IF(ISBLANK(INDEX('Policy Characteristics'!B:B,MATCH($C1480,'Policy Characteristics'!$C:$C,0))),"",INDEX('Policy Characteristics'!B:B,MATCH($C1480,'Policy Characteristics'!$C:$C,0)))</f>
        <v>Fuel Subsidy</v>
      </c>
      <c r="C1480" s="276" t="str">
        <f t="shared" ref="C1480:C1483" si="82">C$1479</f>
        <v>GRA for Fuel Subsidies</v>
      </c>
      <c r="D1480" s="1" t="s">
        <v>2998</v>
      </c>
      <c r="F1480" s="1" t="s">
        <v>3016</v>
      </c>
      <c r="H1480" s="44">
        <v>576</v>
      </c>
      <c r="I1480" s="349" t="str">
        <f t="shared" ref="I1480:I1483" si="83">I$1479</f>
        <v>Yes</v>
      </c>
      <c r="J1480" s="277" t="str">
        <f>IF(ISBLANK(INDEX('Policy Characteristics'!D:D,MATCH($C1480,'Policy Characteristics'!$C:$C,0))),"",INDEX('Policy Characteristics'!D:D,MATCH($C1480,'Policy Characteristics'!$C:$C,0)))</f>
        <v/>
      </c>
      <c r="K1480" s="276" t="str">
        <f>IF(ISBLANK(INDEX('Policy Characteristics'!E:E,MATCH($C1480,'Policy Characteristics'!$C:$C,0))),"",INDEX('Policy Characteristics'!E:E,MATCH($C1480,'Policy Characteristics'!$C:$C,0)))</f>
        <v>GRA fuel subsidy</v>
      </c>
      <c r="L1480" s="276">
        <f>IF(ISBLANK(INDEX('Policy Characteristics'!F:F,MATCH($C1480,'Policy Characteristics'!$C:$C,0))),"",INDEX('Policy Characteristics'!F:F,MATCH($C1480,'Policy Characteristics'!$C:$C,0)))</f>
        <v>0</v>
      </c>
      <c r="M1480" s="276">
        <f>IF(ISBLANK(INDEX('Policy Characteristics'!G:G,MATCH($C1480,'Policy Characteristics'!$C:$C,0))),"",INDEX('Policy Characteristics'!G:G,MATCH($C1480,'Policy Characteristics'!$C:$C,0)))</f>
        <v>10</v>
      </c>
      <c r="N1480" s="276">
        <f>IF(ISBLANK(INDEX('Policy Characteristics'!H:H,MATCH($C1480,'Policy Characteristics'!$C:$C,0))),"",INDEX('Policy Characteristics'!H:H,MATCH($C1480,'Policy Characteristics'!$C:$C,0)))</f>
        <v>1</v>
      </c>
      <c r="O1480" s="276" t="str">
        <f>IF(ISBLANK(INDEX('Policy Characteristics'!I:I,MATCH($C1480,'Policy Characteristics'!$C:$C,0))),"",INDEX('Policy Characteristics'!I:I,MATCH($C1480,'Policy Characteristics'!$C:$C,0)))</f>
        <v>weight</v>
      </c>
      <c r="P1480" s="276" t="str">
        <f>IF(ISBLANK(INDEX('Policy Characteristics'!J:J,MATCH($C1480,'Policy Characteristics'!$C:$C,0))),"",INDEX('Policy Characteristics'!J:J,MATCH($C1480,'Policy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0" s="276" t="str">
        <f>IF(ISBLANK(INDEX('Policy Characteristics'!K:K,MATCH($C1480,'Policy Characteristics'!$C:$C,0))),"",INDEX('Policy Characteristics'!K:K,MATCH($C1480,'Policy Characteristics'!$C:$C,0)))</f>
        <v>io-model.html</v>
      </c>
      <c r="R1480" s="276" t="str">
        <f>IF(ISBLANK(INDEX('Policy Characteristics'!L:L,MATCH($C1480,'Policy Characteristics'!$C:$C,0))),"",INDEX('Policy Characteristics'!L:L,MATCH($C1480,'Policy Characteristics'!$C:$C,0)))</f>
        <v/>
      </c>
    </row>
    <row r="1481" spans="1:18" ht="16">
      <c r="A1481" s="276" t="str">
        <f>IF(ISBLANK(INDEX('Policy Characteristics'!A:A,MATCH($C1481,'Policy Characteristics'!$C:$C,0))),"",INDEX('Policy Characteristics'!A:A,MATCH($C1481,'Policy Characteristics'!$C:$C,0)))</f>
        <v>Government Revenue Accounting</v>
      </c>
      <c r="B1481" s="285" t="str">
        <f>IF(ISBLANK(INDEX('Policy Characteristics'!B:B,MATCH($C1481,'Policy Characteristics'!$C:$C,0))),"",INDEX('Policy Characteristics'!B:B,MATCH($C1481,'Policy Characteristics'!$C:$C,0)))</f>
        <v>Fuel Subsidy</v>
      </c>
      <c r="C1481" s="276" t="str">
        <f t="shared" si="82"/>
        <v>GRA for Fuel Subsidies</v>
      </c>
      <c r="D1481" s="1" t="s">
        <v>2999</v>
      </c>
      <c r="F1481" s="1" t="s">
        <v>3003</v>
      </c>
      <c r="H1481" s="44">
        <v>577</v>
      </c>
      <c r="I1481" s="349" t="str">
        <f t="shared" si="83"/>
        <v>Yes</v>
      </c>
      <c r="J1481" s="277" t="str">
        <f>IF(ISBLANK(INDEX('Policy Characteristics'!D:D,MATCH($C1481,'Policy Characteristics'!$C:$C,0))),"",INDEX('Policy Characteristics'!D:D,MATCH($C1481,'Policy Characteristics'!$C:$C,0)))</f>
        <v/>
      </c>
      <c r="K1481" s="276" t="str">
        <f>IF(ISBLANK(INDEX('Policy Characteristics'!E:E,MATCH($C1481,'Policy Characteristics'!$C:$C,0))),"",INDEX('Policy Characteristics'!E:E,MATCH($C1481,'Policy Characteristics'!$C:$C,0)))</f>
        <v>GRA fuel subsidy</v>
      </c>
      <c r="L1481" s="276">
        <f>IF(ISBLANK(INDEX('Policy Characteristics'!F:F,MATCH($C1481,'Policy Characteristics'!$C:$C,0))),"",INDEX('Policy Characteristics'!F:F,MATCH($C1481,'Policy Characteristics'!$C:$C,0)))</f>
        <v>0</v>
      </c>
      <c r="M1481" s="276">
        <f>IF(ISBLANK(INDEX('Policy Characteristics'!G:G,MATCH($C1481,'Policy Characteristics'!$C:$C,0))),"",INDEX('Policy Characteristics'!G:G,MATCH($C1481,'Policy Characteristics'!$C:$C,0)))</f>
        <v>10</v>
      </c>
      <c r="N1481" s="276">
        <f>IF(ISBLANK(INDEX('Policy Characteristics'!H:H,MATCH($C1481,'Policy Characteristics'!$C:$C,0))),"",INDEX('Policy Characteristics'!H:H,MATCH($C1481,'Policy Characteristics'!$C:$C,0)))</f>
        <v>1</v>
      </c>
      <c r="O1481" s="276" t="str">
        <f>IF(ISBLANK(INDEX('Policy Characteristics'!I:I,MATCH($C1481,'Policy Characteristics'!$C:$C,0))),"",INDEX('Policy Characteristics'!I:I,MATCH($C1481,'Policy Characteristics'!$C:$C,0)))</f>
        <v>weight</v>
      </c>
      <c r="P1481" s="276" t="str">
        <f>IF(ISBLANK(INDEX('Policy Characteristics'!J:J,MATCH($C1481,'Policy Characteristics'!$C:$C,0))),"",INDEX('Policy Characteristics'!J:J,MATCH($C1481,'Policy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1" s="276" t="str">
        <f>IF(ISBLANK(INDEX('Policy Characteristics'!K:K,MATCH($C1481,'Policy Characteristics'!$C:$C,0))),"",INDEX('Policy Characteristics'!K:K,MATCH($C1481,'Policy Characteristics'!$C:$C,0)))</f>
        <v>io-model.html</v>
      </c>
      <c r="R1481" s="276" t="str">
        <f>IF(ISBLANK(INDEX('Policy Characteristics'!L:L,MATCH($C1481,'Policy Characteristics'!$C:$C,0))),"",INDEX('Policy Characteristics'!L:L,MATCH($C1481,'Policy Characteristics'!$C:$C,0)))</f>
        <v/>
      </c>
    </row>
    <row r="1482" spans="1:18" ht="16">
      <c r="A1482" s="276" t="str">
        <f>IF(ISBLANK(INDEX('Policy Characteristics'!A:A,MATCH($C1482,'Policy Characteristics'!$C:$C,0))),"",INDEX('Policy Characteristics'!A:A,MATCH($C1482,'Policy Characteristics'!$C:$C,0)))</f>
        <v>Government Revenue Accounting</v>
      </c>
      <c r="B1482" s="285" t="str">
        <f>IF(ISBLANK(INDEX('Policy Characteristics'!B:B,MATCH($C1482,'Policy Characteristics'!$C:$C,0))),"",INDEX('Policy Characteristics'!B:B,MATCH($C1482,'Policy Characteristics'!$C:$C,0)))</f>
        <v>Fuel Subsidy</v>
      </c>
      <c r="C1482" s="276" t="str">
        <f t="shared" si="82"/>
        <v>GRA for Fuel Subsidies</v>
      </c>
      <c r="D1482" s="1" t="s">
        <v>3000</v>
      </c>
      <c r="F1482" s="1" t="s">
        <v>3004</v>
      </c>
      <c r="H1482" s="44">
        <v>578</v>
      </c>
      <c r="I1482" s="349" t="str">
        <f t="shared" si="83"/>
        <v>Yes</v>
      </c>
      <c r="J1482" s="277" t="str">
        <f>IF(ISBLANK(INDEX('Policy Characteristics'!D:D,MATCH($C1482,'Policy Characteristics'!$C:$C,0))),"",INDEX('Policy Characteristics'!D:D,MATCH($C1482,'Policy Characteristics'!$C:$C,0)))</f>
        <v/>
      </c>
      <c r="K1482" s="276" t="str">
        <f>IF(ISBLANK(INDEX('Policy Characteristics'!E:E,MATCH($C1482,'Policy Characteristics'!$C:$C,0))),"",INDEX('Policy Characteristics'!E:E,MATCH($C1482,'Policy Characteristics'!$C:$C,0)))</f>
        <v>GRA fuel subsidy</v>
      </c>
      <c r="L1482" s="276">
        <f>IF(ISBLANK(INDEX('Policy Characteristics'!F:F,MATCH($C1482,'Policy Characteristics'!$C:$C,0))),"",INDEX('Policy Characteristics'!F:F,MATCH($C1482,'Policy Characteristics'!$C:$C,0)))</f>
        <v>0</v>
      </c>
      <c r="M1482" s="276">
        <f>IF(ISBLANK(INDEX('Policy Characteristics'!G:G,MATCH($C1482,'Policy Characteristics'!$C:$C,0))),"",INDEX('Policy Characteristics'!G:G,MATCH($C1482,'Policy Characteristics'!$C:$C,0)))</f>
        <v>10</v>
      </c>
      <c r="N1482" s="276">
        <f>IF(ISBLANK(INDEX('Policy Characteristics'!H:H,MATCH($C1482,'Policy Characteristics'!$C:$C,0))),"",INDEX('Policy Characteristics'!H:H,MATCH($C1482,'Policy Characteristics'!$C:$C,0)))</f>
        <v>1</v>
      </c>
      <c r="O1482" s="276" t="str">
        <f>IF(ISBLANK(INDEX('Policy Characteristics'!I:I,MATCH($C1482,'Policy Characteristics'!$C:$C,0))),"",INDEX('Policy Characteristics'!I:I,MATCH($C1482,'Policy Characteristics'!$C:$C,0)))</f>
        <v>weight</v>
      </c>
      <c r="P1482" s="276" t="str">
        <f>IF(ISBLANK(INDEX('Policy Characteristics'!J:J,MATCH($C1482,'Policy Characteristics'!$C:$C,0))),"",INDEX('Policy Characteristics'!J:J,MATCH($C1482,'Policy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2" s="276" t="str">
        <f>IF(ISBLANK(INDEX('Policy Characteristics'!K:K,MATCH($C1482,'Policy Characteristics'!$C:$C,0))),"",INDEX('Policy Characteristics'!K:K,MATCH($C1482,'Policy Characteristics'!$C:$C,0)))</f>
        <v>io-model.html</v>
      </c>
      <c r="R1482" s="276" t="str">
        <f>IF(ISBLANK(INDEX('Policy Characteristics'!L:L,MATCH($C1482,'Policy Characteristics'!$C:$C,0))),"",INDEX('Policy Characteristics'!L:L,MATCH($C1482,'Policy Characteristics'!$C:$C,0)))</f>
        <v/>
      </c>
    </row>
    <row r="1483" spans="1:18" ht="16">
      <c r="A1483" s="276" t="str">
        <f>IF(ISBLANK(INDEX('Policy Characteristics'!A:A,MATCH($C1483,'Policy Characteristics'!$C:$C,0))),"",INDEX('Policy Characteristics'!A:A,MATCH($C1483,'Policy Characteristics'!$C:$C,0)))</f>
        <v>Government Revenue Accounting</v>
      </c>
      <c r="B1483" s="285" t="str">
        <f>IF(ISBLANK(INDEX('Policy Characteristics'!B:B,MATCH($C1483,'Policy Characteristics'!$C:$C,0))),"",INDEX('Policy Characteristics'!B:B,MATCH($C1483,'Policy Characteristics'!$C:$C,0)))</f>
        <v>Fuel Subsidy</v>
      </c>
      <c r="C1483" s="276" t="str">
        <f t="shared" si="82"/>
        <v>GRA for Fuel Subsidies</v>
      </c>
      <c r="D1483" s="1" t="s">
        <v>3001</v>
      </c>
      <c r="F1483" s="1" t="s">
        <v>3005</v>
      </c>
      <c r="H1483" s="44">
        <v>579</v>
      </c>
      <c r="I1483" s="349" t="str">
        <f t="shared" si="83"/>
        <v>Yes</v>
      </c>
      <c r="J1483" s="277" t="str">
        <f>IF(ISBLANK(INDEX('Policy Characteristics'!D:D,MATCH($C1483,'Policy Characteristics'!$C:$C,0))),"",INDEX('Policy Characteristics'!D:D,MATCH($C1483,'Policy Characteristics'!$C:$C,0)))</f>
        <v/>
      </c>
      <c r="K1483" s="276" t="str">
        <f>IF(ISBLANK(INDEX('Policy Characteristics'!E:E,MATCH($C1483,'Policy Characteristics'!$C:$C,0))),"",INDEX('Policy Characteristics'!E:E,MATCH($C1483,'Policy Characteristics'!$C:$C,0)))</f>
        <v>GRA fuel subsidy</v>
      </c>
      <c r="L1483" s="276">
        <f>IF(ISBLANK(INDEX('Policy Characteristics'!F:F,MATCH($C1483,'Policy Characteristics'!$C:$C,0))),"",INDEX('Policy Characteristics'!F:F,MATCH($C1483,'Policy Characteristics'!$C:$C,0)))</f>
        <v>0</v>
      </c>
      <c r="M1483" s="276">
        <f>IF(ISBLANK(INDEX('Policy Characteristics'!G:G,MATCH($C1483,'Policy Characteristics'!$C:$C,0))),"",INDEX('Policy Characteristics'!G:G,MATCH($C1483,'Policy Characteristics'!$C:$C,0)))</f>
        <v>10</v>
      </c>
      <c r="N1483" s="276">
        <f>IF(ISBLANK(INDEX('Policy Characteristics'!H:H,MATCH($C1483,'Policy Characteristics'!$C:$C,0))),"",INDEX('Policy Characteristics'!H:H,MATCH($C1483,'Policy Characteristics'!$C:$C,0)))</f>
        <v>1</v>
      </c>
      <c r="O1483" s="276" t="str">
        <f>IF(ISBLANK(INDEX('Policy Characteristics'!I:I,MATCH($C1483,'Policy Characteristics'!$C:$C,0))),"",INDEX('Policy Characteristics'!I:I,MATCH($C1483,'Policy Characteristics'!$C:$C,0)))</f>
        <v>weight</v>
      </c>
      <c r="P1483" s="276" t="str">
        <f>IF(ISBLANK(INDEX('Policy Characteristics'!J:J,MATCH($C1483,'Policy Characteristics'!$C:$C,0))),"",INDEX('Policy Characteristics'!J:J,MATCH($C1483,'Policy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3" s="276" t="str">
        <f>IF(ISBLANK(INDEX('Policy Characteristics'!K:K,MATCH($C1483,'Policy Characteristics'!$C:$C,0))),"",INDEX('Policy Characteristics'!K:K,MATCH($C1483,'Policy Characteristics'!$C:$C,0)))</f>
        <v>io-model.html</v>
      </c>
      <c r="R1483" s="276" t="str">
        <f>IF(ISBLANK(INDEX('Policy Characteristics'!L:L,MATCH($C1483,'Policy Characteristics'!$C:$C,0))),"",INDEX('Policy Characteristics'!L:L,MATCH($C1483,'Policy Characteristics'!$C:$C,0)))</f>
        <v/>
      </c>
    </row>
    <row r="1484" spans="1:18" ht="16">
      <c r="A1484" s="276" t="str">
        <f>IF(ISBLANK(INDEX('Policy Characteristics'!A:A,MATCH($C1484,'Policy Characteristics'!$C:$C,0))),"",INDEX('Policy Characteristics'!A:A,MATCH($C1484,'Policy Characteristics'!$C:$C,0)))</f>
        <v>Government Revenue Accounting</v>
      </c>
      <c r="B1484" s="285" t="str">
        <f>IF(ISBLANK(INDEX('Policy Characteristics'!B:B,MATCH($C1484,'Policy Characteristics'!$C:$C,0))),"",INDEX('Policy Characteristics'!B:B,MATCH($C1484,'Policy Characteristics'!$C:$C,0)))</f>
        <v>National Debt Interest</v>
      </c>
      <c r="C1484" t="s">
        <v>2995</v>
      </c>
      <c r="D1484" s="1" t="s">
        <v>2997</v>
      </c>
      <c r="F1484" s="1" t="s">
        <v>3002</v>
      </c>
      <c r="H1484" s="44">
        <v>580</v>
      </c>
      <c r="I1484" s="345" t="s">
        <v>44</v>
      </c>
      <c r="J1484" s="277" t="str">
        <f>IF(ISBLANK(INDEX('Policy Characteristics'!D:D,MATCH($C1484,'Policy Characteristics'!$C:$C,0))),"",INDEX('Policy Characteristics'!D:D,MATCH($C1484,'Policy Characteristics'!$C:$C,0)))</f>
        <v/>
      </c>
      <c r="K1484" s="276" t="str">
        <f>IF(ISBLANK(INDEX('Policy Characteristics'!E:E,MATCH($C1484,'Policy Characteristics'!$C:$C,0))),"",INDEX('Policy Characteristics'!E:E,MATCH($C1484,'Policy Characteristics'!$C:$C,0)))</f>
        <v>GRA national debt interest</v>
      </c>
      <c r="L1484" s="276">
        <f>IF(ISBLANK(INDEX('Policy Characteristics'!F:F,MATCH($C1484,'Policy Characteristics'!$C:$C,0))),"",INDEX('Policy Characteristics'!F:F,MATCH($C1484,'Policy Characteristics'!$C:$C,0)))</f>
        <v>0</v>
      </c>
      <c r="M1484" s="276">
        <f>IF(ISBLANK(INDEX('Policy Characteristics'!G:G,MATCH($C1484,'Policy Characteristics'!$C:$C,0))),"",INDEX('Policy Characteristics'!G:G,MATCH($C1484,'Policy Characteristics'!$C:$C,0)))</f>
        <v>10</v>
      </c>
      <c r="N1484" s="276">
        <f>IF(ISBLANK(INDEX('Policy Characteristics'!H:H,MATCH($C1484,'Policy Characteristics'!$C:$C,0))),"",INDEX('Policy Characteristics'!H:H,MATCH($C1484,'Policy Characteristics'!$C:$C,0)))</f>
        <v>1</v>
      </c>
      <c r="O1484" s="276" t="str">
        <f>IF(ISBLANK(INDEX('Policy Characteristics'!I:I,MATCH($C1484,'Policy Characteristics'!$C:$C,0))),"",INDEX('Policy Characteristics'!I:I,MATCH($C1484,'Policy Characteristics'!$C:$C,0)))</f>
        <v>weight</v>
      </c>
      <c r="P1484" s="276" t="str">
        <f>IF(ISBLANK(INDEX('Policy Characteristics'!J:J,MATCH($C1484,'Policy Characteristics'!$C:$C,0))),"",INDEX('Policy Characteristics'!J:J,MATCH($C1484,'Policy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4" s="276" t="str">
        <f>IF(ISBLANK(INDEX('Policy Characteristics'!K:K,MATCH($C1484,'Policy Characteristics'!$C:$C,0))),"",INDEX('Policy Characteristics'!K:K,MATCH($C1484,'Policy Characteristics'!$C:$C,0)))</f>
        <v>io-model.html</v>
      </c>
      <c r="R1484" s="276" t="str">
        <f>IF(ISBLANK(INDEX('Policy Characteristics'!L:L,MATCH($C1484,'Policy Characteristics'!$C:$C,0))),"",INDEX('Policy Characteristics'!L:L,MATCH($C1484,'Policy Characteristics'!$C:$C,0)))</f>
        <v/>
      </c>
    </row>
    <row r="1485" spans="1:18" ht="16">
      <c r="A1485" s="276" t="str">
        <f>IF(ISBLANK(INDEX('Policy Characteristics'!A:A,MATCH($C1485,'Policy Characteristics'!$C:$C,0))),"",INDEX('Policy Characteristics'!A:A,MATCH($C1485,'Policy Characteristics'!$C:$C,0)))</f>
        <v>Government Revenue Accounting</v>
      </c>
      <c r="B1485" s="285" t="str">
        <f>IF(ISBLANK(INDEX('Policy Characteristics'!B:B,MATCH($C1485,'Policy Characteristics'!$C:$C,0))),"",INDEX('Policy Characteristics'!B:B,MATCH($C1485,'Policy Characteristics'!$C:$C,0)))</f>
        <v>National Debt Interest</v>
      </c>
      <c r="C1485" s="276" t="str">
        <f t="shared" ref="C1485:C1488" si="84">C$1484</f>
        <v>GRA for National Debt Interest</v>
      </c>
      <c r="D1485" s="1" t="s">
        <v>2998</v>
      </c>
      <c r="F1485" s="1" t="s">
        <v>3016</v>
      </c>
      <c r="H1485" s="44">
        <v>581</v>
      </c>
      <c r="I1485" s="349" t="str">
        <f t="shared" ref="I1485:I1488" si="85">I$1484</f>
        <v>Yes</v>
      </c>
      <c r="J1485" s="277" t="str">
        <f>IF(ISBLANK(INDEX('Policy Characteristics'!D:D,MATCH($C1485,'Policy Characteristics'!$C:$C,0))),"",INDEX('Policy Characteristics'!D:D,MATCH($C1485,'Policy Characteristics'!$C:$C,0)))</f>
        <v/>
      </c>
      <c r="K1485" s="276" t="str">
        <f>IF(ISBLANK(INDEX('Policy Characteristics'!E:E,MATCH($C1485,'Policy Characteristics'!$C:$C,0))),"",INDEX('Policy Characteristics'!E:E,MATCH($C1485,'Policy Characteristics'!$C:$C,0)))</f>
        <v>GRA national debt interest</v>
      </c>
      <c r="L1485" s="276">
        <f>IF(ISBLANK(INDEX('Policy Characteristics'!F:F,MATCH($C1485,'Policy Characteristics'!$C:$C,0))),"",INDEX('Policy Characteristics'!F:F,MATCH($C1485,'Policy Characteristics'!$C:$C,0)))</f>
        <v>0</v>
      </c>
      <c r="M1485" s="276">
        <f>IF(ISBLANK(INDEX('Policy Characteristics'!G:G,MATCH($C1485,'Policy Characteristics'!$C:$C,0))),"",INDEX('Policy Characteristics'!G:G,MATCH($C1485,'Policy Characteristics'!$C:$C,0)))</f>
        <v>10</v>
      </c>
      <c r="N1485" s="276">
        <f>IF(ISBLANK(INDEX('Policy Characteristics'!H:H,MATCH($C1485,'Policy Characteristics'!$C:$C,0))),"",INDEX('Policy Characteristics'!H:H,MATCH($C1485,'Policy Characteristics'!$C:$C,0)))</f>
        <v>1</v>
      </c>
      <c r="O1485" s="276" t="str">
        <f>IF(ISBLANK(INDEX('Policy Characteristics'!I:I,MATCH($C1485,'Policy Characteristics'!$C:$C,0))),"",INDEX('Policy Characteristics'!I:I,MATCH($C1485,'Policy Characteristics'!$C:$C,0)))</f>
        <v>weight</v>
      </c>
      <c r="P1485" s="276" t="str">
        <f>IF(ISBLANK(INDEX('Policy Characteristics'!J:J,MATCH($C1485,'Policy Characteristics'!$C:$C,0))),"",INDEX('Policy Characteristics'!J:J,MATCH($C1485,'Policy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5" s="276" t="str">
        <f>IF(ISBLANK(INDEX('Policy Characteristics'!K:K,MATCH($C1485,'Policy Characteristics'!$C:$C,0))),"",INDEX('Policy Characteristics'!K:K,MATCH($C1485,'Policy Characteristics'!$C:$C,0)))</f>
        <v>io-model.html</v>
      </c>
      <c r="R1485" s="276" t="str">
        <f>IF(ISBLANK(INDEX('Policy Characteristics'!L:L,MATCH($C1485,'Policy Characteristics'!$C:$C,0))),"",INDEX('Policy Characteristics'!L:L,MATCH($C1485,'Policy Characteristics'!$C:$C,0)))</f>
        <v/>
      </c>
    </row>
    <row r="1486" spans="1:18" ht="16">
      <c r="A1486" s="276" t="str">
        <f>IF(ISBLANK(INDEX('Policy Characteristics'!A:A,MATCH($C1486,'Policy Characteristics'!$C:$C,0))),"",INDEX('Policy Characteristics'!A:A,MATCH($C1486,'Policy Characteristics'!$C:$C,0)))</f>
        <v>Government Revenue Accounting</v>
      </c>
      <c r="B1486" s="285" t="str">
        <f>IF(ISBLANK(INDEX('Policy Characteristics'!B:B,MATCH($C1486,'Policy Characteristics'!$C:$C,0))),"",INDEX('Policy Characteristics'!B:B,MATCH($C1486,'Policy Characteristics'!$C:$C,0)))</f>
        <v>National Debt Interest</v>
      </c>
      <c r="C1486" s="276" t="str">
        <f t="shared" si="84"/>
        <v>GRA for National Debt Interest</v>
      </c>
      <c r="D1486" s="1" t="s">
        <v>2999</v>
      </c>
      <c r="F1486" s="1" t="s">
        <v>3003</v>
      </c>
      <c r="H1486" s="44">
        <v>582</v>
      </c>
      <c r="I1486" s="349" t="str">
        <f t="shared" si="85"/>
        <v>Yes</v>
      </c>
      <c r="J1486" s="277" t="str">
        <f>IF(ISBLANK(INDEX('Policy Characteristics'!D:D,MATCH($C1486,'Policy Characteristics'!$C:$C,0))),"",INDEX('Policy Characteristics'!D:D,MATCH($C1486,'Policy Characteristics'!$C:$C,0)))</f>
        <v/>
      </c>
      <c r="K1486" s="276" t="str">
        <f>IF(ISBLANK(INDEX('Policy Characteristics'!E:E,MATCH($C1486,'Policy Characteristics'!$C:$C,0))),"",INDEX('Policy Characteristics'!E:E,MATCH($C1486,'Policy Characteristics'!$C:$C,0)))</f>
        <v>GRA national debt interest</v>
      </c>
      <c r="L1486" s="276">
        <f>IF(ISBLANK(INDEX('Policy Characteristics'!F:F,MATCH($C1486,'Policy Characteristics'!$C:$C,0))),"",INDEX('Policy Characteristics'!F:F,MATCH($C1486,'Policy Characteristics'!$C:$C,0)))</f>
        <v>0</v>
      </c>
      <c r="M1486" s="276">
        <f>IF(ISBLANK(INDEX('Policy Characteristics'!G:G,MATCH($C1486,'Policy Characteristics'!$C:$C,0))),"",INDEX('Policy Characteristics'!G:G,MATCH($C1486,'Policy Characteristics'!$C:$C,0)))</f>
        <v>10</v>
      </c>
      <c r="N1486" s="276">
        <f>IF(ISBLANK(INDEX('Policy Characteristics'!H:H,MATCH($C1486,'Policy Characteristics'!$C:$C,0))),"",INDEX('Policy Characteristics'!H:H,MATCH($C1486,'Policy Characteristics'!$C:$C,0)))</f>
        <v>1</v>
      </c>
      <c r="O1486" s="276" t="str">
        <f>IF(ISBLANK(INDEX('Policy Characteristics'!I:I,MATCH($C1486,'Policy Characteristics'!$C:$C,0))),"",INDEX('Policy Characteristics'!I:I,MATCH($C1486,'Policy Characteristics'!$C:$C,0)))</f>
        <v>weight</v>
      </c>
      <c r="P1486" s="276" t="str">
        <f>IF(ISBLANK(INDEX('Policy Characteristics'!J:J,MATCH($C1486,'Policy Characteristics'!$C:$C,0))),"",INDEX('Policy Characteristics'!J:J,MATCH($C1486,'Policy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6" s="276" t="str">
        <f>IF(ISBLANK(INDEX('Policy Characteristics'!K:K,MATCH($C1486,'Policy Characteristics'!$C:$C,0))),"",INDEX('Policy Characteristics'!K:K,MATCH($C1486,'Policy Characteristics'!$C:$C,0)))</f>
        <v>io-model.html</v>
      </c>
      <c r="R1486" s="276" t="str">
        <f>IF(ISBLANK(INDEX('Policy Characteristics'!L:L,MATCH($C1486,'Policy Characteristics'!$C:$C,0))),"",INDEX('Policy Characteristics'!L:L,MATCH($C1486,'Policy Characteristics'!$C:$C,0)))</f>
        <v/>
      </c>
    </row>
    <row r="1487" spans="1:18" ht="16">
      <c r="A1487" s="276" t="str">
        <f>IF(ISBLANK(INDEX('Policy Characteristics'!A:A,MATCH($C1487,'Policy Characteristics'!$C:$C,0))),"",INDEX('Policy Characteristics'!A:A,MATCH($C1487,'Policy Characteristics'!$C:$C,0)))</f>
        <v>Government Revenue Accounting</v>
      </c>
      <c r="B1487" s="285" t="str">
        <f>IF(ISBLANK(INDEX('Policy Characteristics'!B:B,MATCH($C1487,'Policy Characteristics'!$C:$C,0))),"",INDEX('Policy Characteristics'!B:B,MATCH($C1487,'Policy Characteristics'!$C:$C,0)))</f>
        <v>National Debt Interest</v>
      </c>
      <c r="C1487" s="276" t="str">
        <f t="shared" si="84"/>
        <v>GRA for National Debt Interest</v>
      </c>
      <c r="D1487" s="1" t="s">
        <v>3000</v>
      </c>
      <c r="F1487" s="1" t="s">
        <v>3004</v>
      </c>
      <c r="H1487" s="44">
        <v>583</v>
      </c>
      <c r="I1487" s="349" t="str">
        <f t="shared" si="85"/>
        <v>Yes</v>
      </c>
      <c r="J1487" s="277" t="str">
        <f>IF(ISBLANK(INDEX('Policy Characteristics'!D:D,MATCH($C1487,'Policy Characteristics'!$C:$C,0))),"",INDEX('Policy Characteristics'!D:D,MATCH($C1487,'Policy Characteristics'!$C:$C,0)))</f>
        <v/>
      </c>
      <c r="K1487" s="276" t="str">
        <f>IF(ISBLANK(INDEX('Policy Characteristics'!E:E,MATCH($C1487,'Policy Characteristics'!$C:$C,0))),"",INDEX('Policy Characteristics'!E:E,MATCH($C1487,'Policy Characteristics'!$C:$C,0)))</f>
        <v>GRA national debt interest</v>
      </c>
      <c r="L1487" s="276">
        <f>IF(ISBLANK(INDEX('Policy Characteristics'!F:F,MATCH($C1487,'Policy Characteristics'!$C:$C,0))),"",INDEX('Policy Characteristics'!F:F,MATCH($C1487,'Policy Characteristics'!$C:$C,0)))</f>
        <v>0</v>
      </c>
      <c r="M1487" s="276">
        <f>IF(ISBLANK(INDEX('Policy Characteristics'!G:G,MATCH($C1487,'Policy Characteristics'!$C:$C,0))),"",INDEX('Policy Characteristics'!G:G,MATCH($C1487,'Policy Characteristics'!$C:$C,0)))</f>
        <v>10</v>
      </c>
      <c r="N1487" s="276">
        <f>IF(ISBLANK(INDEX('Policy Characteristics'!H:H,MATCH($C1487,'Policy Characteristics'!$C:$C,0))),"",INDEX('Policy Characteristics'!H:H,MATCH($C1487,'Policy Characteristics'!$C:$C,0)))</f>
        <v>1</v>
      </c>
      <c r="O1487" s="276" t="str">
        <f>IF(ISBLANK(INDEX('Policy Characteristics'!I:I,MATCH($C1487,'Policy Characteristics'!$C:$C,0))),"",INDEX('Policy Characteristics'!I:I,MATCH($C1487,'Policy Characteristics'!$C:$C,0)))</f>
        <v>weight</v>
      </c>
      <c r="P1487" s="276" t="str">
        <f>IF(ISBLANK(INDEX('Policy Characteristics'!J:J,MATCH($C1487,'Policy Characteristics'!$C:$C,0))),"",INDEX('Policy Characteristics'!J:J,MATCH($C1487,'Policy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7" s="276" t="str">
        <f>IF(ISBLANK(INDEX('Policy Characteristics'!K:K,MATCH($C1487,'Policy Characteristics'!$C:$C,0))),"",INDEX('Policy Characteristics'!K:K,MATCH($C1487,'Policy Characteristics'!$C:$C,0)))</f>
        <v>io-model.html</v>
      </c>
      <c r="R1487" s="276" t="str">
        <f>IF(ISBLANK(INDEX('Policy Characteristics'!L:L,MATCH($C1487,'Policy Characteristics'!$C:$C,0))),"",INDEX('Policy Characteristics'!L:L,MATCH($C1487,'Policy Characteristics'!$C:$C,0)))</f>
        <v/>
      </c>
    </row>
    <row r="1488" spans="1:18" ht="16">
      <c r="A1488" s="276" t="str">
        <f>IF(ISBLANK(INDEX('Policy Characteristics'!A:A,MATCH($C1488,'Policy Characteristics'!$C:$C,0))),"",INDEX('Policy Characteristics'!A:A,MATCH($C1488,'Policy Characteristics'!$C:$C,0)))</f>
        <v>Government Revenue Accounting</v>
      </c>
      <c r="B1488" s="285" t="str">
        <f>IF(ISBLANK(INDEX('Policy Characteristics'!B:B,MATCH($C1488,'Policy Characteristics'!$C:$C,0))),"",INDEX('Policy Characteristics'!B:B,MATCH($C1488,'Policy Characteristics'!$C:$C,0)))</f>
        <v>National Debt Interest</v>
      </c>
      <c r="C1488" s="276" t="str">
        <f t="shared" si="84"/>
        <v>GRA for National Debt Interest</v>
      </c>
      <c r="D1488" s="1" t="s">
        <v>3001</v>
      </c>
      <c r="F1488" s="1" t="s">
        <v>3005</v>
      </c>
      <c r="H1488" s="44">
        <v>584</v>
      </c>
      <c r="I1488" s="349" t="str">
        <f t="shared" si="85"/>
        <v>Yes</v>
      </c>
      <c r="J1488" s="277" t="str">
        <f>IF(ISBLANK(INDEX('Policy Characteristics'!D:D,MATCH($C1488,'Policy Characteristics'!$C:$C,0))),"",INDEX('Policy Characteristics'!D:D,MATCH($C1488,'Policy Characteristics'!$C:$C,0)))</f>
        <v/>
      </c>
      <c r="K1488" s="276" t="str">
        <f>IF(ISBLANK(INDEX('Policy Characteristics'!E:E,MATCH($C1488,'Policy Characteristics'!$C:$C,0))),"",INDEX('Policy Characteristics'!E:E,MATCH($C1488,'Policy Characteristics'!$C:$C,0)))</f>
        <v>GRA national debt interest</v>
      </c>
      <c r="L1488" s="276">
        <f>IF(ISBLANK(INDEX('Policy Characteristics'!F:F,MATCH($C1488,'Policy Characteristics'!$C:$C,0))),"",INDEX('Policy Characteristics'!F:F,MATCH($C1488,'Policy Characteristics'!$C:$C,0)))</f>
        <v>0</v>
      </c>
      <c r="M1488" s="276">
        <f>IF(ISBLANK(INDEX('Policy Characteristics'!G:G,MATCH($C1488,'Policy Characteristics'!$C:$C,0))),"",INDEX('Policy Characteristics'!G:G,MATCH($C1488,'Policy Characteristics'!$C:$C,0)))</f>
        <v>10</v>
      </c>
      <c r="N1488" s="276">
        <f>IF(ISBLANK(INDEX('Policy Characteristics'!H:H,MATCH($C1488,'Policy Characteristics'!$C:$C,0))),"",INDEX('Policy Characteristics'!H:H,MATCH($C1488,'Policy Characteristics'!$C:$C,0)))</f>
        <v>1</v>
      </c>
      <c r="O1488" s="276" t="str">
        <f>IF(ISBLANK(INDEX('Policy Characteristics'!I:I,MATCH($C1488,'Policy Characteristics'!$C:$C,0))),"",INDEX('Policy Characteristics'!I:I,MATCH($C1488,'Policy Characteristics'!$C:$C,0)))</f>
        <v>weight</v>
      </c>
      <c r="P1488" s="276" t="str">
        <f>IF(ISBLANK(INDEX('Policy Characteristics'!J:J,MATCH($C1488,'Policy Characteristics'!$C:$C,0))),"",INDEX('Policy Characteristics'!J:J,MATCH($C1488,'Policy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8" s="276" t="str">
        <f>IF(ISBLANK(INDEX('Policy Characteristics'!K:K,MATCH($C1488,'Policy Characteristics'!$C:$C,0))),"",INDEX('Policy Characteristics'!K:K,MATCH($C1488,'Policy Characteristics'!$C:$C,0)))</f>
        <v>io-model.html</v>
      </c>
      <c r="R1488" s="276" t="str">
        <f>IF(ISBLANK(INDEX('Policy Characteristics'!L:L,MATCH($C1488,'Policy Characteristics'!$C:$C,0))),"",INDEX('Policy Characteristics'!L:L,MATCH($C1488,'Policy Characteristics'!$C:$C,0)))</f>
        <v/>
      </c>
    </row>
    <row r="1489" spans="1:18" ht="16">
      <c r="A1489" s="276" t="str">
        <f>IF(ISBLANK(INDEX('Policy Characteristics'!A:A,MATCH($C1489,'Policy Characteristics'!$C:$C,0))),"",INDEX('Policy Characteristics'!A:A,MATCH($C1489,'Policy Characteristics'!$C:$C,0)))</f>
        <v>Government Revenue Accounting</v>
      </c>
      <c r="B1489" s="285" t="str">
        <f>IF(ISBLANK(INDEX('Policy Characteristics'!B:B,MATCH($C1489,'Policy Characteristics'!$C:$C,0))),"",INDEX('Policy Characteristics'!B:B,MATCH($C1489,'Policy Characteristics'!$C:$C,0)))</f>
        <v>Remaining Government Cash Flows</v>
      </c>
      <c r="C1489" t="s">
        <v>2996</v>
      </c>
      <c r="D1489" s="1" t="s">
        <v>2997</v>
      </c>
      <c r="F1489" s="1" t="s">
        <v>3002</v>
      </c>
      <c r="H1489" s="44">
        <v>585</v>
      </c>
      <c r="I1489" s="345" t="s">
        <v>44</v>
      </c>
      <c r="J1489" s="277" t="str">
        <f>IF(ISBLANK(INDEX('Policy Characteristics'!D:D,MATCH($C1489,'Policy Characteristics'!$C:$C,0))),"",INDEX('Policy Characteristics'!D:D,MATCH($C1489,'Policy Characteristics'!$C:$C,0)))</f>
        <v/>
      </c>
      <c r="K1489" s="276" t="str">
        <f>IF(ISBLANK(INDEX('Policy Characteristics'!E:E,MATCH($C1489,'Policy Characteristics'!$C:$C,0))),"",INDEX('Policy Characteristics'!E:E,MATCH($C1489,'Policy Characteristics'!$C:$C,0)))</f>
        <v>GRA remaining cash flow changes</v>
      </c>
      <c r="L1489" s="276">
        <f>IF(ISBLANK(INDEX('Policy Characteristics'!F:F,MATCH($C1489,'Policy Characteristics'!$C:$C,0))),"",INDEX('Policy Characteristics'!F:F,MATCH($C1489,'Policy Characteristics'!$C:$C,0)))</f>
        <v>0</v>
      </c>
      <c r="M1489" s="276">
        <f>IF(ISBLANK(INDEX('Policy Characteristics'!G:G,MATCH($C1489,'Policy Characteristics'!$C:$C,0))),"",INDEX('Policy Characteristics'!G:G,MATCH($C1489,'Policy Characteristics'!$C:$C,0)))</f>
        <v>10</v>
      </c>
      <c r="N1489" s="276">
        <f>IF(ISBLANK(INDEX('Policy Characteristics'!H:H,MATCH($C1489,'Policy Characteristics'!$C:$C,0))),"",INDEX('Policy Characteristics'!H:H,MATCH($C1489,'Policy Characteristics'!$C:$C,0)))</f>
        <v>1</v>
      </c>
      <c r="O1489" s="276" t="str">
        <f>IF(ISBLANK(INDEX('Policy Characteristics'!I:I,MATCH($C1489,'Policy Characteristics'!$C:$C,0))),"",INDEX('Policy Characteristics'!I:I,MATCH($C1489,'Policy Characteristics'!$C:$C,0)))</f>
        <v>weight</v>
      </c>
      <c r="P1489" s="276" t="str">
        <f>IF(ISBLANK(INDEX('Policy Characteristics'!J:J,MATCH($C1489,'Policy Characteristics'!$C:$C,0))),"",INDEX('Policy Characteristics'!J:J,MATCH($C1489,'Policy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9" s="276" t="str">
        <f>IF(ISBLANK(INDEX('Policy Characteristics'!K:K,MATCH($C1489,'Policy Characteristics'!$C:$C,0))),"",INDEX('Policy Characteristics'!K:K,MATCH($C1489,'Policy Characteristics'!$C:$C,0)))</f>
        <v>io-model.html</v>
      </c>
      <c r="R1489" s="276" t="str">
        <f>IF(ISBLANK(INDEX('Policy Characteristics'!L:L,MATCH($C1489,'Policy Characteristics'!$C:$C,0))),"",INDEX('Policy Characteristics'!L:L,MATCH($C1489,'Policy Characteristics'!$C:$C,0)))</f>
        <v/>
      </c>
    </row>
    <row r="1490" spans="1:18" ht="16">
      <c r="A1490" s="276" t="str">
        <f>IF(ISBLANK(INDEX('Policy Characteristics'!A:A,MATCH($C1490,'Policy Characteristics'!$C:$C,0))),"",INDEX('Policy Characteristics'!A:A,MATCH($C1490,'Policy Characteristics'!$C:$C,0)))</f>
        <v>Government Revenue Accounting</v>
      </c>
      <c r="B1490" s="285" t="str">
        <f>IF(ISBLANK(INDEX('Policy Characteristics'!B:B,MATCH($C1490,'Policy Characteristics'!$C:$C,0))),"",INDEX('Policy Characteristics'!B:B,MATCH($C1490,'Policy Characteristics'!$C:$C,0)))</f>
        <v>Remaining Government Cash Flows</v>
      </c>
      <c r="C1490" s="276" t="str">
        <f t="shared" ref="C1490" si="86">C$1489</f>
        <v>GRA for Remaining Government Cash Flow Changes</v>
      </c>
      <c r="D1490" s="1" t="s">
        <v>2998</v>
      </c>
      <c r="F1490" s="1" t="s">
        <v>3016</v>
      </c>
      <c r="H1490" s="44">
        <v>586</v>
      </c>
      <c r="I1490" s="349" t="str">
        <f t="shared" ref="I1490:I1493" si="87">I$1489</f>
        <v>Yes</v>
      </c>
      <c r="J1490" s="277" t="str">
        <f>IF(ISBLANK(INDEX('Policy Characteristics'!D:D,MATCH($C1490,'Policy Characteristics'!$C:$C,0))),"",INDEX('Policy Characteristics'!D:D,MATCH($C1490,'Policy Characteristics'!$C:$C,0)))</f>
        <v/>
      </c>
      <c r="K1490" s="276" t="str">
        <f>IF(ISBLANK(INDEX('Policy Characteristics'!E:E,MATCH($C1490,'Policy Characteristics'!$C:$C,0))),"",INDEX('Policy Characteristics'!E:E,MATCH($C1490,'Policy Characteristics'!$C:$C,0)))</f>
        <v>GRA remaining cash flow changes</v>
      </c>
      <c r="L1490" s="276">
        <f>IF(ISBLANK(INDEX('Policy Characteristics'!F:F,MATCH($C1490,'Policy Characteristics'!$C:$C,0))),"",INDEX('Policy Characteristics'!F:F,MATCH($C1490,'Policy Characteristics'!$C:$C,0)))</f>
        <v>0</v>
      </c>
      <c r="M1490" s="276">
        <f>IF(ISBLANK(INDEX('Policy Characteristics'!G:G,MATCH($C1490,'Policy Characteristics'!$C:$C,0))),"",INDEX('Policy Characteristics'!G:G,MATCH($C1490,'Policy Characteristics'!$C:$C,0)))</f>
        <v>10</v>
      </c>
      <c r="N1490" s="276">
        <f>IF(ISBLANK(INDEX('Policy Characteristics'!H:H,MATCH($C1490,'Policy Characteristics'!$C:$C,0))),"",INDEX('Policy Characteristics'!H:H,MATCH($C1490,'Policy Characteristics'!$C:$C,0)))</f>
        <v>1</v>
      </c>
      <c r="O1490" s="276" t="str">
        <f>IF(ISBLANK(INDEX('Policy Characteristics'!I:I,MATCH($C1490,'Policy Characteristics'!$C:$C,0))),"",INDEX('Policy Characteristics'!I:I,MATCH($C1490,'Policy Characteristics'!$C:$C,0)))</f>
        <v>weight</v>
      </c>
      <c r="P1490" s="276" t="str">
        <f>IF(ISBLANK(INDEX('Policy Characteristics'!J:J,MATCH($C1490,'Policy Characteristics'!$C:$C,0))),"",INDEX('Policy Characteristics'!J:J,MATCH($C1490,'Policy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0" s="276" t="str">
        <f>IF(ISBLANK(INDEX('Policy Characteristics'!K:K,MATCH($C1490,'Policy Characteristics'!$C:$C,0))),"",INDEX('Policy Characteristics'!K:K,MATCH($C1490,'Policy Characteristics'!$C:$C,0)))</f>
        <v>io-model.html</v>
      </c>
      <c r="R1490" s="276" t="str">
        <f>IF(ISBLANK(INDEX('Policy Characteristics'!L:L,MATCH($C1490,'Policy Characteristics'!$C:$C,0))),"",INDEX('Policy Characteristics'!L:L,MATCH($C1490,'Policy Characteristics'!$C:$C,0)))</f>
        <v/>
      </c>
    </row>
    <row r="1491" spans="1:18" ht="16">
      <c r="A1491" s="276" t="str">
        <f>IF(ISBLANK(INDEX('Policy Characteristics'!A:A,MATCH($C1491,'Policy Characteristics'!$C:$C,0))),"",INDEX('Policy Characteristics'!A:A,MATCH($C1491,'Policy Characteristics'!$C:$C,0)))</f>
        <v>Government Revenue Accounting</v>
      </c>
      <c r="B1491" s="285" t="str">
        <f>IF(ISBLANK(INDEX('Policy Characteristics'!B:B,MATCH($C1491,'Policy Characteristics'!$C:$C,0))),"",INDEX('Policy Characteristics'!B:B,MATCH($C1491,'Policy Characteristics'!$C:$C,0)))</f>
        <v>Remaining Government Cash Flows</v>
      </c>
      <c r="C1491" s="276" t="str">
        <f t="shared" ref="C1491:C1493" si="88">C$1489</f>
        <v>GRA for Remaining Government Cash Flow Changes</v>
      </c>
      <c r="D1491" s="1" t="s">
        <v>2999</v>
      </c>
      <c r="F1491" s="1" t="s">
        <v>3003</v>
      </c>
      <c r="H1491" s="44">
        <v>587</v>
      </c>
      <c r="I1491" s="349" t="str">
        <f t="shared" si="87"/>
        <v>Yes</v>
      </c>
      <c r="J1491" s="277" t="str">
        <f>IF(ISBLANK(INDEX('Policy Characteristics'!D:D,MATCH($C1491,'Policy Characteristics'!$C:$C,0))),"",INDEX('Policy Characteristics'!D:D,MATCH($C1491,'Policy Characteristics'!$C:$C,0)))</f>
        <v/>
      </c>
      <c r="K1491" s="276" t="str">
        <f>IF(ISBLANK(INDEX('Policy Characteristics'!E:E,MATCH($C1491,'Policy Characteristics'!$C:$C,0))),"",INDEX('Policy Characteristics'!E:E,MATCH($C1491,'Policy Characteristics'!$C:$C,0)))</f>
        <v>GRA remaining cash flow changes</v>
      </c>
      <c r="L1491" s="276">
        <f>IF(ISBLANK(INDEX('Policy Characteristics'!F:F,MATCH($C1491,'Policy Characteristics'!$C:$C,0))),"",INDEX('Policy Characteristics'!F:F,MATCH($C1491,'Policy Characteristics'!$C:$C,0)))</f>
        <v>0</v>
      </c>
      <c r="M1491" s="276">
        <f>IF(ISBLANK(INDEX('Policy Characteristics'!G:G,MATCH($C1491,'Policy Characteristics'!$C:$C,0))),"",INDEX('Policy Characteristics'!G:G,MATCH($C1491,'Policy Characteristics'!$C:$C,0)))</f>
        <v>10</v>
      </c>
      <c r="N1491" s="276">
        <f>IF(ISBLANK(INDEX('Policy Characteristics'!H:H,MATCH($C1491,'Policy Characteristics'!$C:$C,0))),"",INDEX('Policy Characteristics'!H:H,MATCH($C1491,'Policy Characteristics'!$C:$C,0)))</f>
        <v>1</v>
      </c>
      <c r="O1491" s="276" t="str">
        <f>IF(ISBLANK(INDEX('Policy Characteristics'!I:I,MATCH($C1491,'Policy Characteristics'!$C:$C,0))),"",INDEX('Policy Characteristics'!I:I,MATCH($C1491,'Policy Characteristics'!$C:$C,0)))</f>
        <v>weight</v>
      </c>
      <c r="P1491" s="276" t="str">
        <f>IF(ISBLANK(INDEX('Policy Characteristics'!J:J,MATCH($C1491,'Policy Characteristics'!$C:$C,0))),"",INDEX('Policy Characteristics'!J:J,MATCH($C1491,'Policy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1" s="276" t="str">
        <f>IF(ISBLANK(INDEX('Policy Characteristics'!K:K,MATCH($C1491,'Policy Characteristics'!$C:$C,0))),"",INDEX('Policy Characteristics'!K:K,MATCH($C1491,'Policy Characteristics'!$C:$C,0)))</f>
        <v>io-model.html</v>
      </c>
      <c r="R1491" s="276" t="str">
        <f>IF(ISBLANK(INDEX('Policy Characteristics'!L:L,MATCH($C1491,'Policy Characteristics'!$C:$C,0))),"",INDEX('Policy Characteristics'!L:L,MATCH($C1491,'Policy Characteristics'!$C:$C,0)))</f>
        <v/>
      </c>
    </row>
    <row r="1492" spans="1:18" ht="16">
      <c r="A1492" s="276" t="str">
        <f>IF(ISBLANK(INDEX('Policy Characteristics'!A:A,MATCH($C1492,'Policy Characteristics'!$C:$C,0))),"",INDEX('Policy Characteristics'!A:A,MATCH($C1492,'Policy Characteristics'!$C:$C,0)))</f>
        <v>Government Revenue Accounting</v>
      </c>
      <c r="B1492" s="285" t="str">
        <f>IF(ISBLANK(INDEX('Policy Characteristics'!B:B,MATCH($C1492,'Policy Characteristics'!$C:$C,0))),"",INDEX('Policy Characteristics'!B:B,MATCH($C1492,'Policy Characteristics'!$C:$C,0)))</f>
        <v>Remaining Government Cash Flows</v>
      </c>
      <c r="C1492" s="276" t="str">
        <f t="shared" si="88"/>
        <v>GRA for Remaining Government Cash Flow Changes</v>
      </c>
      <c r="D1492" s="1" t="s">
        <v>3000</v>
      </c>
      <c r="F1492" s="1" t="s">
        <v>3004</v>
      </c>
      <c r="H1492" s="44">
        <v>588</v>
      </c>
      <c r="I1492" s="349" t="str">
        <f t="shared" si="87"/>
        <v>Yes</v>
      </c>
      <c r="J1492" s="277" t="str">
        <f>IF(ISBLANK(INDEX('Policy Characteristics'!D:D,MATCH($C1492,'Policy Characteristics'!$C:$C,0))),"",INDEX('Policy Characteristics'!D:D,MATCH($C1492,'Policy Characteristics'!$C:$C,0)))</f>
        <v/>
      </c>
      <c r="K1492" s="276" t="str">
        <f>IF(ISBLANK(INDEX('Policy Characteristics'!E:E,MATCH($C1492,'Policy Characteristics'!$C:$C,0))),"",INDEX('Policy Characteristics'!E:E,MATCH($C1492,'Policy Characteristics'!$C:$C,0)))</f>
        <v>GRA remaining cash flow changes</v>
      </c>
      <c r="L1492" s="276">
        <f>IF(ISBLANK(INDEX('Policy Characteristics'!F:F,MATCH($C1492,'Policy Characteristics'!$C:$C,0))),"",INDEX('Policy Characteristics'!F:F,MATCH($C1492,'Policy Characteristics'!$C:$C,0)))</f>
        <v>0</v>
      </c>
      <c r="M1492" s="276">
        <f>IF(ISBLANK(INDEX('Policy Characteristics'!G:G,MATCH($C1492,'Policy Characteristics'!$C:$C,0))),"",INDEX('Policy Characteristics'!G:G,MATCH($C1492,'Policy Characteristics'!$C:$C,0)))</f>
        <v>10</v>
      </c>
      <c r="N1492" s="276">
        <f>IF(ISBLANK(INDEX('Policy Characteristics'!H:H,MATCH($C1492,'Policy Characteristics'!$C:$C,0))),"",INDEX('Policy Characteristics'!H:H,MATCH($C1492,'Policy Characteristics'!$C:$C,0)))</f>
        <v>1</v>
      </c>
      <c r="O1492" s="276" t="str">
        <f>IF(ISBLANK(INDEX('Policy Characteristics'!I:I,MATCH($C1492,'Policy Characteristics'!$C:$C,0))),"",INDEX('Policy Characteristics'!I:I,MATCH($C1492,'Policy Characteristics'!$C:$C,0)))</f>
        <v>weight</v>
      </c>
      <c r="P1492" s="276" t="str">
        <f>IF(ISBLANK(INDEX('Policy Characteristics'!J:J,MATCH($C1492,'Policy Characteristics'!$C:$C,0))),"",INDEX('Policy Characteristics'!J:J,MATCH($C1492,'Policy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2" s="276" t="str">
        <f>IF(ISBLANK(INDEX('Policy Characteristics'!K:K,MATCH($C1492,'Policy Characteristics'!$C:$C,0))),"",INDEX('Policy Characteristics'!K:K,MATCH($C1492,'Policy Characteristics'!$C:$C,0)))</f>
        <v>io-model.html</v>
      </c>
      <c r="R1492" s="276" t="str">
        <f>IF(ISBLANK(INDEX('Policy Characteristics'!L:L,MATCH($C1492,'Policy Characteristics'!$C:$C,0))),"",INDEX('Policy Characteristics'!L:L,MATCH($C1492,'Policy Characteristics'!$C:$C,0)))</f>
        <v/>
      </c>
    </row>
    <row r="1493" spans="1:18" ht="16">
      <c r="A1493" s="276" t="str">
        <f>IF(ISBLANK(INDEX('Policy Characteristics'!A:A,MATCH($C1493,'Policy Characteristics'!$C:$C,0))),"",INDEX('Policy Characteristics'!A:A,MATCH($C1493,'Policy Characteristics'!$C:$C,0)))</f>
        <v>Government Revenue Accounting</v>
      </c>
      <c r="B1493" s="285" t="str">
        <f>IF(ISBLANK(INDEX('Policy Characteristics'!B:B,MATCH($C1493,'Policy Characteristics'!$C:$C,0))),"",INDEX('Policy Characteristics'!B:B,MATCH($C1493,'Policy Characteristics'!$C:$C,0)))</f>
        <v>Remaining Government Cash Flows</v>
      </c>
      <c r="C1493" s="276" t="str">
        <f t="shared" si="88"/>
        <v>GRA for Remaining Government Cash Flow Changes</v>
      </c>
      <c r="D1493" s="1" t="s">
        <v>3001</v>
      </c>
      <c r="F1493" s="1" t="s">
        <v>3005</v>
      </c>
      <c r="H1493" s="44">
        <v>589</v>
      </c>
      <c r="I1493" s="349" t="str">
        <f t="shared" si="87"/>
        <v>Yes</v>
      </c>
      <c r="J1493" s="277" t="str">
        <f>IF(ISBLANK(INDEX('Policy Characteristics'!D:D,MATCH($C1493,'Policy Characteristics'!$C:$C,0))),"",INDEX('Policy Characteristics'!D:D,MATCH($C1493,'Policy Characteristics'!$C:$C,0)))</f>
        <v/>
      </c>
      <c r="K1493" s="276" t="str">
        <f>IF(ISBLANK(INDEX('Policy Characteristics'!E:E,MATCH($C1493,'Policy Characteristics'!$C:$C,0))),"",INDEX('Policy Characteristics'!E:E,MATCH($C1493,'Policy Characteristics'!$C:$C,0)))</f>
        <v>GRA remaining cash flow changes</v>
      </c>
      <c r="L1493" s="276">
        <f>IF(ISBLANK(INDEX('Policy Characteristics'!F:F,MATCH($C1493,'Policy Characteristics'!$C:$C,0))),"",INDEX('Policy Characteristics'!F:F,MATCH($C1493,'Policy Characteristics'!$C:$C,0)))</f>
        <v>0</v>
      </c>
      <c r="M1493" s="276">
        <f>IF(ISBLANK(INDEX('Policy Characteristics'!G:G,MATCH($C1493,'Policy Characteristics'!$C:$C,0))),"",INDEX('Policy Characteristics'!G:G,MATCH($C1493,'Policy Characteristics'!$C:$C,0)))</f>
        <v>10</v>
      </c>
      <c r="N1493" s="276">
        <f>IF(ISBLANK(INDEX('Policy Characteristics'!H:H,MATCH($C1493,'Policy Characteristics'!$C:$C,0))),"",INDEX('Policy Characteristics'!H:H,MATCH($C1493,'Policy Characteristics'!$C:$C,0)))</f>
        <v>1</v>
      </c>
      <c r="O1493" s="276" t="str">
        <f>IF(ISBLANK(INDEX('Policy Characteristics'!I:I,MATCH($C1493,'Policy Characteristics'!$C:$C,0))),"",INDEX('Policy Characteristics'!I:I,MATCH($C1493,'Policy Characteristics'!$C:$C,0)))</f>
        <v>weight</v>
      </c>
      <c r="P1493" s="276" t="str">
        <f>IF(ISBLANK(INDEX('Policy Characteristics'!J:J,MATCH($C1493,'Policy Characteristics'!$C:$C,0))),"",INDEX('Policy Characteristics'!J:J,MATCH($C1493,'Policy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3" s="276" t="str">
        <f>IF(ISBLANK(INDEX('Policy Characteristics'!K:K,MATCH($C1493,'Policy Characteristics'!$C:$C,0))),"",INDEX('Policy Characteristics'!K:K,MATCH($C1493,'Policy Characteristics'!$C:$C,0)))</f>
        <v>io-model.html</v>
      </c>
      <c r="R1493" s="276" t="str">
        <f>IF(ISBLANK(INDEX('Policy Characteristics'!L:L,MATCH($C1493,'Policy Characteristics'!$C:$C,0))),"",INDEX('Policy Characteristics'!L:L,MATCH($C1493,'Policy Characteristics'!$C:$C,0)))</f>
        <v/>
      </c>
    </row>
    <row r="1494" spans="1:18" ht="16">
      <c r="A1494" s="276" t="str">
        <f>IF(ISBLANK(INDEX('Policy Characteristics'!A:A,MATCH($C1494,'Policy Characteristics'!$C:$C,0))),"",INDEX('Policy Characteristics'!A:A,MATCH($C1494,'Policy Characteristics'!$C:$C,0)))</f>
        <v>Control Settings</v>
      </c>
      <c r="B1494" s="285" t="str">
        <f>IF(ISBLANK(INDEX('Policy Characteristics'!B:B,MATCH($C1494,'Policy Characteristics'!$C:$C,0))),"",INDEX('Policy Characteristics'!B:B,MATCH($C1494,'Policy Characteristics'!$C:$C,0)))</f>
        <v>COVID-19 Recession</v>
      </c>
      <c r="C1494" s="1" t="s">
        <v>3501</v>
      </c>
      <c r="H1494" s="44">
        <v>543</v>
      </c>
      <c r="I1494" s="345" t="s">
        <v>45</v>
      </c>
      <c r="J1494" s="277" t="str">
        <f>IF(ISBLANK(INDEX('Policy Characteristics'!D:D,MATCH($C1494,'Policy Characteristics'!$C:$C,0))),"",INDEX('Policy Characteristics'!D:D,MATCH($C1494,'Policy Characteristics'!$C:$C,0)))</f>
        <v/>
      </c>
      <c r="K1494" s="276" t="str">
        <f>IF(ISBLANK(INDEX('Policy Characteristics'!E:E,MATCH($C1494,'Policy Characteristics'!$C:$C,0))),"",INDEX('Policy Characteristics'!E:E,MATCH($C1494,'Policy Characteristics'!$C:$C,0)))</f>
        <v>settings exogenous GDP adjustment</v>
      </c>
      <c r="L1494" s="382">
        <f>IF(ISBLANK(INDEX('Policy Characteristics'!F:F,MATCH($C1494,'Policy Characteristics'!$C:$C,0))),"",INDEX('Policy Characteristics'!F:F,MATCH($C1494,'Policy Characteristics'!$C:$C,0)))</f>
        <v>0</v>
      </c>
      <c r="M1494" s="382">
        <f>IF(ISBLANK(INDEX('Policy Characteristics'!G:G,MATCH($C1494,'Policy Characteristics'!$C:$C,0))),"",INDEX('Policy Characteristics'!G:G,MATCH($C1494,'Policy Characteristics'!$C:$C,0)))</f>
        <v>1</v>
      </c>
      <c r="N1494" s="382">
        <f>IF(ISBLANK(INDEX('Policy Characteristics'!H:H,MATCH($C1494,'Policy Characteristics'!$C:$C,0))),"",INDEX('Policy Characteristics'!H:H,MATCH($C1494,'Policy Characteristics'!$C:$C,0)))</f>
        <v>1</v>
      </c>
      <c r="O1494" s="276" t="str">
        <f>IF(ISBLANK(INDEX('Policy Characteristics'!I:I,MATCH($C1494,'Policy Characteristics'!$C:$C,0))),"",INDEX('Policy Characteristics'!I:I,MATCH($C1494,'Policy Characteristics'!$C:$C,0)))</f>
        <v>on/off</v>
      </c>
      <c r="P1494" s="276" t="str">
        <f>IF(ISBLANK(INDEX('Policy Characteristics'!J:J,MATCH($C1494,'Policy Characteristics'!$C:$C,0))),"",INDEX('Policy Characteristics'!J:J,MATCH($C1494,'Policy Characteristics'!$C:$C,0)))</f>
        <v>**Description:**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v>
      </c>
      <c r="Q1494" s="276" t="str">
        <f>IF(ISBLANK(INDEX('Policy Characteristics'!K:K,MATCH($C1494,'Policy Characteristics'!$C:$C,0))),"",INDEX('Policy Characteristics'!K:K,MATCH($C1494,'Policy Characteristics'!$C:$C,0)))</f>
        <v/>
      </c>
      <c r="R1494" s="276" t="str">
        <f>IF(ISBLANK(INDEX('Policy Characteristics'!L:L,MATCH($C1494,'Policy Characteristics'!$C:$C,0))),"",INDEX('Policy Characteristics'!L:L,MATCH($C1494,'Policy Characteristics'!$C:$C,0)))</f>
        <v/>
      </c>
    </row>
    <row r="1495" spans="1:18" ht="16">
      <c r="A1495" s="276" t="str">
        <f>IF(ISBLANK(INDEX('Policy Characteristics'!A:A,MATCH($C1495,'Policy Characteristics'!$C:$C,0))),"",INDEX('Policy Characteristics'!A:A,MATCH($C1495,'Policy Characteristics'!$C:$C,0)))</f>
        <v>Control Settings</v>
      </c>
      <c r="B1495" s="285" t="str">
        <f>IF(ISBLANK(INDEX('Policy Characteristics'!B:B,MATCH($C1495,'Policy Characteristics'!$C:$C,0))),"",INDEX('Policy Characteristics'!B:B,MATCH($C1495,'Policy Characteristics'!$C:$C,0)))</f>
        <v>Use 20-Year GWP Values</v>
      </c>
      <c r="C1495" t="s">
        <v>3340</v>
      </c>
      <c r="H1495" s="44">
        <v>1601</v>
      </c>
      <c r="I1495" s="345" t="s">
        <v>45</v>
      </c>
      <c r="J1495" s="277" t="str">
        <f>IF(ISBLANK(INDEX('Policy Characteristics'!D:D,MATCH($C1495,'Policy Characteristics'!$C:$C,0))),"",INDEX('Policy Characteristics'!D:D,MATCH($C1495,'Policy Characteristics'!$C:$C,0)))</f>
        <v/>
      </c>
      <c r="K1495" s="276" t="str">
        <f>IF(ISBLANK(INDEX('Policy Characteristics'!E:E,MATCH($C1495,'Policy Characteristics'!$C:$C,0))),"",INDEX('Policy Characteristics'!E:E,MATCH($C1495,'Policy Characteristics'!$C:$C,0)))</f>
        <v/>
      </c>
      <c r="L1495" s="382">
        <f>IF(ISBLANK(INDEX('Policy Characteristics'!F:F,MATCH($C1495,'Policy Characteristics'!$C:$C,0))),"",INDEX('Policy Characteristics'!F:F,MATCH($C1495,'Policy Characteristics'!$C:$C,0)))</f>
        <v>0</v>
      </c>
      <c r="M1495" s="382">
        <f>IF(ISBLANK(INDEX('Policy Characteristics'!G:G,MATCH($C1495,'Policy Characteristics'!$C:$C,0))),"",INDEX('Policy Characteristics'!G:G,MATCH($C1495,'Policy Characteristics'!$C:$C,0)))</f>
        <v>1</v>
      </c>
      <c r="N1495" s="382">
        <f>IF(ISBLANK(INDEX('Policy Characteristics'!H:H,MATCH($C1495,'Policy Characteristics'!$C:$C,0))),"",INDEX('Policy Characteristics'!H:H,MATCH($C1495,'Policy Characteristics'!$C:$C,0)))</f>
        <v>1</v>
      </c>
      <c r="O1495" s="276" t="str">
        <f>IF(ISBLANK(INDEX('Policy Characteristics'!I:I,MATCH($C1495,'Policy Characteristics'!$C:$C,0))),"",INDEX('Policy Characteristics'!I:I,MATCH($C1495,'Policy Characteristics'!$C:$C,0)))</f>
        <v>on/off</v>
      </c>
      <c r="P1495" s="276" t="str">
        <f>IF(ISBLANK(INDEX('Policy Characteristics'!J:J,MATCH($C1495,'Policy Characteristics'!$C:$C,0))),"",INDEX('Policy Characteristics'!J:J,MATCH($C1495,'Policy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495" s="276" t="str">
        <f>IF(ISBLANK(INDEX('Policy Characteristics'!K:K,MATCH($C1495,'Policy Characteristics'!$C:$C,0))),"",INDEX('Policy Characteristics'!K:K,MATCH($C1495,'Policy Characteristics'!$C:$C,0)))</f>
        <v/>
      </c>
      <c r="R1495" s="276" t="str">
        <f>IF(ISBLANK(INDEX('Policy Characteristics'!L:L,MATCH($C1495,'Policy Characteristics'!$C:$C,0))),"",INDEX('Policy Characteristics'!L:L,MATCH($C1495,'Policy Characteristics'!$C:$C,0)))</f>
        <v/>
      </c>
    </row>
  </sheetData>
  <sortState xmlns:xlrd2="http://schemas.microsoft.com/office/spreadsheetml/2017/richdata2" ref="A190:I210">
    <sortCondition ref="B190:B210"/>
  </sortState>
  <conditionalFormatting sqref="I1:I1449">
    <cfRule type="containsText" dxfId="3" priority="1" operator="containsText" text="No">
      <formula>NOT(ISERROR(SEARCH("No",I1)))</formula>
    </cfRule>
  </conditionalFormatting>
  <conditionalFormatting sqref="I1454 I1459 I1464 I1469 I1474 I1479 I1484 I1489 I1494:I1048576">
    <cfRule type="containsText" dxfId="2" priority="131" operator="containsText" text="No">
      <formula>NOT(ISERROR(SEARCH("No",I1454)))</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61"/>
  <sheetViews>
    <sheetView zoomScale="85" zoomScaleNormal="85" workbookViewId="0">
      <selection activeCell="B17" sqref="B17"/>
    </sheetView>
  </sheetViews>
  <sheetFormatPr baseColWidth="10" defaultColWidth="9.1640625" defaultRowHeight="15"/>
  <cols>
    <col min="1" max="2" width="76.83203125" customWidth="1"/>
  </cols>
  <sheetData>
    <row r="1" spans="1:2">
      <c r="A1" s="392" t="s">
        <v>2848</v>
      </c>
      <c r="B1" s="392"/>
    </row>
    <row r="2" spans="1:2">
      <c r="A2" s="206" t="s">
        <v>2849</v>
      </c>
      <c r="B2" s="206" t="s">
        <v>2850</v>
      </c>
    </row>
    <row r="3" spans="1:2" ht="16">
      <c r="A3" s="207" t="s">
        <v>366</v>
      </c>
      <c r="B3" t="str">
        <f>A3</f>
        <v>million metric tons / year</v>
      </c>
    </row>
    <row r="4" spans="1:2" ht="16">
      <c r="A4" s="207" t="s">
        <v>3567</v>
      </c>
      <c r="B4" t="str">
        <f>A4</f>
        <v>million metric tons</v>
      </c>
    </row>
    <row r="5" spans="1:2" ht="16">
      <c r="A5" s="207" t="s">
        <v>3343</v>
      </c>
      <c r="B5" t="str">
        <f>A5</f>
        <v>g CO2e / 2020 dollar</v>
      </c>
    </row>
    <row r="6" spans="1:2" ht="16">
      <c r="A6" s="208" t="s">
        <v>2345</v>
      </c>
      <c r="B6" t="str">
        <f t="shared" ref="B6:B45" si="0">A6</f>
        <v>thousand metric tons / year</v>
      </c>
    </row>
    <row r="7" spans="1:2" ht="16">
      <c r="A7" s="208" t="s">
        <v>3344</v>
      </c>
      <c r="B7" t="str">
        <f>A7</f>
        <v>g CO2 / 2020 dollar</v>
      </c>
    </row>
    <row r="8" spans="1:2" ht="16">
      <c r="A8" s="208" t="s">
        <v>3370</v>
      </c>
      <c r="B8" t="str">
        <f t="shared" si="0"/>
        <v>2020 dollars / metric ton CO2e abated, Annual average abatement (million metric tons CO2e)</v>
      </c>
    </row>
    <row r="9" spans="1:2" ht="16">
      <c r="A9" s="208" t="s">
        <v>3345</v>
      </c>
      <c r="B9" t="str">
        <f t="shared" si="0"/>
        <v>billion 2020 dollars / year</v>
      </c>
    </row>
    <row r="10" spans="1:2" ht="16">
      <c r="A10" s="208" t="s">
        <v>3346</v>
      </c>
      <c r="B10" t="str">
        <f t="shared" si="0"/>
        <v>billion 2020 dollars</v>
      </c>
    </row>
    <row r="11" spans="1:2" ht="16">
      <c r="A11" s="208" t="s">
        <v>2892</v>
      </c>
      <c r="B11" t="str">
        <f t="shared" si="0"/>
        <v>jobs</v>
      </c>
    </row>
    <row r="12" spans="1:2" ht="16">
      <c r="A12" s="208" t="s">
        <v>2934</v>
      </c>
      <c r="B12" t="str">
        <f t="shared" si="0"/>
        <v>incidents / year</v>
      </c>
    </row>
    <row r="13" spans="1:2" ht="16">
      <c r="A13" s="208" t="s">
        <v>2911</v>
      </c>
      <c r="B13" t="str">
        <f t="shared" si="0"/>
        <v>% change</v>
      </c>
    </row>
    <row r="14" spans="1:2" ht="16">
      <c r="A14" s="208" t="s">
        <v>3347</v>
      </c>
      <c r="B14" t="str">
        <f t="shared" si="0"/>
        <v>2020 dollars / employee-year</v>
      </c>
    </row>
    <row r="15" spans="1:2" ht="16">
      <c r="A15" s="208" t="s">
        <v>367</v>
      </c>
      <c r="B15" t="str">
        <f t="shared" si="0"/>
        <v>lives / year</v>
      </c>
    </row>
    <row r="16" spans="1:2" ht="16">
      <c r="A16" s="208" t="s">
        <v>368</v>
      </c>
      <c r="B16" t="str">
        <f t="shared" si="0"/>
        <v>terawatt-hours (TWh) / year</v>
      </c>
    </row>
    <row r="17" spans="1:2" ht="16">
      <c r="A17" s="208" t="s">
        <v>3668</v>
      </c>
      <c r="B17" t="str">
        <f t="shared" si="0"/>
        <v>terawatt-hours (TWh)</v>
      </c>
    </row>
    <row r="18" spans="1:2" ht="16">
      <c r="A18" s="208" t="s">
        <v>3403</v>
      </c>
      <c r="B18" t="str">
        <f t="shared" si="0"/>
        <v>%</v>
      </c>
    </row>
    <row r="19" spans="1:2" ht="16">
      <c r="A19" s="208" t="s">
        <v>3404</v>
      </c>
      <c r="B19" t="str">
        <f t="shared" si="0"/>
        <v>metric tons CO2e / megawatt-hour (MWh)</v>
      </c>
    </row>
    <row r="20" spans="1:2" ht="16">
      <c r="A20" s="208" t="s">
        <v>3416</v>
      </c>
      <c r="B20" t="str">
        <f t="shared" si="0"/>
        <v>kilowatt-hour / 2020 dollar</v>
      </c>
    </row>
    <row r="21" spans="1:2" ht="16">
      <c r="A21" s="208" t="s">
        <v>369</v>
      </c>
      <c r="B21" t="str">
        <f t="shared" si="0"/>
        <v>gigawatts (GW) / year</v>
      </c>
    </row>
    <row r="22" spans="1:2" ht="16">
      <c r="A22" s="208" t="s">
        <v>3348</v>
      </c>
      <c r="B22" t="str">
        <f t="shared" si="0"/>
        <v>2020 dollars / megawatt-hour (MWh)</v>
      </c>
    </row>
    <row r="23" spans="1:2" ht="16">
      <c r="A23" s="208" t="s">
        <v>2484</v>
      </c>
      <c r="B23" t="str">
        <f t="shared" si="0"/>
        <v>cubic km / yr</v>
      </c>
    </row>
    <row r="24" spans="1:2" ht="16">
      <c r="A24" s="208" t="s">
        <v>2404</v>
      </c>
      <c r="B24" t="str">
        <f t="shared" si="0"/>
        <v>trillion passenger-miles / year</v>
      </c>
    </row>
    <row r="25" spans="1:2" ht="16">
      <c r="A25" s="208" t="s">
        <v>2405</v>
      </c>
      <c r="B25" t="str">
        <f t="shared" si="0"/>
        <v>trillion freight ton-miles / year</v>
      </c>
    </row>
    <row r="26" spans="1:2" ht="16">
      <c r="A26" s="208" t="s">
        <v>491</v>
      </c>
      <c r="B26" t="str">
        <f t="shared" si="0"/>
        <v>million vehicles / year</v>
      </c>
    </row>
    <row r="27" spans="1:2" ht="16">
      <c r="A27" s="208" t="s">
        <v>2382</v>
      </c>
      <c r="B27" t="str">
        <f t="shared" si="0"/>
        <v>thousand vehicles / year</v>
      </c>
    </row>
    <row r="28" spans="1:2" ht="16">
      <c r="A28" s="208" t="s">
        <v>2381</v>
      </c>
      <c r="B28" t="str">
        <f t="shared" si="0"/>
        <v>million vehicles</v>
      </c>
    </row>
    <row r="29" spans="1:2" ht="16">
      <c r="A29" s="208" t="s">
        <v>2414</v>
      </c>
      <c r="B29" t="str">
        <f t="shared" si="0"/>
        <v>thousand vehicles</v>
      </c>
    </row>
    <row r="30" spans="1:2" ht="16">
      <c r="A30" s="208" t="s">
        <v>472</v>
      </c>
      <c r="B30" t="str">
        <f t="shared" si="0"/>
        <v>quads / year</v>
      </c>
    </row>
    <row r="31" spans="1:2" ht="16">
      <c r="A31" s="208" t="s">
        <v>3349</v>
      </c>
      <c r="B31" t="str">
        <f>A31</f>
        <v>thousand BTU / 2020 dollar</v>
      </c>
    </row>
    <row r="32" spans="1:2" ht="16">
      <c r="A32" s="208" t="s">
        <v>2387</v>
      </c>
      <c r="B32" t="str">
        <f t="shared" si="0"/>
        <v>millions of short tons / year</v>
      </c>
    </row>
    <row r="33" spans="1:2" ht="16">
      <c r="A33" s="208" t="s">
        <v>2388</v>
      </c>
      <c r="B33" t="str">
        <f t="shared" si="0"/>
        <v>trillion cubic feet / year</v>
      </c>
    </row>
    <row r="34" spans="1:2" ht="16">
      <c r="A34" s="208" t="s">
        <v>3372</v>
      </c>
      <c r="B34" t="str">
        <f t="shared" si="0"/>
        <v>million barrels of oil / year</v>
      </c>
    </row>
    <row r="35" spans="1:2" ht="16">
      <c r="A35" s="208" t="s">
        <v>2661</v>
      </c>
      <c r="B35" t="str">
        <f t="shared" si="0"/>
        <v>million gallons / year</v>
      </c>
    </row>
    <row r="36" spans="1:2" ht="16">
      <c r="A36" s="208" t="s">
        <v>2449</v>
      </c>
      <c r="B36" t="str">
        <f t="shared" si="0"/>
        <v>trillion BTU / year</v>
      </c>
    </row>
    <row r="37" spans="1:2" ht="16">
      <c r="A37" s="208" t="s">
        <v>3350</v>
      </c>
      <c r="B37" t="str">
        <f t="shared" si="0"/>
        <v>2020 dollars / short ton</v>
      </c>
    </row>
    <row r="38" spans="1:2" ht="16">
      <c r="A38" s="208" t="s">
        <v>3351</v>
      </c>
      <c r="B38" t="str">
        <f t="shared" si="0"/>
        <v>2020 dollars / thousand cubic feet</v>
      </c>
    </row>
    <row r="39" spans="1:2" ht="16">
      <c r="A39" s="208" t="s">
        <v>3352</v>
      </c>
      <c r="B39" t="str">
        <f t="shared" si="0"/>
        <v>2020 dollars / gallon</v>
      </c>
    </row>
    <row r="40" spans="1:2" ht="16">
      <c r="A40" s="208" t="s">
        <v>3371</v>
      </c>
      <c r="B40" t="str">
        <f t="shared" si="0"/>
        <v>2020 dollars / barrel of oil</v>
      </c>
    </row>
    <row r="41" spans="1:2" ht="16">
      <c r="A41" s="208" t="s">
        <v>3353</v>
      </c>
      <c r="B41" t="str">
        <f t="shared" si="0"/>
        <v>2020 dollars / kg</v>
      </c>
    </row>
    <row r="42" spans="1:2" ht="16">
      <c r="A42" s="208" t="s">
        <v>3354</v>
      </c>
      <c r="B42" t="str">
        <f t="shared" si="0"/>
        <v>2020 dollars / kilowatt-hour (kWh)</v>
      </c>
    </row>
    <row r="43" spans="1:2" ht="16">
      <c r="A43" s="208" t="s">
        <v>3355</v>
      </c>
      <c r="B43" t="str">
        <f t="shared" si="0"/>
        <v>cost of eqpt. to capture 1 metric ton CO2e/yr (2020 dollars)</v>
      </c>
    </row>
    <row r="44" spans="1:2" ht="16">
      <c r="A44" s="208" t="s">
        <v>3356</v>
      </c>
      <c r="B44" t="str">
        <f t="shared" si="0"/>
        <v>million 2020 dollars / megawatt (MW)</v>
      </c>
    </row>
    <row r="45" spans="1:2" ht="16">
      <c r="A45" s="208" t="s">
        <v>3357</v>
      </c>
      <c r="B45" t="str">
        <f t="shared" si="0"/>
        <v>cost of eqpt. to produce 1 kg H2/yr (2020 dollars)</v>
      </c>
    </row>
    <row r="47" spans="1:2">
      <c r="A47" s="392" t="s">
        <v>2852</v>
      </c>
      <c r="B47" s="392"/>
    </row>
    <row r="48" spans="1:2">
      <c r="A48" s="206" t="s">
        <v>2849</v>
      </c>
      <c r="B48" s="206" t="s">
        <v>2850</v>
      </c>
    </row>
    <row r="49" spans="1:2">
      <c r="A49" s="167" t="s">
        <v>143</v>
      </c>
      <c r="B49" t="str">
        <f t="shared" ref="B49:B50" si="1">A49</f>
        <v>$/metric ton CO2e</v>
      </c>
    </row>
    <row r="50" spans="1:2">
      <c r="A50" s="167" t="s">
        <v>145</v>
      </c>
      <c r="B50" t="str">
        <f t="shared" si="1"/>
        <v>$/MWh</v>
      </c>
    </row>
    <row r="61" spans="1:2">
      <c r="A61" s="1"/>
    </row>
  </sheetData>
  <mergeCells count="2">
    <mergeCell ref="A1:B1"/>
    <mergeCell ref="A47:B47"/>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209"/>
  <sheetViews>
    <sheetView tabSelected="1" topLeftCell="B1" zoomScale="85" zoomScaleNormal="85" workbookViewId="0">
      <pane ySplit="1" topLeftCell="A2" activePane="bottomLeft" state="frozen"/>
      <selection pane="bottomLeft" activeCell="J2" sqref="J2"/>
    </sheetView>
  </sheetViews>
  <sheetFormatPr baseColWidth="10" defaultColWidth="9.1640625" defaultRowHeight="15"/>
  <cols>
    <col min="1" max="1" width="37.5" style="1" customWidth="1"/>
    <col min="2" max="2" width="27.5" style="1" customWidth="1"/>
    <col min="3" max="3" width="9" style="1" customWidth="1"/>
    <col min="4" max="4" width="18.5" style="1" customWidth="1"/>
    <col min="5" max="5" width="18.1640625" style="1" customWidth="1"/>
    <col min="6" max="6" width="34.1640625" style="1" customWidth="1"/>
    <col min="7" max="7" width="95" style="1" customWidth="1"/>
    <col min="8" max="8" width="37.5" style="1" customWidth="1"/>
    <col min="9" max="10" width="34.5" style="1" customWidth="1"/>
    <col min="11" max="16384" width="9.1640625" style="1"/>
  </cols>
  <sheetData>
    <row r="1" spans="1:10" s="3" customFormat="1" ht="32">
      <c r="A1" s="172" t="s">
        <v>2336</v>
      </c>
      <c r="B1" s="173" t="s">
        <v>2337</v>
      </c>
      <c r="C1" s="209" t="s">
        <v>2851</v>
      </c>
      <c r="D1" s="173" t="s">
        <v>61</v>
      </c>
      <c r="E1" s="173" t="s">
        <v>63</v>
      </c>
      <c r="F1" s="173" t="s">
        <v>454</v>
      </c>
      <c r="G1" s="173" t="s">
        <v>62</v>
      </c>
      <c r="H1" s="173" t="s">
        <v>2346</v>
      </c>
      <c r="I1" s="174" t="s">
        <v>317</v>
      </c>
      <c r="J1" s="447" t="s">
        <v>3687</v>
      </c>
    </row>
    <row r="2" spans="1:10" ht="16">
      <c r="A2" s="2" t="s">
        <v>2351</v>
      </c>
      <c r="B2" s="1" t="s">
        <v>2352</v>
      </c>
      <c r="C2" s="44">
        <v>1</v>
      </c>
      <c r="D2" s="1" t="s">
        <v>64</v>
      </c>
      <c r="E2" s="1" t="s">
        <v>65</v>
      </c>
      <c r="F2" s="1" t="str">
        <f>UnitControlCenter!$B$3</f>
        <v>million metric tons / year</v>
      </c>
      <c r="G2" s="1" t="s">
        <v>182</v>
      </c>
      <c r="J2" s="1" t="s">
        <v>3693</v>
      </c>
    </row>
    <row r="3" spans="1:10" ht="16">
      <c r="A3" s="2" t="s">
        <v>2351</v>
      </c>
      <c r="B3" s="1" t="s">
        <v>2353</v>
      </c>
      <c r="C3" s="49">
        <v>1</v>
      </c>
      <c r="D3" s="2" t="s">
        <v>64</v>
      </c>
      <c r="E3" s="2" t="s">
        <v>65</v>
      </c>
      <c r="F3" s="1" t="str">
        <f>UnitControlCenter!$B$3</f>
        <v>million metric tons / year</v>
      </c>
      <c r="G3" s="1" t="s">
        <v>2335</v>
      </c>
    </row>
    <row r="4" spans="1:10" ht="32">
      <c r="A4" s="2" t="s">
        <v>2351</v>
      </c>
      <c r="B4" s="1" t="s">
        <v>3565</v>
      </c>
      <c r="C4" s="44">
        <v>1</v>
      </c>
      <c r="D4" s="1" t="s">
        <v>64</v>
      </c>
      <c r="E4" s="1" t="s">
        <v>65</v>
      </c>
      <c r="F4" s="1" t="str">
        <f>UnitControlCenter!B4</f>
        <v>million metric tons</v>
      </c>
      <c r="G4" s="1" t="s">
        <v>3568</v>
      </c>
      <c r="J4" s="1" t="s">
        <v>3694</v>
      </c>
    </row>
    <row r="5" spans="1:10" ht="32">
      <c r="A5" s="2" t="s">
        <v>2351</v>
      </c>
      <c r="B5" s="1" t="s">
        <v>3566</v>
      </c>
      <c r="C5" s="49">
        <v>1</v>
      </c>
      <c r="D5" s="2" t="s">
        <v>64</v>
      </c>
      <c r="E5" s="2" t="s">
        <v>65</v>
      </c>
      <c r="F5" s="1" t="str">
        <f>UnitControlCenter!B4</f>
        <v>million metric tons</v>
      </c>
      <c r="G5" s="1" t="s">
        <v>3569</v>
      </c>
    </row>
    <row r="6" spans="1:10" ht="80">
      <c r="A6" s="2" t="s">
        <v>2351</v>
      </c>
      <c r="B6" s="2" t="s">
        <v>2354</v>
      </c>
      <c r="C6" s="44">
        <v>1</v>
      </c>
      <c r="D6" s="1" t="s">
        <v>66</v>
      </c>
      <c r="E6" s="1" t="s">
        <v>67</v>
      </c>
      <c r="F6" s="1" t="str">
        <f>UnitControlCenter!$B$3</f>
        <v>million metric tons / year</v>
      </c>
      <c r="G6" s="1" t="s">
        <v>2828</v>
      </c>
      <c r="H6" s="1" t="s">
        <v>2829</v>
      </c>
      <c r="I6" s="1" t="s">
        <v>2830</v>
      </c>
    </row>
    <row r="7" spans="1:10" ht="32">
      <c r="A7" s="2" t="s">
        <v>2351</v>
      </c>
      <c r="B7" s="2" t="s">
        <v>2355</v>
      </c>
      <c r="C7" s="44">
        <v>1</v>
      </c>
      <c r="D7" s="1" t="s">
        <v>66</v>
      </c>
      <c r="E7" s="1" t="s">
        <v>67</v>
      </c>
      <c r="F7" s="1" t="str">
        <f>UnitControlCenter!$B$3</f>
        <v>million metric tons / year</v>
      </c>
      <c r="G7" s="1" t="s">
        <v>2831</v>
      </c>
      <c r="H7" s="1" t="s">
        <v>2832</v>
      </c>
      <c r="I7" s="1" t="s">
        <v>2833</v>
      </c>
    </row>
    <row r="8" spans="1:10" ht="32">
      <c r="A8" s="2" t="s">
        <v>2351</v>
      </c>
      <c r="B8" s="2" t="s">
        <v>2356</v>
      </c>
      <c r="C8" s="44">
        <v>1</v>
      </c>
      <c r="D8" s="1" t="s">
        <v>66</v>
      </c>
      <c r="E8" s="1" t="s">
        <v>67</v>
      </c>
      <c r="F8" s="1" t="str">
        <f>UnitControlCenter!$B$3</f>
        <v>million metric tons / year</v>
      </c>
      <c r="G8" s="1" t="s">
        <v>2629</v>
      </c>
      <c r="H8" s="1" t="s">
        <v>2630</v>
      </c>
      <c r="I8" s="1" t="s">
        <v>2631</v>
      </c>
    </row>
    <row r="9" spans="1:10" ht="16">
      <c r="A9" s="2" t="s">
        <v>2351</v>
      </c>
      <c r="B9" s="2" t="s">
        <v>2902</v>
      </c>
      <c r="C9" s="44">
        <v>0</v>
      </c>
      <c r="D9" s="1" t="s">
        <v>64</v>
      </c>
      <c r="E9" s="1" t="s">
        <v>65</v>
      </c>
      <c r="F9" s="1" t="str">
        <f>UnitControlCenter!$B$5</f>
        <v>g CO2e / 2020 dollar</v>
      </c>
      <c r="G9" s="1" t="s">
        <v>2854</v>
      </c>
    </row>
    <row r="10" spans="1:10" ht="16">
      <c r="A10" s="2" t="s">
        <v>2351</v>
      </c>
      <c r="B10" s="2" t="s">
        <v>136</v>
      </c>
      <c r="C10" s="44">
        <v>1</v>
      </c>
      <c r="D10" s="1" t="s">
        <v>64</v>
      </c>
      <c r="E10" s="1" t="s">
        <v>65</v>
      </c>
      <c r="F10" s="1" t="str">
        <f>UnitControlCenter!$B$3</f>
        <v>million metric tons / year</v>
      </c>
      <c r="G10" s="1" t="s">
        <v>2454</v>
      </c>
    </row>
    <row r="11" spans="1:10" ht="16">
      <c r="A11" s="2" t="s">
        <v>2351</v>
      </c>
      <c r="B11" s="2" t="s">
        <v>2452</v>
      </c>
      <c r="C11" s="44">
        <v>1</v>
      </c>
      <c r="D11" s="1" t="s">
        <v>64</v>
      </c>
      <c r="E11" s="1" t="s">
        <v>65</v>
      </c>
      <c r="F11" s="1" t="str">
        <f>UnitControlCenter!$B$3</f>
        <v>million metric tons / year</v>
      </c>
      <c r="G11" s="1" t="s">
        <v>2455</v>
      </c>
    </row>
    <row r="12" spans="1:10" ht="16">
      <c r="A12" s="2" t="s">
        <v>2351</v>
      </c>
      <c r="B12" s="2" t="s">
        <v>2513</v>
      </c>
      <c r="C12" s="44">
        <v>1</v>
      </c>
      <c r="D12" s="1" t="s">
        <v>64</v>
      </c>
      <c r="E12" s="1" t="s">
        <v>65</v>
      </c>
      <c r="F12" s="1" t="str">
        <f>UnitControlCenter!$B$3</f>
        <v>million metric tons / year</v>
      </c>
      <c r="G12" s="1" t="s">
        <v>2521</v>
      </c>
    </row>
    <row r="13" spans="1:10" ht="16">
      <c r="A13" s="2" t="s">
        <v>2351</v>
      </c>
      <c r="B13" s="2" t="s">
        <v>94</v>
      </c>
      <c r="C13" s="44">
        <v>1</v>
      </c>
      <c r="D13" s="1" t="s">
        <v>64</v>
      </c>
      <c r="E13" s="1" t="s">
        <v>65</v>
      </c>
      <c r="F13" s="1" t="str">
        <f>UnitControlCenter!$B$3</f>
        <v>million metric tons / year</v>
      </c>
      <c r="G13" s="1" t="s">
        <v>2456</v>
      </c>
    </row>
    <row r="14" spans="1:10" ht="16">
      <c r="A14" s="2" t="s">
        <v>2351</v>
      </c>
      <c r="B14" s="2" t="s">
        <v>9</v>
      </c>
      <c r="C14" s="44">
        <v>1</v>
      </c>
      <c r="D14" s="1" t="s">
        <v>64</v>
      </c>
      <c r="E14" s="1" t="s">
        <v>65</v>
      </c>
      <c r="F14" s="1" t="str">
        <f>UnitControlCenter!$B$3</f>
        <v>million metric tons / year</v>
      </c>
      <c r="G14" s="1" t="s">
        <v>2475</v>
      </c>
    </row>
    <row r="15" spans="1:10" ht="16">
      <c r="A15" s="2" t="s">
        <v>2351</v>
      </c>
      <c r="B15" s="2" t="s">
        <v>2453</v>
      </c>
      <c r="C15" s="44">
        <v>1</v>
      </c>
      <c r="D15" s="1" t="s">
        <v>64</v>
      </c>
      <c r="E15" s="1" t="s">
        <v>65</v>
      </c>
      <c r="F15" s="1" t="str">
        <f>UnitControlCenter!$B$3</f>
        <v>million metric tons / year</v>
      </c>
      <c r="G15" s="1" t="s">
        <v>2457</v>
      </c>
    </row>
    <row r="16" spans="1:10" ht="16">
      <c r="A16" s="2" t="s">
        <v>2351</v>
      </c>
      <c r="B16" s="2" t="s">
        <v>4</v>
      </c>
      <c r="C16" s="44">
        <v>1</v>
      </c>
      <c r="D16" s="1" t="s">
        <v>64</v>
      </c>
      <c r="E16" s="1" t="s">
        <v>65</v>
      </c>
      <c r="F16" s="1" t="str">
        <f>UnitControlCenter!$B$3</f>
        <v>million metric tons / year</v>
      </c>
      <c r="G16" s="1" t="s">
        <v>2458</v>
      </c>
    </row>
    <row r="17" spans="1:10" ht="17" thickBot="1">
      <c r="A17" s="203" t="s">
        <v>2351</v>
      </c>
      <c r="B17" s="203" t="s">
        <v>2462</v>
      </c>
      <c r="C17" s="210">
        <v>1</v>
      </c>
      <c r="D17" s="204" t="s">
        <v>64</v>
      </c>
      <c r="E17" s="204" t="s">
        <v>65</v>
      </c>
      <c r="F17" s="204" t="str">
        <f>UnitControlCenter!$B$3</f>
        <v>million metric tons / year</v>
      </c>
      <c r="G17" s="204" t="s">
        <v>2459</v>
      </c>
      <c r="H17" s="204"/>
      <c r="I17" s="204"/>
      <c r="J17" s="204"/>
    </row>
    <row r="18" spans="1:10" ht="96">
      <c r="A18" s="2" t="s">
        <v>2357</v>
      </c>
      <c r="B18" s="2" t="s">
        <v>2235</v>
      </c>
      <c r="C18" s="44">
        <v>1</v>
      </c>
      <c r="D18" s="1" t="s">
        <v>66</v>
      </c>
      <c r="E18" s="1" t="s">
        <v>67</v>
      </c>
      <c r="F18" s="1" t="str">
        <f>UnitControlCenter!$B$3</f>
        <v>million metric tons / year</v>
      </c>
      <c r="G18" s="1" t="s">
        <v>3377</v>
      </c>
      <c r="H18" s="1" t="s">
        <v>2829</v>
      </c>
      <c r="I18" s="1" t="s">
        <v>2830</v>
      </c>
    </row>
    <row r="19" spans="1:10" ht="96">
      <c r="A19" s="2" t="s">
        <v>2357</v>
      </c>
      <c r="B19" s="2" t="s">
        <v>2251</v>
      </c>
      <c r="C19" s="44">
        <v>1</v>
      </c>
      <c r="D19" s="1" t="s">
        <v>66</v>
      </c>
      <c r="E19" s="1" t="s">
        <v>67</v>
      </c>
      <c r="F19" s="1" t="str">
        <f>UnitControlCenter!$B$3</f>
        <v>million metric tons / year</v>
      </c>
      <c r="G19" s="1" t="s">
        <v>3389</v>
      </c>
      <c r="H19" s="1" t="s">
        <v>2829</v>
      </c>
      <c r="I19" s="1" t="s">
        <v>3378</v>
      </c>
    </row>
    <row r="20" spans="1:10" ht="96">
      <c r="A20" s="2" t="s">
        <v>2357</v>
      </c>
      <c r="B20" s="2" t="s">
        <v>2253</v>
      </c>
      <c r="C20" s="44">
        <v>1</v>
      </c>
      <c r="D20" s="1" t="s">
        <v>66</v>
      </c>
      <c r="E20" s="1" t="s">
        <v>67</v>
      </c>
      <c r="F20" s="1" t="str">
        <f>UnitControlCenter!$B$3</f>
        <v>million metric tons / year</v>
      </c>
      <c r="G20" s="1" t="s">
        <v>3390</v>
      </c>
      <c r="H20" s="1" t="s">
        <v>2829</v>
      </c>
      <c r="I20" s="1" t="s">
        <v>3379</v>
      </c>
    </row>
    <row r="21" spans="1:10" ht="96">
      <c r="A21" s="2" t="s">
        <v>2357</v>
      </c>
      <c r="B21" s="2" t="s">
        <v>2344</v>
      </c>
      <c r="C21" s="44">
        <v>1</v>
      </c>
      <c r="D21" s="1" t="s">
        <v>66</v>
      </c>
      <c r="E21" s="1" t="s">
        <v>67</v>
      </c>
      <c r="F21" s="1" t="str">
        <f>UnitControlCenter!$B$3</f>
        <v>million metric tons / year</v>
      </c>
      <c r="G21" s="1" t="s">
        <v>3391</v>
      </c>
      <c r="H21" s="1" t="s">
        <v>2829</v>
      </c>
      <c r="I21" s="1" t="s">
        <v>3380</v>
      </c>
    </row>
    <row r="22" spans="1:10" ht="96">
      <c r="A22" s="2" t="s">
        <v>2357</v>
      </c>
      <c r="B22" s="2" t="s">
        <v>2343</v>
      </c>
      <c r="C22" s="44">
        <v>1</v>
      </c>
      <c r="D22" s="1" t="s">
        <v>66</v>
      </c>
      <c r="E22" s="1" t="s">
        <v>67</v>
      </c>
      <c r="F22" s="1" t="str">
        <f>UnitControlCenter!$B$6</f>
        <v>thousand metric tons / year</v>
      </c>
      <c r="G22" s="1" t="s">
        <v>3392</v>
      </c>
      <c r="H22" s="1" t="s">
        <v>2829</v>
      </c>
      <c r="I22" s="1" t="s">
        <v>3381</v>
      </c>
    </row>
    <row r="23" spans="1:10" ht="96">
      <c r="A23" s="2" t="s">
        <v>2357</v>
      </c>
      <c r="B23" s="2" t="s">
        <v>2242</v>
      </c>
      <c r="C23" s="44">
        <v>1</v>
      </c>
      <c r="D23" s="1" t="s">
        <v>66</v>
      </c>
      <c r="E23" s="1" t="s">
        <v>67</v>
      </c>
      <c r="F23" s="1" t="str">
        <f>UnitControlCenter!$B$6</f>
        <v>thousand metric tons / year</v>
      </c>
      <c r="G23" s="1" t="s">
        <v>3393</v>
      </c>
      <c r="H23" s="1" t="s">
        <v>2829</v>
      </c>
      <c r="I23" s="1" t="s">
        <v>3382</v>
      </c>
    </row>
    <row r="24" spans="1:10" ht="96">
      <c r="A24" s="2" t="s">
        <v>2357</v>
      </c>
      <c r="B24" s="2" t="s">
        <v>2247</v>
      </c>
      <c r="C24" s="44">
        <v>1</v>
      </c>
      <c r="D24" s="1" t="s">
        <v>66</v>
      </c>
      <c r="E24" s="1" t="s">
        <v>67</v>
      </c>
      <c r="F24" s="1" t="str">
        <f>UnitControlCenter!$B$6</f>
        <v>thousand metric tons / year</v>
      </c>
      <c r="G24" s="1" t="s">
        <v>3394</v>
      </c>
      <c r="H24" s="1" t="s">
        <v>2829</v>
      </c>
      <c r="I24" s="1" t="s">
        <v>3383</v>
      </c>
    </row>
    <row r="25" spans="1:10" ht="96">
      <c r="A25" s="2" t="s">
        <v>2357</v>
      </c>
      <c r="B25" s="2" t="s">
        <v>2249</v>
      </c>
      <c r="C25" s="44">
        <v>1</v>
      </c>
      <c r="D25" s="1" t="s">
        <v>66</v>
      </c>
      <c r="E25" s="1" t="s">
        <v>67</v>
      </c>
      <c r="F25" s="1" t="str">
        <f>UnitControlCenter!$B$6</f>
        <v>thousand metric tons / year</v>
      </c>
      <c r="G25" s="1" t="s">
        <v>3395</v>
      </c>
      <c r="H25" s="1" t="s">
        <v>2829</v>
      </c>
      <c r="I25" s="1" t="s">
        <v>3384</v>
      </c>
    </row>
    <row r="26" spans="1:10" ht="96">
      <c r="A26" s="2" t="s">
        <v>2357</v>
      </c>
      <c r="B26" s="2" t="s">
        <v>2240</v>
      </c>
      <c r="C26" s="44">
        <v>1</v>
      </c>
      <c r="D26" s="1" t="s">
        <v>66</v>
      </c>
      <c r="E26" s="1" t="s">
        <v>67</v>
      </c>
      <c r="F26" s="1" t="str">
        <f>UnitControlCenter!$B$3</f>
        <v>million metric tons / year</v>
      </c>
      <c r="G26" s="1" t="s">
        <v>3396</v>
      </c>
      <c r="H26" s="1" t="s">
        <v>2829</v>
      </c>
      <c r="I26" s="1" t="s">
        <v>3385</v>
      </c>
    </row>
    <row r="27" spans="1:10" ht="96">
      <c r="A27" s="2" t="s">
        <v>2357</v>
      </c>
      <c r="B27" s="2" t="s">
        <v>2237</v>
      </c>
      <c r="C27" s="44">
        <v>1</v>
      </c>
      <c r="D27" s="1" t="s">
        <v>66</v>
      </c>
      <c r="E27" s="1" t="s">
        <v>67</v>
      </c>
      <c r="F27" s="1" t="str">
        <f>UnitControlCenter!$B$6</f>
        <v>thousand metric tons / year</v>
      </c>
      <c r="G27" s="1" t="s">
        <v>3397</v>
      </c>
      <c r="H27" s="1" t="s">
        <v>2829</v>
      </c>
      <c r="I27" s="1" t="s">
        <v>3386</v>
      </c>
    </row>
    <row r="28" spans="1:10" ht="96">
      <c r="A28" s="2" t="s">
        <v>2357</v>
      </c>
      <c r="B28" s="2" t="s">
        <v>2245</v>
      </c>
      <c r="C28" s="44">
        <v>1</v>
      </c>
      <c r="D28" s="1" t="s">
        <v>66</v>
      </c>
      <c r="E28" s="1" t="s">
        <v>67</v>
      </c>
      <c r="F28" s="1" t="str">
        <f>UnitControlCenter!$B$3</f>
        <v>million metric tons / year</v>
      </c>
      <c r="G28" s="1" t="s">
        <v>3398</v>
      </c>
      <c r="H28" s="1" t="s">
        <v>2829</v>
      </c>
      <c r="I28" s="1" t="s">
        <v>3387</v>
      </c>
    </row>
    <row r="29" spans="1:10" ht="97" thickBot="1">
      <c r="A29" s="203" t="s">
        <v>2357</v>
      </c>
      <c r="B29" s="203" t="s">
        <v>500</v>
      </c>
      <c r="C29" s="210">
        <v>1</v>
      </c>
      <c r="D29" s="1" t="s">
        <v>66</v>
      </c>
      <c r="E29" s="1" t="s">
        <v>67</v>
      </c>
      <c r="F29" s="204" t="str">
        <f>UnitControlCenter!$B$3</f>
        <v>million metric tons / year</v>
      </c>
      <c r="G29" s="1" t="s">
        <v>3399</v>
      </c>
      <c r="H29" s="1" t="s">
        <v>2829</v>
      </c>
      <c r="I29" s="1" t="s">
        <v>3388</v>
      </c>
    </row>
    <row r="30" spans="1:10" ht="80">
      <c r="A30" s="2" t="s">
        <v>2358</v>
      </c>
      <c r="B30" s="2" t="s">
        <v>2354</v>
      </c>
      <c r="C30" s="44">
        <v>1</v>
      </c>
      <c r="D30" s="1" t="s">
        <v>66</v>
      </c>
      <c r="E30" s="1" t="s">
        <v>67</v>
      </c>
      <c r="F30" s="1" t="str">
        <f>UnitControlCenter!$B$3</f>
        <v>million metric tons / year</v>
      </c>
      <c r="G30" s="1" t="s">
        <v>2914</v>
      </c>
      <c r="H30" s="1" t="s">
        <v>2915</v>
      </c>
      <c r="I30" s="1" t="s">
        <v>2916</v>
      </c>
    </row>
    <row r="31" spans="1:10" ht="96">
      <c r="A31" s="2" t="s">
        <v>2358</v>
      </c>
      <c r="B31" s="2" t="s">
        <v>2522</v>
      </c>
      <c r="C31" s="44">
        <v>1</v>
      </c>
      <c r="D31" s="1" t="s">
        <v>66</v>
      </c>
      <c r="E31" s="1" t="s">
        <v>67</v>
      </c>
      <c r="F31" s="1" t="str">
        <f>UnitControlCenter!$B$3</f>
        <v>million metric tons / year</v>
      </c>
      <c r="G31" s="1" t="s">
        <v>2917</v>
      </c>
      <c r="H31" s="1" t="s">
        <v>2918</v>
      </c>
      <c r="I31" s="1" t="s">
        <v>2919</v>
      </c>
    </row>
    <row r="32" spans="1:10" ht="48">
      <c r="A32" s="2" t="s">
        <v>2358</v>
      </c>
      <c r="B32" s="2" t="s">
        <v>2359</v>
      </c>
      <c r="C32" s="44">
        <v>1</v>
      </c>
      <c r="D32" s="1" t="s">
        <v>66</v>
      </c>
      <c r="E32" s="1" t="s">
        <v>67</v>
      </c>
      <c r="F32" s="1" t="str">
        <f>UnitControlCenter!$B$3</f>
        <v>million metric tons / year</v>
      </c>
      <c r="G32" s="1" t="s">
        <v>2920</v>
      </c>
      <c r="H32" s="1" t="s">
        <v>2921</v>
      </c>
      <c r="I32" s="1" t="s">
        <v>2922</v>
      </c>
    </row>
    <row r="33" spans="1:10" ht="17" thickBot="1">
      <c r="A33" s="203" t="s">
        <v>2358</v>
      </c>
      <c r="B33" s="203" t="s">
        <v>2902</v>
      </c>
      <c r="C33" s="210">
        <v>0</v>
      </c>
      <c r="D33" s="204" t="s">
        <v>64</v>
      </c>
      <c r="E33" s="204" t="s">
        <v>65</v>
      </c>
      <c r="F33" s="204" t="str">
        <f>UnitControlCenter!$B$7</f>
        <v>g CO2 / 2020 dollar</v>
      </c>
      <c r="G33" s="204" t="s">
        <v>2853</v>
      </c>
      <c r="H33" s="204"/>
      <c r="I33" s="204"/>
      <c r="J33" s="204"/>
    </row>
    <row r="34" spans="1:10" ht="80">
      <c r="A34" s="2" t="s">
        <v>2759</v>
      </c>
      <c r="B34" s="2" t="s">
        <v>2594</v>
      </c>
      <c r="C34" s="44">
        <v>1</v>
      </c>
      <c r="D34" s="1" t="s">
        <v>64</v>
      </c>
      <c r="E34" s="1" t="s">
        <v>3011</v>
      </c>
      <c r="F34" s="1" t="str">
        <f>UnitControlCenter!$B$3</f>
        <v>million metric tons / year</v>
      </c>
      <c r="G34" s="1" t="s">
        <v>3055</v>
      </c>
    </row>
    <row r="35" spans="1:10" ht="16">
      <c r="A35" s="2" t="s">
        <v>2759</v>
      </c>
      <c r="B35" s="2" t="s">
        <v>136</v>
      </c>
      <c r="C35" s="44">
        <v>1</v>
      </c>
      <c r="D35" s="1" t="s">
        <v>64</v>
      </c>
      <c r="E35" s="1" t="s">
        <v>3011</v>
      </c>
      <c r="F35" s="1" t="str">
        <f>UnitControlCenter!$B$3</f>
        <v>million metric tons / year</v>
      </c>
      <c r="G35" s="1" t="s">
        <v>2454</v>
      </c>
    </row>
    <row r="36" spans="1:10" ht="16">
      <c r="A36" s="2" t="s">
        <v>2759</v>
      </c>
      <c r="B36" s="2" t="s">
        <v>2452</v>
      </c>
      <c r="C36" s="44">
        <v>1</v>
      </c>
      <c r="D36" s="1" t="s">
        <v>64</v>
      </c>
      <c r="E36" s="1" t="s">
        <v>3011</v>
      </c>
      <c r="F36" s="1" t="str">
        <f>UnitControlCenter!$B$3</f>
        <v>million metric tons / year</v>
      </c>
      <c r="G36" s="1" t="s">
        <v>2455</v>
      </c>
    </row>
    <row r="37" spans="1:10" ht="16">
      <c r="A37" s="2" t="s">
        <v>2759</v>
      </c>
      <c r="B37" s="2" t="s">
        <v>2513</v>
      </c>
      <c r="C37" s="44">
        <v>1</v>
      </c>
      <c r="D37" s="1" t="s">
        <v>64</v>
      </c>
      <c r="E37" s="1" t="s">
        <v>3011</v>
      </c>
      <c r="F37" s="1" t="str">
        <f>UnitControlCenter!$B$3</f>
        <v>million metric tons / year</v>
      </c>
      <c r="G37" s="1" t="s">
        <v>2521</v>
      </c>
    </row>
    <row r="38" spans="1:10" ht="16">
      <c r="A38" s="2" t="s">
        <v>2759</v>
      </c>
      <c r="B38" s="2" t="s">
        <v>94</v>
      </c>
      <c r="C38" s="44">
        <v>1</v>
      </c>
      <c r="D38" s="1" t="s">
        <v>64</v>
      </c>
      <c r="E38" s="1" t="s">
        <v>3011</v>
      </c>
      <c r="F38" s="1" t="str">
        <f>UnitControlCenter!$B$3</f>
        <v>million metric tons / year</v>
      </c>
      <c r="G38" s="1" t="s">
        <v>2456</v>
      </c>
    </row>
    <row r="39" spans="1:10" ht="32">
      <c r="A39" s="2" t="s">
        <v>2759</v>
      </c>
      <c r="B39" s="2" t="s">
        <v>9</v>
      </c>
      <c r="C39" s="44">
        <v>1</v>
      </c>
      <c r="D39" s="1" t="s">
        <v>64</v>
      </c>
      <c r="E39" s="1" t="s">
        <v>3011</v>
      </c>
      <c r="F39" s="1" t="str">
        <f>UnitControlCenter!$B$3</f>
        <v>million metric tons / year</v>
      </c>
      <c r="G39" s="1" t="s">
        <v>3056</v>
      </c>
    </row>
    <row r="40" spans="1:10" ht="17" thickBot="1">
      <c r="A40" s="203" t="s">
        <v>2759</v>
      </c>
      <c r="B40" s="203" t="s">
        <v>4</v>
      </c>
      <c r="C40" s="210">
        <v>1</v>
      </c>
      <c r="D40" s="204" t="s">
        <v>64</v>
      </c>
      <c r="E40" s="204" t="s">
        <v>3011</v>
      </c>
      <c r="F40" s="204" t="str">
        <f>UnitControlCenter!$B$3</f>
        <v>million metric tons / year</v>
      </c>
      <c r="G40" s="204" t="s">
        <v>2458</v>
      </c>
      <c r="H40" s="204"/>
      <c r="I40" s="204"/>
      <c r="J40" s="204"/>
    </row>
    <row r="41" spans="1:10" ht="48">
      <c r="A41" s="2" t="s">
        <v>370</v>
      </c>
      <c r="B41" s="2" t="s">
        <v>2974</v>
      </c>
      <c r="C41" s="44">
        <v>1</v>
      </c>
      <c r="D41" s="1" t="s">
        <v>66</v>
      </c>
      <c r="E41" s="1" t="s">
        <v>453</v>
      </c>
      <c r="F41" s="1" t="str">
        <f>UnitControlCenter!$B$8</f>
        <v>2020 dollars / metric ton CO2e abated, Annual average abatement (million metric tons CO2e)</v>
      </c>
      <c r="G41" s="1" t="s">
        <v>3057</v>
      </c>
    </row>
    <row r="42" spans="1:10" ht="49" thickBot="1">
      <c r="A42" s="203" t="s">
        <v>370</v>
      </c>
      <c r="B42" s="203" t="s">
        <v>2975</v>
      </c>
      <c r="C42" s="210">
        <v>1</v>
      </c>
      <c r="D42" s="204" t="s">
        <v>66</v>
      </c>
      <c r="E42" s="204" t="s">
        <v>453</v>
      </c>
      <c r="F42" s="204" t="str">
        <f>UnitControlCenter!$B$8</f>
        <v>2020 dollars / metric ton CO2e abated, Annual average abatement (million metric tons CO2e)</v>
      </c>
      <c r="G42" s="204" t="s">
        <v>3057</v>
      </c>
      <c r="H42" s="204"/>
      <c r="I42" s="204"/>
      <c r="J42" s="204"/>
    </row>
    <row r="43" spans="1:10" ht="32">
      <c r="A43" s="2" t="s">
        <v>2360</v>
      </c>
      <c r="B43" s="2" t="s">
        <v>2979</v>
      </c>
      <c r="C43" s="44">
        <v>1</v>
      </c>
      <c r="D43" s="1" t="s">
        <v>66</v>
      </c>
      <c r="E43" s="1" t="s">
        <v>65</v>
      </c>
      <c r="F43" s="1" t="str">
        <f>UnitControlCenter!$B$9</f>
        <v>billion 2020 dollars / year</v>
      </c>
      <c r="G43" s="1" t="s">
        <v>2976</v>
      </c>
      <c r="H43" s="1" t="s">
        <v>2438</v>
      </c>
      <c r="I43" s="1" t="s">
        <v>2422</v>
      </c>
    </row>
    <row r="44" spans="1:10" ht="16">
      <c r="A44" s="2" t="s">
        <v>2360</v>
      </c>
      <c r="B44" s="202" t="s">
        <v>2779</v>
      </c>
      <c r="C44" s="44">
        <v>1</v>
      </c>
      <c r="D44" s="1" t="s">
        <v>64</v>
      </c>
      <c r="E44" s="1" t="s">
        <v>65</v>
      </c>
      <c r="F44" s="1" t="str">
        <f>UnitControlCenter!$B$9</f>
        <v>billion 2020 dollars / year</v>
      </c>
      <c r="G44" s="1" t="s">
        <v>2773</v>
      </c>
    </row>
    <row r="45" spans="1:10" ht="64">
      <c r="A45" s="2" t="s">
        <v>2360</v>
      </c>
      <c r="B45" s="2" t="s">
        <v>2965</v>
      </c>
      <c r="C45" s="44">
        <v>1</v>
      </c>
      <c r="D45" s="1" t="s">
        <v>66</v>
      </c>
      <c r="E45" s="1" t="s">
        <v>67</v>
      </c>
      <c r="F45" s="1" t="str">
        <f>UnitControlCenter!$B$9</f>
        <v>billion 2020 dollars / year</v>
      </c>
      <c r="G45" s="1" t="s">
        <v>2966</v>
      </c>
      <c r="H45" s="1" t="s">
        <v>2967</v>
      </c>
      <c r="I45" s="1" t="s">
        <v>2968</v>
      </c>
    </row>
    <row r="46" spans="1:10" ht="32">
      <c r="A46" s="2" t="s">
        <v>2360</v>
      </c>
      <c r="B46" s="202" t="s">
        <v>2969</v>
      </c>
      <c r="C46" s="44">
        <v>1</v>
      </c>
      <c r="D46" s="1" t="s">
        <v>64</v>
      </c>
      <c r="E46" s="1" t="s">
        <v>65</v>
      </c>
      <c r="F46" s="1" t="str">
        <f>UnitControlCenter!$B$10</f>
        <v>billion 2020 dollars</v>
      </c>
      <c r="G46" s="1" t="s">
        <v>2970</v>
      </c>
    </row>
    <row r="47" spans="1:10" ht="32">
      <c r="A47" s="2" t="s">
        <v>2360</v>
      </c>
      <c r="B47" s="202" t="s">
        <v>2971</v>
      </c>
      <c r="C47" s="44">
        <v>1</v>
      </c>
      <c r="D47" s="1" t="s">
        <v>64</v>
      </c>
      <c r="E47" s="1" t="s">
        <v>65</v>
      </c>
      <c r="F47" s="1" t="str">
        <f>UnitControlCenter!$B$9</f>
        <v>billion 2020 dollars / year</v>
      </c>
      <c r="G47" s="1" t="s">
        <v>2972</v>
      </c>
    </row>
    <row r="48" spans="1:10" ht="113" thickBot="1">
      <c r="A48" s="203" t="s">
        <v>2360</v>
      </c>
      <c r="B48" s="205" t="s">
        <v>3050</v>
      </c>
      <c r="C48" s="210">
        <v>1</v>
      </c>
      <c r="D48" s="204" t="s">
        <v>66</v>
      </c>
      <c r="E48" s="204" t="s">
        <v>65</v>
      </c>
      <c r="F48" s="204" t="str">
        <f>UnitControlCenter!$B$9</f>
        <v>billion 2020 dollars / year</v>
      </c>
      <c r="G48" s="204" t="s">
        <v>3054</v>
      </c>
      <c r="H48" s="204" t="s">
        <v>3051</v>
      </c>
      <c r="I48" s="204" t="s">
        <v>3053</v>
      </c>
      <c r="J48" s="204"/>
    </row>
    <row r="49" spans="1:10" ht="32">
      <c r="A49" s="2" t="s">
        <v>2889</v>
      </c>
      <c r="B49" s="202" t="s">
        <v>2906</v>
      </c>
      <c r="C49" s="44">
        <v>1</v>
      </c>
      <c r="D49" s="1" t="s">
        <v>66</v>
      </c>
      <c r="E49" s="1" t="s">
        <v>65</v>
      </c>
      <c r="F49" s="1" t="str">
        <f>UnitControlCenter!$B$11</f>
        <v>jobs</v>
      </c>
      <c r="G49" s="1" t="s">
        <v>2897</v>
      </c>
      <c r="H49" s="1" t="s">
        <v>2896</v>
      </c>
      <c r="I49" s="1" t="s">
        <v>2423</v>
      </c>
    </row>
    <row r="50" spans="1:10" ht="32">
      <c r="A50" s="2" t="s">
        <v>2889</v>
      </c>
      <c r="B50" s="202" t="s">
        <v>3322</v>
      </c>
      <c r="C50" s="44">
        <v>0</v>
      </c>
      <c r="D50" s="1" t="s">
        <v>66</v>
      </c>
      <c r="E50" s="1" t="s">
        <v>67</v>
      </c>
      <c r="F50" s="1" t="str">
        <f>UnitControlCenter!$B$11</f>
        <v>jobs</v>
      </c>
      <c r="G50" s="1" t="s">
        <v>3196</v>
      </c>
      <c r="H50" s="1" t="s">
        <v>3197</v>
      </c>
      <c r="I50" s="1" t="s">
        <v>3198</v>
      </c>
    </row>
    <row r="51" spans="1:10" ht="32">
      <c r="A51" s="2" t="s">
        <v>2889</v>
      </c>
      <c r="B51" s="202" t="s">
        <v>3323</v>
      </c>
      <c r="C51" s="44">
        <v>0</v>
      </c>
      <c r="D51" s="1" t="s">
        <v>66</v>
      </c>
      <c r="E51" s="1" t="s">
        <v>65</v>
      </c>
      <c r="F51" s="1" t="str">
        <f>UnitControlCenter!$B$13</f>
        <v>% change</v>
      </c>
      <c r="G51" s="1" t="s">
        <v>3215</v>
      </c>
      <c r="H51" s="1" t="s">
        <v>3197</v>
      </c>
      <c r="I51" s="1" t="s">
        <v>3198</v>
      </c>
    </row>
    <row r="52" spans="1:10" ht="48">
      <c r="A52" s="2" t="s">
        <v>2889</v>
      </c>
      <c r="B52" s="202" t="s">
        <v>3180</v>
      </c>
      <c r="C52" s="44">
        <v>0</v>
      </c>
      <c r="D52" s="1" t="s">
        <v>66</v>
      </c>
      <c r="E52" s="1" t="s">
        <v>67</v>
      </c>
      <c r="F52" s="1" t="str">
        <f>UnitControlCenter!$B$11</f>
        <v>jobs</v>
      </c>
      <c r="G52" s="1" t="s">
        <v>3219</v>
      </c>
      <c r="H52" s="1" t="s">
        <v>3199</v>
      </c>
      <c r="I52" s="20" t="s">
        <v>3200</v>
      </c>
      <c r="J52" s="20"/>
    </row>
    <row r="53" spans="1:10" ht="48">
      <c r="A53" s="2" t="s">
        <v>2889</v>
      </c>
      <c r="B53" s="202" t="s">
        <v>3212</v>
      </c>
      <c r="C53" s="44">
        <v>0</v>
      </c>
      <c r="D53" s="1" t="s">
        <v>66</v>
      </c>
      <c r="E53" s="1" t="s">
        <v>65</v>
      </c>
      <c r="F53" s="1" t="str">
        <f>UnitControlCenter!$B$13</f>
        <v>% change</v>
      </c>
      <c r="G53" s="1" t="s">
        <v>3218</v>
      </c>
      <c r="H53" s="1" t="s">
        <v>3199</v>
      </c>
      <c r="I53" s="20" t="s">
        <v>3200</v>
      </c>
      <c r="J53" s="20"/>
    </row>
    <row r="54" spans="1:10" ht="32">
      <c r="A54" s="2" t="s">
        <v>2889</v>
      </c>
      <c r="B54" s="202" t="s">
        <v>3185</v>
      </c>
      <c r="C54" s="44">
        <v>0</v>
      </c>
      <c r="D54" s="1" t="s">
        <v>66</v>
      </c>
      <c r="E54" s="1" t="s">
        <v>67</v>
      </c>
      <c r="F54" s="1" t="str">
        <f>UnitControlCenter!$B$11</f>
        <v>jobs</v>
      </c>
      <c r="G54" s="1" t="s">
        <v>3201</v>
      </c>
      <c r="H54" s="1" t="s">
        <v>3202</v>
      </c>
      <c r="I54" s="1" t="s">
        <v>3203</v>
      </c>
    </row>
    <row r="55" spans="1:10" ht="32">
      <c r="A55" s="2" t="s">
        <v>2889</v>
      </c>
      <c r="B55" s="202" t="s">
        <v>3213</v>
      </c>
      <c r="C55" s="44">
        <v>0</v>
      </c>
      <c r="D55" s="1" t="s">
        <v>66</v>
      </c>
      <c r="E55" s="1" t="s">
        <v>65</v>
      </c>
      <c r="F55" s="1" t="str">
        <f>UnitControlCenter!$B$13</f>
        <v>% change</v>
      </c>
      <c r="G55" s="1" t="s">
        <v>3216</v>
      </c>
      <c r="H55" s="1" t="s">
        <v>3202</v>
      </c>
      <c r="I55" s="1" t="s">
        <v>3203</v>
      </c>
    </row>
    <row r="56" spans="1:10" ht="64">
      <c r="A56" s="2" t="s">
        <v>2889</v>
      </c>
      <c r="B56" s="202" t="s">
        <v>3188</v>
      </c>
      <c r="C56" s="44">
        <v>0</v>
      </c>
      <c r="D56" s="1" t="s">
        <v>66</v>
      </c>
      <c r="E56" s="1" t="s">
        <v>67</v>
      </c>
      <c r="F56" s="1" t="str">
        <f>UnitControlCenter!$B$11</f>
        <v>jobs</v>
      </c>
      <c r="G56" s="1" t="s">
        <v>3204</v>
      </c>
      <c r="H56" s="1" t="s">
        <v>3205</v>
      </c>
      <c r="I56" s="1" t="s">
        <v>3206</v>
      </c>
    </row>
    <row r="57" spans="1:10" ht="80">
      <c r="A57" s="2" t="s">
        <v>2889</v>
      </c>
      <c r="B57" s="202" t="s">
        <v>3214</v>
      </c>
      <c r="C57" s="44">
        <v>0</v>
      </c>
      <c r="D57" s="1" t="s">
        <v>66</v>
      </c>
      <c r="E57" s="1" t="s">
        <v>65</v>
      </c>
      <c r="F57" s="1" t="str">
        <f>UnitControlCenter!$B$13</f>
        <v>% change</v>
      </c>
      <c r="G57" s="1" t="s">
        <v>3217</v>
      </c>
      <c r="H57" s="1" t="s">
        <v>3205</v>
      </c>
      <c r="I57" s="1" t="s">
        <v>3206</v>
      </c>
    </row>
    <row r="58" spans="1:10" ht="16">
      <c r="A58" s="2" t="s">
        <v>2889</v>
      </c>
      <c r="B58" s="202" t="s">
        <v>3277</v>
      </c>
      <c r="C58" s="44">
        <v>1</v>
      </c>
      <c r="D58" s="1" t="s">
        <v>66</v>
      </c>
      <c r="E58" s="1" t="s">
        <v>67</v>
      </c>
      <c r="F58" s="1" t="str">
        <f>UnitControlCenter!$B$11</f>
        <v>jobs</v>
      </c>
      <c r="G58" s="1" t="s">
        <v>3278</v>
      </c>
      <c r="H58" s="1" t="s">
        <v>3279</v>
      </c>
      <c r="I58" s="1" t="s">
        <v>3280</v>
      </c>
    </row>
    <row r="59" spans="1:10" ht="32">
      <c r="A59" s="2" t="s">
        <v>2889</v>
      </c>
      <c r="B59" s="202" t="s">
        <v>3281</v>
      </c>
      <c r="C59" s="44">
        <v>1</v>
      </c>
      <c r="D59" s="1" t="s">
        <v>66</v>
      </c>
      <c r="E59" s="1" t="s">
        <v>65</v>
      </c>
      <c r="F59" s="1" t="str">
        <f>UnitControlCenter!$B$13</f>
        <v>% change</v>
      </c>
      <c r="G59" s="1" t="s">
        <v>3282</v>
      </c>
      <c r="H59" s="1" t="s">
        <v>3279</v>
      </c>
      <c r="I59" s="1" t="s">
        <v>3280</v>
      </c>
    </row>
    <row r="60" spans="1:10" ht="32">
      <c r="A60" s="2" t="s">
        <v>2889</v>
      </c>
      <c r="B60" s="202" t="s">
        <v>2950</v>
      </c>
      <c r="C60" s="44">
        <v>1</v>
      </c>
      <c r="D60" s="1" t="s">
        <v>66</v>
      </c>
      <c r="E60" s="1" t="s">
        <v>65</v>
      </c>
      <c r="F60" s="1" t="str">
        <f>UnitControlCenter!$B$11</f>
        <v>jobs</v>
      </c>
      <c r="G60" s="1" t="s">
        <v>2954</v>
      </c>
      <c r="H60" s="1" t="s">
        <v>2953</v>
      </c>
      <c r="I60" s="1" t="s">
        <v>2964</v>
      </c>
    </row>
    <row r="61" spans="1:10" ht="32">
      <c r="A61" s="2" t="s">
        <v>2889</v>
      </c>
      <c r="B61" s="202" t="s">
        <v>3007</v>
      </c>
      <c r="C61" s="44">
        <v>1</v>
      </c>
      <c r="D61" s="1" t="s">
        <v>66</v>
      </c>
      <c r="E61" s="1" t="s">
        <v>65</v>
      </c>
      <c r="F61" s="1" t="str">
        <f>UnitControlCenter!$B$11</f>
        <v>jobs</v>
      </c>
      <c r="G61" s="1" t="s">
        <v>3006</v>
      </c>
      <c r="H61" s="1" t="s">
        <v>2896</v>
      </c>
      <c r="I61" s="1" t="s">
        <v>2423</v>
      </c>
    </row>
    <row r="62" spans="1:10" ht="32">
      <c r="A62" s="2" t="s">
        <v>2889</v>
      </c>
      <c r="B62" s="202" t="s">
        <v>2891</v>
      </c>
      <c r="C62" s="44">
        <v>1</v>
      </c>
      <c r="D62" s="1" t="s">
        <v>66</v>
      </c>
      <c r="E62" s="1" t="s">
        <v>65</v>
      </c>
      <c r="F62" s="1" t="str">
        <f>UnitControlCenter!$B$9</f>
        <v>billion 2020 dollars / year</v>
      </c>
      <c r="G62" s="1" t="s">
        <v>2898</v>
      </c>
      <c r="H62" s="1" t="s">
        <v>2900</v>
      </c>
      <c r="I62" s="1" t="s">
        <v>2423</v>
      </c>
    </row>
    <row r="63" spans="1:10" ht="32">
      <c r="A63" s="2" t="s">
        <v>2889</v>
      </c>
      <c r="B63" s="202" t="s">
        <v>2910</v>
      </c>
      <c r="C63" s="44">
        <v>1</v>
      </c>
      <c r="D63" s="1" t="s">
        <v>66</v>
      </c>
      <c r="E63" s="1" t="s">
        <v>65</v>
      </c>
      <c r="F63" s="1" t="str">
        <f>UnitControlCenter!$B$13</f>
        <v>% change</v>
      </c>
      <c r="G63" s="1" t="s">
        <v>2912</v>
      </c>
      <c r="H63" s="1" t="s">
        <v>2900</v>
      </c>
      <c r="I63" s="1" t="s">
        <v>2423</v>
      </c>
    </row>
    <row r="64" spans="1:10" ht="32">
      <c r="A64" s="2" t="s">
        <v>2889</v>
      </c>
      <c r="B64" s="202" t="s">
        <v>2951</v>
      </c>
      <c r="C64" s="44">
        <v>1</v>
      </c>
      <c r="D64" s="1" t="s">
        <v>66</v>
      </c>
      <c r="E64" s="1" t="s">
        <v>65</v>
      </c>
      <c r="F64" s="1" t="str">
        <f>UnitControlCenter!$B$9</f>
        <v>billion 2020 dollars / year</v>
      </c>
      <c r="G64" s="1" t="s">
        <v>2955</v>
      </c>
      <c r="H64" s="1" t="s">
        <v>2953</v>
      </c>
      <c r="I64" s="1" t="s">
        <v>2964</v>
      </c>
    </row>
    <row r="65" spans="1:10" ht="48">
      <c r="A65" s="2" t="s">
        <v>2889</v>
      </c>
      <c r="B65" s="202" t="s">
        <v>2905</v>
      </c>
      <c r="C65" s="44">
        <v>1</v>
      </c>
      <c r="D65" s="1" t="s">
        <v>66</v>
      </c>
      <c r="E65" s="1" t="s">
        <v>65</v>
      </c>
      <c r="F65" s="1" t="str">
        <f>UnitControlCenter!$B$9</f>
        <v>billion 2020 dollars / year</v>
      </c>
      <c r="G65" s="1" t="s">
        <v>2901</v>
      </c>
      <c r="H65" s="1" t="s">
        <v>2899</v>
      </c>
      <c r="I65" s="1" t="s">
        <v>2423</v>
      </c>
    </row>
    <row r="66" spans="1:10" ht="32">
      <c r="A66" s="2" t="s">
        <v>2889</v>
      </c>
      <c r="B66" s="202" t="s">
        <v>2903</v>
      </c>
      <c r="C66" s="44">
        <v>1</v>
      </c>
      <c r="D66" s="1" t="s">
        <v>64</v>
      </c>
      <c r="E66" s="1" t="s">
        <v>65</v>
      </c>
      <c r="F66" s="1" t="str">
        <f>UnitControlCenter!$B$14</f>
        <v>2020 dollars / employee-year</v>
      </c>
      <c r="G66" s="1" t="s">
        <v>2904</v>
      </c>
    </row>
    <row r="67" spans="1:10" ht="33" thickBot="1">
      <c r="A67" s="203" t="s">
        <v>2889</v>
      </c>
      <c r="B67" s="205" t="s">
        <v>2952</v>
      </c>
      <c r="C67" s="210">
        <v>1</v>
      </c>
      <c r="D67" s="204" t="s">
        <v>66</v>
      </c>
      <c r="E67" s="204" t="s">
        <v>65</v>
      </c>
      <c r="F67" s="204" t="str">
        <f>UnitControlCenter!$B$9</f>
        <v>billion 2020 dollars / year</v>
      </c>
      <c r="G67" s="204" t="s">
        <v>2956</v>
      </c>
      <c r="H67" s="204" t="s">
        <v>2953</v>
      </c>
      <c r="I67" s="204" t="s">
        <v>2964</v>
      </c>
      <c r="J67" s="204"/>
    </row>
    <row r="68" spans="1:10" ht="80">
      <c r="A68" s="2" t="s">
        <v>2890</v>
      </c>
      <c r="B68" s="2" t="s">
        <v>2691</v>
      </c>
      <c r="C68" s="44">
        <v>0</v>
      </c>
      <c r="D68" s="1" t="s">
        <v>66</v>
      </c>
      <c r="E68" s="1" t="s">
        <v>65</v>
      </c>
      <c r="F68" s="1" t="str">
        <f>UnitControlCenter!$B$9</f>
        <v>billion 2020 dollars / year</v>
      </c>
      <c r="G68" s="1" t="s">
        <v>2692</v>
      </c>
      <c r="H68" s="1" t="s">
        <v>2693</v>
      </c>
      <c r="I68" s="1" t="s">
        <v>2668</v>
      </c>
    </row>
    <row r="69" spans="1:10" ht="48">
      <c r="A69" s="2" t="s">
        <v>2890</v>
      </c>
      <c r="B69" s="2" t="s">
        <v>2695</v>
      </c>
      <c r="C69" s="44">
        <v>0</v>
      </c>
      <c r="D69" s="1" t="s">
        <v>66</v>
      </c>
      <c r="E69" s="1" t="s">
        <v>65</v>
      </c>
      <c r="F69" s="1" t="str">
        <f>UnitControlCenter!$B$9</f>
        <v>billion 2020 dollars / year</v>
      </c>
      <c r="G69" s="1" t="s">
        <v>2705</v>
      </c>
      <c r="H69" s="1" t="s">
        <v>2706</v>
      </c>
      <c r="I69" s="1" t="s">
        <v>2707</v>
      </c>
    </row>
    <row r="70" spans="1:10" ht="64">
      <c r="A70" s="2" t="s">
        <v>2890</v>
      </c>
      <c r="B70" s="2" t="s">
        <v>2696</v>
      </c>
      <c r="C70" s="44">
        <v>0</v>
      </c>
      <c r="D70" s="1" t="s">
        <v>66</v>
      </c>
      <c r="E70" s="1" t="s">
        <v>65</v>
      </c>
      <c r="F70" s="1" t="str">
        <f>UnitControlCenter!$B$9</f>
        <v>billion 2020 dollars / year</v>
      </c>
      <c r="G70" s="1" t="s">
        <v>2716</v>
      </c>
      <c r="H70" s="1" t="s">
        <v>2714</v>
      </c>
      <c r="I70" s="1" t="s">
        <v>2715</v>
      </c>
    </row>
    <row r="71" spans="1:10" ht="48">
      <c r="A71" s="2" t="s">
        <v>2890</v>
      </c>
      <c r="B71" s="2" t="s">
        <v>2697</v>
      </c>
      <c r="C71" s="44">
        <v>0</v>
      </c>
      <c r="D71" s="1" t="s">
        <v>66</v>
      </c>
      <c r="E71" s="1" t="s">
        <v>65</v>
      </c>
      <c r="F71" s="1" t="str">
        <f>UnitControlCenter!$B$9</f>
        <v>billion 2020 dollars / year</v>
      </c>
      <c r="G71" s="1" t="s">
        <v>2710</v>
      </c>
      <c r="H71" s="1" t="s">
        <v>2706</v>
      </c>
      <c r="I71" s="1" t="s">
        <v>2708</v>
      </c>
    </row>
    <row r="72" spans="1:10" ht="48">
      <c r="A72" s="2" t="s">
        <v>2890</v>
      </c>
      <c r="B72" s="2" t="s">
        <v>2698</v>
      </c>
      <c r="C72" s="44">
        <v>0</v>
      </c>
      <c r="D72" s="1" t="s">
        <v>66</v>
      </c>
      <c r="E72" s="1" t="s">
        <v>65</v>
      </c>
      <c r="F72" s="1" t="str">
        <f>UnitControlCenter!$B$9</f>
        <v>billion 2020 dollars / year</v>
      </c>
      <c r="G72" s="1" t="s">
        <v>2711</v>
      </c>
      <c r="H72" s="1" t="s">
        <v>2706</v>
      </c>
      <c r="I72" s="1" t="s">
        <v>2709</v>
      </c>
    </row>
    <row r="73" spans="1:10" ht="64">
      <c r="A73" s="2" t="s">
        <v>2890</v>
      </c>
      <c r="B73" s="2" t="s">
        <v>2699</v>
      </c>
      <c r="C73" s="44">
        <v>0</v>
      </c>
      <c r="D73" s="1" t="s">
        <v>66</v>
      </c>
      <c r="E73" s="1" t="s">
        <v>65</v>
      </c>
      <c r="F73" s="1" t="str">
        <f>UnitControlCenter!$B$9</f>
        <v>billion 2020 dollars / year</v>
      </c>
      <c r="G73" s="1" t="s">
        <v>2717</v>
      </c>
      <c r="H73" s="1" t="s">
        <v>2714</v>
      </c>
      <c r="I73" s="1" t="s">
        <v>2715</v>
      </c>
    </row>
    <row r="74" spans="1:10" ht="64">
      <c r="A74" s="2" t="s">
        <v>2890</v>
      </c>
      <c r="B74" s="2" t="s">
        <v>2700</v>
      </c>
      <c r="C74" s="44">
        <v>0</v>
      </c>
      <c r="D74" s="1" t="s">
        <v>66</v>
      </c>
      <c r="E74" s="1" t="s">
        <v>65</v>
      </c>
      <c r="F74" s="1" t="str">
        <f>UnitControlCenter!$B$9</f>
        <v>billion 2020 dollars / year</v>
      </c>
      <c r="G74" s="1" t="s">
        <v>2718</v>
      </c>
      <c r="H74" s="1" t="s">
        <v>2714</v>
      </c>
      <c r="I74" s="1" t="s">
        <v>2715</v>
      </c>
    </row>
    <row r="75" spans="1:10" ht="64">
      <c r="A75" s="2" t="s">
        <v>2890</v>
      </c>
      <c r="B75" s="2" t="s">
        <v>2701</v>
      </c>
      <c r="C75" s="44">
        <v>0</v>
      </c>
      <c r="D75" s="1" t="s">
        <v>66</v>
      </c>
      <c r="E75" s="1" t="s">
        <v>65</v>
      </c>
      <c r="F75" s="1" t="str">
        <f>UnitControlCenter!$B$9</f>
        <v>billion 2020 dollars / year</v>
      </c>
      <c r="G75" s="1" t="s">
        <v>2719</v>
      </c>
      <c r="H75" s="1" t="s">
        <v>2714</v>
      </c>
      <c r="I75" s="1" t="s">
        <v>2715</v>
      </c>
    </row>
    <row r="76" spans="1:10" ht="64">
      <c r="A76" s="2" t="s">
        <v>2890</v>
      </c>
      <c r="B76" s="2" t="s">
        <v>2724</v>
      </c>
      <c r="C76" s="44">
        <v>0</v>
      </c>
      <c r="D76" s="1" t="s">
        <v>66</v>
      </c>
      <c r="E76" s="1" t="s">
        <v>65</v>
      </c>
      <c r="F76" s="1" t="str">
        <f>UnitControlCenter!$B$9</f>
        <v>billion 2020 dollars / year</v>
      </c>
      <c r="G76" s="1" t="s">
        <v>2722</v>
      </c>
      <c r="H76" s="1" t="s">
        <v>2714</v>
      </c>
      <c r="I76" s="1" t="s">
        <v>2720</v>
      </c>
    </row>
    <row r="77" spans="1:10" ht="65" thickBot="1">
      <c r="A77" s="203" t="s">
        <v>2890</v>
      </c>
      <c r="B77" s="203" t="s">
        <v>2725</v>
      </c>
      <c r="C77" s="210">
        <v>0</v>
      </c>
      <c r="D77" s="204" t="s">
        <v>66</v>
      </c>
      <c r="E77" s="204" t="s">
        <v>65</v>
      </c>
      <c r="F77" s="204" t="str">
        <f>UnitControlCenter!$B$9</f>
        <v>billion 2020 dollars / year</v>
      </c>
      <c r="G77" s="204" t="s">
        <v>2723</v>
      </c>
      <c r="H77" s="204" t="s">
        <v>2714</v>
      </c>
      <c r="I77" s="204" t="s">
        <v>2721</v>
      </c>
      <c r="J77" s="204"/>
    </row>
    <row r="78" spans="1:10" ht="16">
      <c r="A78" s="2" t="s">
        <v>2361</v>
      </c>
      <c r="B78" s="2" t="s">
        <v>3008</v>
      </c>
      <c r="C78" s="44">
        <v>1</v>
      </c>
      <c r="D78" s="1" t="s">
        <v>64</v>
      </c>
      <c r="E78" s="1" t="s">
        <v>3012</v>
      </c>
      <c r="F78" s="1" t="str">
        <f>UnitControlCenter!$B$12</f>
        <v>incidents / year</v>
      </c>
      <c r="G78" s="1" t="s">
        <v>2935</v>
      </c>
    </row>
    <row r="79" spans="1:10" ht="16">
      <c r="A79" s="2" t="s">
        <v>2361</v>
      </c>
      <c r="B79" s="2" t="s">
        <v>3225</v>
      </c>
      <c r="C79" s="44">
        <v>1</v>
      </c>
      <c r="D79" s="1" t="s">
        <v>64</v>
      </c>
      <c r="E79" s="1" t="s">
        <v>65</v>
      </c>
      <c r="F79" s="1" t="str">
        <f>UnitControlCenter!$B$13</f>
        <v>% change</v>
      </c>
      <c r="G79" s="1" t="s">
        <v>3226</v>
      </c>
    </row>
    <row r="80" spans="1:10" ht="32">
      <c r="A80" s="2" t="s">
        <v>2361</v>
      </c>
      <c r="B80" s="2" t="s">
        <v>3320</v>
      </c>
      <c r="C80" s="44">
        <v>1</v>
      </c>
      <c r="D80" s="1" t="s">
        <v>66</v>
      </c>
      <c r="E80" s="1" t="s">
        <v>67</v>
      </c>
      <c r="F80" s="1" t="str">
        <f>UnitControlCenter!$B$12</f>
        <v>incidents / year</v>
      </c>
      <c r="G80" s="1" t="s">
        <v>3209</v>
      </c>
      <c r="H80" s="1" t="s">
        <v>3197</v>
      </c>
      <c r="I80" s="1" t="s">
        <v>3198</v>
      </c>
    </row>
    <row r="81" spans="1:10" ht="32">
      <c r="A81" s="2" t="s">
        <v>2361</v>
      </c>
      <c r="B81" s="2" t="s">
        <v>3321</v>
      </c>
      <c r="C81" s="44">
        <v>1</v>
      </c>
      <c r="D81" s="1" t="s">
        <v>66</v>
      </c>
      <c r="E81" s="1" t="s">
        <v>65</v>
      </c>
      <c r="F81" s="1" t="str">
        <f>UnitControlCenter!$B$13</f>
        <v>% change</v>
      </c>
      <c r="G81" s="1" t="s">
        <v>3220</v>
      </c>
      <c r="H81" s="1" t="s">
        <v>3197</v>
      </c>
      <c r="I81" s="1" t="s">
        <v>3198</v>
      </c>
    </row>
    <row r="82" spans="1:10" ht="48">
      <c r="A82" s="2" t="s">
        <v>2361</v>
      </c>
      <c r="B82" s="2" t="s">
        <v>3207</v>
      </c>
      <c r="C82" s="44">
        <v>1</v>
      </c>
      <c r="D82" s="1" t="s">
        <v>66</v>
      </c>
      <c r="E82" s="1" t="s">
        <v>67</v>
      </c>
      <c r="F82" s="1" t="str">
        <f>UnitControlCenter!$B$12</f>
        <v>incidents / year</v>
      </c>
      <c r="G82" s="1" t="s">
        <v>3210</v>
      </c>
      <c r="H82" s="1" t="s">
        <v>3199</v>
      </c>
      <c r="I82" s="20" t="s">
        <v>3200</v>
      </c>
      <c r="J82" s="20"/>
    </row>
    <row r="83" spans="1:10" ht="48">
      <c r="A83" s="2" t="s">
        <v>2361</v>
      </c>
      <c r="B83" s="2" t="s">
        <v>3223</v>
      </c>
      <c r="C83" s="44">
        <v>1</v>
      </c>
      <c r="D83" s="1" t="s">
        <v>66</v>
      </c>
      <c r="E83" s="1" t="s">
        <v>65</v>
      </c>
      <c r="F83" s="1" t="str">
        <f>UnitControlCenter!$B$13</f>
        <v>% change</v>
      </c>
      <c r="G83" s="1" t="s">
        <v>3221</v>
      </c>
      <c r="H83" s="1" t="s">
        <v>3199</v>
      </c>
      <c r="I83" s="20" t="s">
        <v>3200</v>
      </c>
      <c r="J83" s="20"/>
    </row>
    <row r="84" spans="1:10" ht="32">
      <c r="A84" s="2" t="s">
        <v>2361</v>
      </c>
      <c r="B84" s="2" t="s">
        <v>3208</v>
      </c>
      <c r="C84" s="44">
        <v>1</v>
      </c>
      <c r="D84" s="1" t="s">
        <v>66</v>
      </c>
      <c r="E84" s="1" t="s">
        <v>67</v>
      </c>
      <c r="F84" s="1" t="str">
        <f>UnitControlCenter!$B$12</f>
        <v>incidents / year</v>
      </c>
      <c r="G84" s="1" t="s">
        <v>3211</v>
      </c>
      <c r="H84" s="1" t="s">
        <v>3202</v>
      </c>
      <c r="I84" s="1" t="s">
        <v>3203</v>
      </c>
    </row>
    <row r="85" spans="1:10" ht="32">
      <c r="A85" s="2" t="s">
        <v>2361</v>
      </c>
      <c r="B85" s="2" t="s">
        <v>3224</v>
      </c>
      <c r="C85" s="44">
        <v>1</v>
      </c>
      <c r="D85" s="1" t="s">
        <v>66</v>
      </c>
      <c r="E85" s="1" t="s">
        <v>65</v>
      </c>
      <c r="F85" s="1" t="str">
        <f>UnitControlCenter!$B$13</f>
        <v>% change</v>
      </c>
      <c r="G85" s="1" t="s">
        <v>3222</v>
      </c>
      <c r="H85" s="1" t="s">
        <v>3202</v>
      </c>
      <c r="I85" s="1" t="s">
        <v>3203</v>
      </c>
    </row>
    <row r="86" spans="1:10" ht="16">
      <c r="A86" s="2" t="s">
        <v>2361</v>
      </c>
      <c r="B86" s="2" t="s">
        <v>2927</v>
      </c>
      <c r="C86" s="44">
        <v>0</v>
      </c>
      <c r="D86" s="1" t="s">
        <v>64</v>
      </c>
      <c r="E86" s="1" t="s">
        <v>65</v>
      </c>
      <c r="F86" s="1" t="str">
        <f>UnitControlCenter!$B$12</f>
        <v>incidents / year</v>
      </c>
      <c r="G86" s="1" t="s">
        <v>2935</v>
      </c>
    </row>
    <row r="87" spans="1:10" ht="32">
      <c r="A87" s="2" t="s">
        <v>2361</v>
      </c>
      <c r="B87" s="2" t="s">
        <v>2362</v>
      </c>
      <c r="C87" s="44">
        <v>1</v>
      </c>
      <c r="D87" s="1" t="s">
        <v>64</v>
      </c>
      <c r="E87" s="1" t="s">
        <v>65</v>
      </c>
      <c r="F87" s="1" t="str">
        <f>UnitControlCenter!$B$9</f>
        <v>billion 2020 dollars / year</v>
      </c>
      <c r="G87" s="1" t="s">
        <v>68</v>
      </c>
    </row>
    <row r="88" spans="1:10" ht="16">
      <c r="A88" s="2" t="s">
        <v>2361</v>
      </c>
      <c r="B88" s="2" t="s">
        <v>2928</v>
      </c>
      <c r="C88" s="44">
        <v>1</v>
      </c>
      <c r="D88" s="1" t="s">
        <v>64</v>
      </c>
      <c r="E88" s="1" t="s">
        <v>65</v>
      </c>
      <c r="F88" s="1" t="str">
        <f>UnitControlCenter!$B$12</f>
        <v>incidents / year</v>
      </c>
      <c r="G88" s="1" t="s">
        <v>2936</v>
      </c>
    </row>
    <row r="89" spans="1:10" ht="32">
      <c r="A89" s="2" t="s">
        <v>2361</v>
      </c>
      <c r="B89" s="2" t="s">
        <v>2929</v>
      </c>
      <c r="C89" s="44">
        <v>1</v>
      </c>
      <c r="D89" s="1" t="s">
        <v>64</v>
      </c>
      <c r="E89" s="1" t="s">
        <v>65</v>
      </c>
      <c r="F89" s="1" t="str">
        <f>UnitControlCenter!$B$12</f>
        <v>incidents / year</v>
      </c>
      <c r="G89" s="1" t="s">
        <v>2937</v>
      </c>
    </row>
    <row r="90" spans="1:10" ht="16">
      <c r="A90" s="2" t="s">
        <v>2361</v>
      </c>
      <c r="B90" s="2" t="s">
        <v>2942</v>
      </c>
      <c r="C90" s="44">
        <v>1</v>
      </c>
      <c r="D90" s="1" t="s">
        <v>64</v>
      </c>
      <c r="E90" s="1" t="s">
        <v>65</v>
      </c>
      <c r="F90" s="1" t="str">
        <f>UnitControlCenter!$B$12</f>
        <v>incidents / year</v>
      </c>
      <c r="G90" s="1" t="s">
        <v>2943</v>
      </c>
    </row>
    <row r="91" spans="1:10" ht="16">
      <c r="A91" s="2" t="s">
        <v>2361</v>
      </c>
      <c r="B91" s="2" t="s">
        <v>2930</v>
      </c>
      <c r="C91" s="44">
        <v>1</v>
      </c>
      <c r="D91" s="1" t="s">
        <v>64</v>
      </c>
      <c r="E91" s="1" t="s">
        <v>65</v>
      </c>
      <c r="F91" s="1" t="str">
        <f>UnitControlCenter!$B$12</f>
        <v>incidents / year</v>
      </c>
      <c r="G91" s="1" t="s">
        <v>2938</v>
      </c>
    </row>
    <row r="92" spans="1:10" ht="16">
      <c r="A92" s="2" t="s">
        <v>2361</v>
      </c>
      <c r="B92" s="2" t="s">
        <v>2931</v>
      </c>
      <c r="C92" s="44">
        <v>1</v>
      </c>
      <c r="D92" s="1" t="s">
        <v>64</v>
      </c>
      <c r="E92" s="1" t="s">
        <v>65</v>
      </c>
      <c r="F92" s="1" t="str">
        <f>UnitControlCenter!$B$12</f>
        <v>incidents / year</v>
      </c>
      <c r="G92" s="1" t="s">
        <v>2939</v>
      </c>
    </row>
    <row r="93" spans="1:10" ht="16">
      <c r="A93" s="2" t="s">
        <v>2361</v>
      </c>
      <c r="B93" s="2" t="s">
        <v>2932</v>
      </c>
      <c r="C93" s="44">
        <v>1</v>
      </c>
      <c r="D93" s="1" t="s">
        <v>64</v>
      </c>
      <c r="E93" s="1" t="s">
        <v>65</v>
      </c>
      <c r="F93" s="1" t="str">
        <f>UnitControlCenter!$B$12</f>
        <v>incidents / year</v>
      </c>
      <c r="G93" s="1" t="s">
        <v>2940</v>
      </c>
    </row>
    <row r="94" spans="1:10" ht="33" thickBot="1">
      <c r="A94" s="203" t="s">
        <v>2361</v>
      </c>
      <c r="B94" s="203" t="s">
        <v>2933</v>
      </c>
      <c r="C94" s="210">
        <v>1</v>
      </c>
      <c r="D94" s="204" t="s">
        <v>64</v>
      </c>
      <c r="E94" s="204" t="s">
        <v>65</v>
      </c>
      <c r="F94" s="204" t="str">
        <f>UnitControlCenter!$B$12</f>
        <v>incidents / year</v>
      </c>
      <c r="G94" s="204" t="s">
        <v>2941</v>
      </c>
      <c r="H94" s="204"/>
      <c r="I94" s="204"/>
      <c r="J94" s="204"/>
    </row>
    <row r="95" spans="1:10" ht="192">
      <c r="A95" s="2" t="s">
        <v>2488</v>
      </c>
      <c r="B95" s="2" t="s">
        <v>2363</v>
      </c>
      <c r="C95" s="44">
        <v>1</v>
      </c>
      <c r="D95" s="1" t="s">
        <v>66</v>
      </c>
      <c r="E95" s="1" t="s">
        <v>67</v>
      </c>
      <c r="F95" s="1" t="str">
        <f>UnitControlCenter!$B$16</f>
        <v>terawatt-hours (TWh) / year</v>
      </c>
      <c r="G95" s="1" t="s">
        <v>3607</v>
      </c>
      <c r="H95" s="1" t="s">
        <v>3608</v>
      </c>
      <c r="I95" s="1" t="s">
        <v>3609</v>
      </c>
    </row>
    <row r="96" spans="1:10" ht="224">
      <c r="A96" s="2" t="s">
        <v>2488</v>
      </c>
      <c r="B96" s="2" t="s">
        <v>2364</v>
      </c>
      <c r="C96" s="44">
        <v>1</v>
      </c>
      <c r="D96" s="1" t="s">
        <v>66</v>
      </c>
      <c r="E96" s="1" t="s">
        <v>65</v>
      </c>
      <c r="F96" s="1" t="str">
        <f>UnitControlCenter!$B$16</f>
        <v>terawatt-hours (TWh) / year</v>
      </c>
      <c r="G96" s="1" t="s">
        <v>3613</v>
      </c>
      <c r="H96" s="1" t="s">
        <v>3608</v>
      </c>
      <c r="I96" s="1" t="s">
        <v>3609</v>
      </c>
    </row>
    <row r="97" spans="1:10" ht="176">
      <c r="A97" s="2" t="s">
        <v>2488</v>
      </c>
      <c r="B97" s="2" t="s">
        <v>2365</v>
      </c>
      <c r="C97" s="44">
        <v>1</v>
      </c>
      <c r="D97" s="1" t="s">
        <v>66</v>
      </c>
      <c r="E97" s="1" t="s">
        <v>67</v>
      </c>
      <c r="F97" s="1" t="str">
        <f>UnitControlCenter!$B$21</f>
        <v>gigawatts (GW) / year</v>
      </c>
      <c r="G97" s="1" t="s">
        <v>3612</v>
      </c>
      <c r="H97" s="1" t="s">
        <v>3610</v>
      </c>
      <c r="I97" s="1" t="s">
        <v>3611</v>
      </c>
    </row>
    <row r="98" spans="1:10" ht="208">
      <c r="A98" s="2" t="s">
        <v>2488</v>
      </c>
      <c r="B98" s="2" t="s">
        <v>2366</v>
      </c>
      <c r="C98" s="44">
        <v>1</v>
      </c>
      <c r="D98" s="1" t="s">
        <v>66</v>
      </c>
      <c r="E98" s="1" t="s">
        <v>65</v>
      </c>
      <c r="F98" s="1" t="str">
        <f>UnitControlCenter!$B$21</f>
        <v>gigawatts (GW) / year</v>
      </c>
      <c r="G98" s="1" t="s">
        <v>3614</v>
      </c>
      <c r="H98" s="1" t="s">
        <v>3610</v>
      </c>
      <c r="I98" s="1" t="s">
        <v>3611</v>
      </c>
    </row>
    <row r="99" spans="1:10" ht="48">
      <c r="A99" s="2" t="s">
        <v>2488</v>
      </c>
      <c r="B99" s="2" t="s">
        <v>2489</v>
      </c>
      <c r="C99" s="44">
        <v>1</v>
      </c>
      <c r="D99" s="1" t="s">
        <v>66</v>
      </c>
      <c r="E99" s="1" t="s">
        <v>67</v>
      </c>
      <c r="F99" s="1" t="str">
        <f>UnitControlCenter!$B$16</f>
        <v>terawatt-hours (TWh) / year</v>
      </c>
      <c r="G99" s="1" t="s">
        <v>2860</v>
      </c>
      <c r="H99" s="1" t="s">
        <v>2861</v>
      </c>
      <c r="I99" s="1" t="s">
        <v>2523</v>
      </c>
    </row>
    <row r="100" spans="1:10" ht="32">
      <c r="A100" s="2" t="s">
        <v>2488</v>
      </c>
      <c r="B100" s="2" t="s">
        <v>3402</v>
      </c>
      <c r="C100" s="44">
        <v>1</v>
      </c>
      <c r="D100" s="1" t="s">
        <v>64</v>
      </c>
      <c r="E100" s="1" t="s">
        <v>65</v>
      </c>
      <c r="F100" s="1" t="str">
        <f>UnitControlCenter!B18</f>
        <v>%</v>
      </c>
      <c r="G100" s="1" t="s">
        <v>3405</v>
      </c>
    </row>
    <row r="101" spans="1:10" ht="32">
      <c r="A101" s="2" t="s">
        <v>2488</v>
      </c>
      <c r="B101" s="2" t="s">
        <v>3407</v>
      </c>
      <c r="C101" s="44">
        <v>1</v>
      </c>
      <c r="D101" s="1" t="s">
        <v>64</v>
      </c>
      <c r="E101" s="1" t="s">
        <v>65</v>
      </c>
      <c r="F101" s="1" t="str">
        <f>UnitControlCenter!B19</f>
        <v>metric tons CO2e / megawatt-hour (MWh)</v>
      </c>
      <c r="G101" s="1" t="s">
        <v>3406</v>
      </c>
    </row>
    <row r="102" spans="1:10" ht="17" thickBot="1">
      <c r="A102" s="203" t="s">
        <v>2488</v>
      </c>
      <c r="B102" s="203" t="s">
        <v>3414</v>
      </c>
      <c r="C102" s="210">
        <v>1</v>
      </c>
      <c r="D102" s="204" t="s">
        <v>64</v>
      </c>
      <c r="E102" s="204" t="s">
        <v>65</v>
      </c>
      <c r="F102" s="204" t="str">
        <f>UnitControlCenter!B20</f>
        <v>kilowatt-hour / 2020 dollar</v>
      </c>
      <c r="G102" s="204" t="s">
        <v>3415</v>
      </c>
      <c r="H102" s="204"/>
      <c r="I102" s="204"/>
      <c r="J102" s="204"/>
    </row>
    <row r="103" spans="1:10" ht="176">
      <c r="A103" s="2" t="s">
        <v>3153</v>
      </c>
      <c r="B103" s="2" t="s">
        <v>2367</v>
      </c>
      <c r="C103" s="44">
        <v>1</v>
      </c>
      <c r="D103" s="1" t="s">
        <v>66</v>
      </c>
      <c r="E103" s="1" t="s">
        <v>2379</v>
      </c>
      <c r="F103" s="1" t="str">
        <f>UnitControlCenter!$B$22</f>
        <v>2020 dollars / megawatt-hour (MWh)</v>
      </c>
      <c r="G103" s="1" t="s">
        <v>3617</v>
      </c>
      <c r="H103" s="1" t="s">
        <v>3616</v>
      </c>
      <c r="I103" s="1" t="s">
        <v>3615</v>
      </c>
    </row>
    <row r="104" spans="1:10" ht="32">
      <c r="A104" s="2" t="s">
        <v>3153</v>
      </c>
      <c r="B104" s="2" t="s">
        <v>2368</v>
      </c>
      <c r="C104" s="44">
        <v>1</v>
      </c>
      <c r="D104" s="1" t="s">
        <v>66</v>
      </c>
      <c r="E104" s="1" t="s">
        <v>67</v>
      </c>
      <c r="F104" s="1" t="str">
        <f>UnitControlCenter!$B$16</f>
        <v>terawatt-hours (TWh) / year</v>
      </c>
      <c r="G104" s="1" t="s">
        <v>2797</v>
      </c>
      <c r="H104" s="1" t="s">
        <v>2798</v>
      </c>
      <c r="I104" s="1" t="s">
        <v>2799</v>
      </c>
    </row>
    <row r="105" spans="1:10" ht="112">
      <c r="A105" s="2" t="s">
        <v>3153</v>
      </c>
      <c r="B105" s="2" t="s">
        <v>3154</v>
      </c>
      <c r="C105" s="44">
        <v>1</v>
      </c>
      <c r="D105" s="1" t="s">
        <v>66</v>
      </c>
      <c r="E105" s="1" t="s">
        <v>67</v>
      </c>
      <c r="F105" s="1" t="str">
        <f>UnitControlCenter!$B$3</f>
        <v>million metric tons / year</v>
      </c>
      <c r="G105" s="1" t="s">
        <v>3620</v>
      </c>
      <c r="H105" s="1" t="s">
        <v>3618</v>
      </c>
      <c r="I105" s="1" t="s">
        <v>3619</v>
      </c>
    </row>
    <row r="106" spans="1:10" ht="192">
      <c r="A106" s="2" t="s">
        <v>3153</v>
      </c>
      <c r="B106" s="2" t="s">
        <v>2482</v>
      </c>
      <c r="C106" s="44">
        <v>1</v>
      </c>
      <c r="D106" s="1" t="s">
        <v>66</v>
      </c>
      <c r="E106" s="1" t="s">
        <v>67</v>
      </c>
      <c r="F106" s="1" t="str">
        <f>UnitControlCenter!$B$23</f>
        <v>cubic km / yr</v>
      </c>
      <c r="G106" s="1" t="s">
        <v>3621</v>
      </c>
      <c r="H106" s="1" t="s">
        <v>3616</v>
      </c>
      <c r="I106" s="1" t="s">
        <v>3615</v>
      </c>
    </row>
    <row r="107" spans="1:10" s="204" customFormat="1" ht="177" thickBot="1">
      <c r="A107" s="203" t="s">
        <v>3153</v>
      </c>
      <c r="B107" s="203" t="s">
        <v>2483</v>
      </c>
      <c r="C107" s="210">
        <v>1</v>
      </c>
      <c r="D107" s="204" t="s">
        <v>66</v>
      </c>
      <c r="E107" s="204" t="s">
        <v>67</v>
      </c>
      <c r="F107" s="204" t="str">
        <f>UnitControlCenter!$B$23</f>
        <v>cubic km / yr</v>
      </c>
      <c r="G107" s="204" t="s">
        <v>3622</v>
      </c>
      <c r="H107" s="204" t="s">
        <v>3616</v>
      </c>
      <c r="I107" s="204" t="s">
        <v>3615</v>
      </c>
    </row>
    <row r="108" spans="1:10" ht="350">
      <c r="A108" s="2" t="s">
        <v>3659</v>
      </c>
      <c r="B108" s="2" t="s">
        <v>3660</v>
      </c>
      <c r="C108" s="44">
        <v>1</v>
      </c>
      <c r="D108" s="1" t="s">
        <v>66</v>
      </c>
      <c r="E108" s="1" t="s">
        <v>3666</v>
      </c>
      <c r="F108" s="1" t="str">
        <f>UnitControlCenter!$B$17</f>
        <v>terawatt-hours (TWh)</v>
      </c>
      <c r="G108" s="1" t="s">
        <v>3679</v>
      </c>
      <c r="H108" s="1" t="s">
        <v>3680</v>
      </c>
      <c r="I108" s="1" t="s">
        <v>3681</v>
      </c>
    </row>
    <row r="109" spans="1:10" ht="335">
      <c r="A109" s="2" t="s">
        <v>3659</v>
      </c>
      <c r="B109" s="2" t="s">
        <v>3661</v>
      </c>
      <c r="C109" s="44">
        <v>1</v>
      </c>
      <c r="D109" s="1" t="s">
        <v>66</v>
      </c>
      <c r="E109" s="1" t="s">
        <v>3666</v>
      </c>
      <c r="F109" s="1" t="str">
        <f>UnitControlCenter!$B$17</f>
        <v>terawatt-hours (TWh)</v>
      </c>
      <c r="G109" s="1" t="s">
        <v>3682</v>
      </c>
      <c r="H109" s="1" t="s">
        <v>3680</v>
      </c>
      <c r="I109" s="1" t="s">
        <v>3681</v>
      </c>
    </row>
    <row r="110" spans="1:10" ht="350">
      <c r="A110" s="2" t="s">
        <v>3659</v>
      </c>
      <c r="B110" s="2" t="s">
        <v>3662</v>
      </c>
      <c r="C110" s="44">
        <v>1</v>
      </c>
      <c r="D110" s="1" t="s">
        <v>66</v>
      </c>
      <c r="E110" s="1" t="s">
        <v>3666</v>
      </c>
      <c r="F110" s="1" t="str">
        <f>UnitControlCenter!$B$17</f>
        <v>terawatt-hours (TWh)</v>
      </c>
      <c r="G110" s="1" t="s">
        <v>3683</v>
      </c>
      <c r="H110" s="1" t="s">
        <v>3680</v>
      </c>
      <c r="I110" s="1" t="s">
        <v>3681</v>
      </c>
    </row>
    <row r="111" spans="1:10" ht="335">
      <c r="A111" s="2" t="s">
        <v>3659</v>
      </c>
      <c r="B111" s="2" t="s">
        <v>3663</v>
      </c>
      <c r="C111" s="44">
        <v>1</v>
      </c>
      <c r="D111" s="1" t="s">
        <v>66</v>
      </c>
      <c r="E111" s="1" t="s">
        <v>3666</v>
      </c>
      <c r="F111" s="1" t="str">
        <f>UnitControlCenter!$B$17</f>
        <v>terawatt-hours (TWh)</v>
      </c>
      <c r="G111" s="1" t="s">
        <v>3684</v>
      </c>
      <c r="H111" s="1" t="s">
        <v>3680</v>
      </c>
      <c r="I111" s="1" t="s">
        <v>3681</v>
      </c>
    </row>
    <row r="112" spans="1:10" ht="350">
      <c r="A112" s="2" t="s">
        <v>3659</v>
      </c>
      <c r="B112" s="2" t="s">
        <v>3664</v>
      </c>
      <c r="C112" s="44">
        <v>1</v>
      </c>
      <c r="D112" s="1" t="s">
        <v>66</v>
      </c>
      <c r="E112" s="1" t="s">
        <v>3666</v>
      </c>
      <c r="F112" s="1" t="str">
        <f>UnitControlCenter!$B$17</f>
        <v>terawatt-hours (TWh)</v>
      </c>
      <c r="G112" s="1" t="s">
        <v>3685</v>
      </c>
      <c r="H112" s="1" t="s">
        <v>3680</v>
      </c>
      <c r="I112" s="1" t="s">
        <v>3681</v>
      </c>
    </row>
    <row r="113" spans="1:10" ht="350">
      <c r="A113" s="2" t="s">
        <v>3659</v>
      </c>
      <c r="B113" s="2" t="s">
        <v>3665</v>
      </c>
      <c r="C113" s="44">
        <v>1</v>
      </c>
      <c r="D113" s="1" t="s">
        <v>66</v>
      </c>
      <c r="E113" s="1" t="s">
        <v>3666</v>
      </c>
      <c r="F113" s="1" t="str">
        <f>UnitControlCenter!$B$17</f>
        <v>terawatt-hours (TWh)</v>
      </c>
      <c r="G113" s="1" t="s">
        <v>3686</v>
      </c>
      <c r="H113" s="1" t="s">
        <v>3680</v>
      </c>
      <c r="I113" s="1" t="s">
        <v>3681</v>
      </c>
    </row>
    <row r="114" spans="1:10" ht="350">
      <c r="A114" s="2" t="s">
        <v>3659</v>
      </c>
      <c r="B114" s="2" t="s">
        <v>3669</v>
      </c>
      <c r="C114" s="44">
        <v>1</v>
      </c>
      <c r="D114" s="1" t="s">
        <v>66</v>
      </c>
      <c r="E114" s="1" t="s">
        <v>3667</v>
      </c>
      <c r="F114" s="1" t="str">
        <f>UnitControlCenter!$B$17</f>
        <v>terawatt-hours (TWh)</v>
      </c>
      <c r="G114" s="390" t="str">
        <f>G108</f>
        <v>Output Total Electricity Dispatched by Hour by Plant Type[average summer day,Hour,hydrogen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Change in Electricity Demand from Demand Altering Technologies[average summer day,Hour]</v>
      </c>
      <c r="H114" s="390" t="str">
        <f t="shared" ref="H114:I114" si="0">H108</f>
        <v>Hydrogen, Geothermal, Biomass with CCS, Biomass, Solar Thermal, Solar PV, Onshore Wind, Offshore Wind, Hydro, Small Modular Reactors, Conventional Nuclear, Municipal Solid Waste, Other Petroleum, Heavy or Residual Fuel Oil, Crude Oil, Natural Gas Peaker, Natural Gas Combined Cycle with CCS, Natural Gas Combined Cycle, Natural Gas Steam Turbine, Lignite with CCS, Lignite, Hard Coal with CCS, Hard Coal, Electricity Storage (+ imports/exports)</v>
      </c>
      <c r="I114" s="390" t="str">
        <f t="shared" si="0"/>
        <v>FF9999, 620e7a, 65fffb, 00b050, ff6400, ffff00, c2dffd, 087bf1, 004185, CCFF33, 04ffaf, ff00ff, 000000, ad6600, 740000, f593e0, 9B1CB0, c01b00, ff0000, 6E8000, 004d10, 009999, 969696, af64ff</v>
      </c>
      <c r="J114" s="390"/>
    </row>
    <row r="115" spans="1:10" ht="335">
      <c r="A115" s="2" t="s">
        <v>3659</v>
      </c>
      <c r="B115" s="2" t="s">
        <v>3670</v>
      </c>
      <c r="C115" s="44">
        <v>1</v>
      </c>
      <c r="D115" s="1" t="s">
        <v>66</v>
      </c>
      <c r="E115" s="1" t="s">
        <v>3667</v>
      </c>
      <c r="F115" s="1" t="str">
        <f>UnitControlCenter!$B$17</f>
        <v>terawatt-hours (TWh)</v>
      </c>
      <c r="G115" s="390" t="str">
        <f t="shared" ref="G115:I115" si="1">G109</f>
        <v>Output Total Electricity Dispatched by Hour by Plant Type[average fall day,Hour,hydrogen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Change in Electricity Demand from Demand Altering Technologies[average fall day,Hour]</v>
      </c>
      <c r="H115" s="390" t="str">
        <f t="shared" si="1"/>
        <v>Hydrogen, Geothermal, Biomass with CCS, Biomass, Solar Thermal, Solar PV, Onshore Wind, Offshore Wind, Hydro, Small Modular Reactors, Conventional Nuclear, Municipal Solid Waste, Other Petroleum, Heavy or Residual Fuel Oil, Crude Oil, Natural Gas Peaker, Natural Gas Combined Cycle with CCS, Natural Gas Combined Cycle, Natural Gas Steam Turbine, Lignite with CCS, Lignite, Hard Coal with CCS, Hard Coal, Electricity Storage (+ imports/exports)</v>
      </c>
      <c r="I115" s="390" t="str">
        <f t="shared" si="1"/>
        <v>FF9999, 620e7a, 65fffb, 00b050, ff6400, ffff00, c2dffd, 087bf1, 004185, CCFF33, 04ffaf, ff00ff, 000000, ad6600, 740000, f593e0, 9B1CB0, c01b00, ff0000, 6E8000, 004d10, 009999, 969696, af64ff</v>
      </c>
      <c r="J115" s="390"/>
    </row>
    <row r="116" spans="1:10" ht="350">
      <c r="A116" s="2" t="s">
        <v>3659</v>
      </c>
      <c r="B116" s="2" t="s">
        <v>3671</v>
      </c>
      <c r="C116" s="44">
        <v>1</v>
      </c>
      <c r="D116" s="1" t="s">
        <v>66</v>
      </c>
      <c r="E116" s="1" t="s">
        <v>3667</v>
      </c>
      <c r="F116" s="1" t="str">
        <f>UnitControlCenter!$B$17</f>
        <v>terawatt-hours (TWh)</v>
      </c>
      <c r="G116" s="390" t="str">
        <f t="shared" ref="G116:I116" si="2">G110</f>
        <v>Output Total Electricity Dispatched by Hour by Plant Type[average winter day,Hour,hydrogen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Change in Electricity Demand from Demand Altering Technologies[average winter day,Hour]</v>
      </c>
      <c r="H116" s="390" t="str">
        <f t="shared" si="2"/>
        <v>Hydrogen, Geothermal, Biomass with CCS, Biomass, Solar Thermal, Solar PV, Onshore Wind, Offshore Wind, Hydro, Small Modular Reactors, Conventional Nuclear, Municipal Solid Waste, Other Petroleum, Heavy or Residual Fuel Oil, Crude Oil, Natural Gas Peaker, Natural Gas Combined Cycle with CCS, Natural Gas Combined Cycle, Natural Gas Steam Turbine, Lignite with CCS, Lignite, Hard Coal with CCS, Hard Coal, Electricity Storage (+ imports/exports)</v>
      </c>
      <c r="I116" s="390" t="str">
        <f t="shared" si="2"/>
        <v>FF9999, 620e7a, 65fffb, 00b050, ff6400, ffff00, c2dffd, 087bf1, 004185, CCFF33, 04ffaf, ff00ff, 000000, ad6600, 740000, f593e0, 9B1CB0, c01b00, ff0000, 6E8000, 004d10, 009999, 969696, af64ff</v>
      </c>
      <c r="J116" s="390"/>
    </row>
    <row r="117" spans="1:10" ht="335">
      <c r="A117" s="2" t="s">
        <v>3659</v>
      </c>
      <c r="B117" s="2" t="s">
        <v>3672</v>
      </c>
      <c r="C117" s="44">
        <v>1</v>
      </c>
      <c r="D117" s="1" t="s">
        <v>66</v>
      </c>
      <c r="E117" s="1" t="s">
        <v>3667</v>
      </c>
      <c r="F117" s="1" t="str">
        <f>UnitControlCenter!$B$17</f>
        <v>terawatt-hours (TWh)</v>
      </c>
      <c r="G117" s="390" t="str">
        <f t="shared" ref="G117:I117" si="3">G111</f>
        <v>Output Total Electricity Dispatched by Hour by Plant Type[average spring day,Hour,hydrogen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Change in Electricity Demand from Demand Altering Technologies[average spring day,Hour]</v>
      </c>
      <c r="H117" s="390" t="str">
        <f t="shared" si="3"/>
        <v>Hydrogen, Geothermal, Biomass with CCS, Biomass, Solar Thermal, Solar PV, Onshore Wind, Offshore Wind, Hydro, Small Modular Reactors, Conventional Nuclear, Municipal Solid Waste, Other Petroleum, Heavy or Residual Fuel Oil, Crude Oil, Natural Gas Peaker, Natural Gas Combined Cycle with CCS, Natural Gas Combined Cycle, Natural Gas Steam Turbine, Lignite with CCS, Lignite, Hard Coal with CCS, Hard Coal, Electricity Storage (+ imports/exports)</v>
      </c>
      <c r="I117" s="390" t="str">
        <f t="shared" si="3"/>
        <v>FF9999, 620e7a, 65fffb, 00b050, ff6400, ffff00, c2dffd, 087bf1, 004185, CCFF33, 04ffaf, ff00ff, 000000, ad6600, 740000, f593e0, 9B1CB0, c01b00, ff0000, 6E8000, 004d10, 009999, 969696, af64ff</v>
      </c>
      <c r="J117" s="390"/>
    </row>
    <row r="118" spans="1:10" ht="350">
      <c r="A118" s="2" t="s">
        <v>3659</v>
      </c>
      <c r="B118" s="2" t="s">
        <v>3673</v>
      </c>
      <c r="C118" s="44">
        <v>1</v>
      </c>
      <c r="D118" s="1" t="s">
        <v>66</v>
      </c>
      <c r="E118" s="1" t="s">
        <v>3667</v>
      </c>
      <c r="F118" s="1" t="str">
        <f>UnitControlCenter!$B$17</f>
        <v>terawatt-hours (TWh)</v>
      </c>
      <c r="G118" s="390" t="str">
        <f t="shared" ref="G118:I118" si="4">G112</f>
        <v>Output Total Electricity Dispatched by Hour by Plant Type on Peak Summer Day[Hour,hydrogen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Change in Electricity Demand from Demand Altering Technologies on Peak Summer Day[Hour]</v>
      </c>
      <c r="H118" s="390" t="str">
        <f t="shared" si="4"/>
        <v>Hydrogen, Geothermal, Biomass with CCS, Biomass, Solar Thermal, Solar PV, Onshore Wind, Offshore Wind, Hydro, Small Modular Reactors, Conventional Nuclear, Municipal Solid Waste, Other Petroleum, Heavy or Residual Fuel Oil, Crude Oil, Natural Gas Peaker, Natural Gas Combined Cycle with CCS, Natural Gas Combined Cycle, Natural Gas Steam Turbine, Lignite with CCS, Lignite, Hard Coal with CCS, Hard Coal, Electricity Storage (+ imports/exports)</v>
      </c>
      <c r="I118" s="390" t="str">
        <f t="shared" si="4"/>
        <v>FF9999, 620e7a, 65fffb, 00b050, ff6400, ffff00, c2dffd, 087bf1, 004185, CCFF33, 04ffaf, ff00ff, 000000, ad6600, 740000, f593e0, 9B1CB0, c01b00, ff0000, 6E8000, 004d10, 009999, 969696, af64ff</v>
      </c>
      <c r="J118" s="390"/>
    </row>
    <row r="119" spans="1:10" s="204" customFormat="1" ht="351" thickBot="1">
      <c r="A119" s="203" t="s">
        <v>3659</v>
      </c>
      <c r="B119" s="203" t="s">
        <v>3674</v>
      </c>
      <c r="C119" s="210">
        <v>1</v>
      </c>
      <c r="D119" s="204" t="s">
        <v>66</v>
      </c>
      <c r="E119" s="204" t="s">
        <v>3667</v>
      </c>
      <c r="F119" s="204" t="str">
        <f>UnitControlCenter!$B$17</f>
        <v>terawatt-hours (TWh)</v>
      </c>
      <c r="G119" s="391" t="str">
        <f t="shared" ref="G119:I119" si="5">G113</f>
        <v>Output Total Electricity Dispatched by Hour by Plant Type on Peak Winter Day[Hour,hydrogen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Change in Electricity Demand from Demand Altering Technologies on Peak Winter Day[Hour]</v>
      </c>
      <c r="H119" s="391" t="str">
        <f t="shared" si="5"/>
        <v>Hydrogen, Geothermal, Biomass with CCS, Biomass, Solar Thermal, Solar PV, Onshore Wind, Offshore Wind, Hydro, Small Modular Reactors, Conventional Nuclear, Municipal Solid Waste, Other Petroleum, Heavy or Residual Fuel Oil, Crude Oil, Natural Gas Peaker, Natural Gas Combined Cycle with CCS, Natural Gas Combined Cycle, Natural Gas Steam Turbine, Lignite with CCS, Lignite, Hard Coal with CCS, Hard Coal, Electricity Storage (+ imports/exports)</v>
      </c>
      <c r="I119" s="391" t="str">
        <f t="shared" si="5"/>
        <v>FF9999, 620e7a, 65fffb, 00b050, ff6400, ffff00, c2dffd, 087bf1, 004185, CCFF33, 04ffaf, ff00ff, 000000, ad6600, 740000, f593e0, 9B1CB0, c01b00, ff0000, 6E8000, 004d10, 009999, 969696, af64ff</v>
      </c>
      <c r="J119" s="391"/>
    </row>
    <row r="120" spans="1:10" ht="80">
      <c r="A120" s="2" t="s">
        <v>2774</v>
      </c>
      <c r="B120" s="2" t="s">
        <v>2775</v>
      </c>
      <c r="C120" s="44">
        <v>1</v>
      </c>
      <c r="D120" s="1" t="s">
        <v>66</v>
      </c>
      <c r="E120" s="1" t="s">
        <v>67</v>
      </c>
      <c r="F120" s="1" t="str">
        <f>UnitControlCenter!$B$26</f>
        <v>million vehicles / year</v>
      </c>
      <c r="G120" s="1" t="s">
        <v>2634</v>
      </c>
      <c r="H120" s="1" t="s">
        <v>2635</v>
      </c>
      <c r="I120" s="1" t="s">
        <v>2636</v>
      </c>
    </row>
    <row r="121" spans="1:10" ht="80">
      <c r="A121" s="2" t="s">
        <v>2774</v>
      </c>
      <c r="B121" s="2" t="s">
        <v>2776</v>
      </c>
      <c r="C121" s="44">
        <v>1</v>
      </c>
      <c r="D121" s="1" t="s">
        <v>66</v>
      </c>
      <c r="E121" s="1" t="s">
        <v>67</v>
      </c>
      <c r="F121" s="1" t="str">
        <f>UnitControlCenter!$B$27</f>
        <v>thousand vehicles / year</v>
      </c>
      <c r="G121" s="1" t="s">
        <v>2637</v>
      </c>
      <c r="H121" s="1" t="s">
        <v>2638</v>
      </c>
      <c r="I121" s="1" t="s">
        <v>2639</v>
      </c>
    </row>
    <row r="122" spans="1:10" ht="80">
      <c r="A122" s="2" t="s">
        <v>2774</v>
      </c>
      <c r="B122" s="2" t="s">
        <v>3155</v>
      </c>
      <c r="C122" s="44">
        <v>1</v>
      </c>
      <c r="D122" s="1" t="s">
        <v>66</v>
      </c>
      <c r="E122" s="1" t="s">
        <v>67</v>
      </c>
      <c r="F122" s="1" t="str">
        <f>UnitControlCenter!$B$27</f>
        <v>thousand vehicles / year</v>
      </c>
      <c r="G122" s="1" t="s">
        <v>2640</v>
      </c>
      <c r="H122" s="1" t="s">
        <v>2635</v>
      </c>
      <c r="I122" s="1" t="s">
        <v>2636</v>
      </c>
    </row>
    <row r="123" spans="1:10" ht="80">
      <c r="A123" s="2" t="s">
        <v>2774</v>
      </c>
      <c r="B123" s="2" t="s">
        <v>3158</v>
      </c>
      <c r="C123" s="44">
        <v>1</v>
      </c>
      <c r="D123" s="1" t="s">
        <v>66</v>
      </c>
      <c r="E123" s="1" t="s">
        <v>67</v>
      </c>
      <c r="F123" s="1" t="str">
        <f>UnitControlCenter!$B$27</f>
        <v>thousand vehicles / year</v>
      </c>
      <c r="G123" s="1" t="s">
        <v>2641</v>
      </c>
      <c r="H123" s="1" t="s">
        <v>2638</v>
      </c>
      <c r="I123" s="1" t="s">
        <v>2639</v>
      </c>
    </row>
    <row r="124" spans="1:10" ht="32">
      <c r="A124" s="2" t="s">
        <v>2774</v>
      </c>
      <c r="B124" s="2" t="s">
        <v>3440</v>
      </c>
      <c r="C124" s="44">
        <v>1</v>
      </c>
      <c r="D124" s="1" t="s">
        <v>66</v>
      </c>
      <c r="E124" s="1" t="s">
        <v>67</v>
      </c>
      <c r="F124" s="1" t="str">
        <f>UnitControlCenter!$B$27</f>
        <v>thousand vehicles / year</v>
      </c>
      <c r="G124" s="1" t="s">
        <v>2524</v>
      </c>
      <c r="H124" s="1" t="s">
        <v>2525</v>
      </c>
      <c r="I124" s="1" t="s">
        <v>2625</v>
      </c>
    </row>
    <row r="125" spans="1:10" ht="32">
      <c r="A125" s="2" t="s">
        <v>2774</v>
      </c>
      <c r="B125" s="2" t="s">
        <v>3441</v>
      </c>
      <c r="C125" s="44">
        <v>0</v>
      </c>
      <c r="D125" s="1" t="s">
        <v>66</v>
      </c>
      <c r="E125" s="1" t="s">
        <v>67</v>
      </c>
      <c r="F125" s="1" t="str">
        <f>UnitControlCenter!$B$27</f>
        <v>thousand vehicles / year</v>
      </c>
      <c r="G125" s="1" t="s">
        <v>3442</v>
      </c>
      <c r="H125" s="1" t="s">
        <v>2525</v>
      </c>
      <c r="I125" s="1" t="s">
        <v>2625</v>
      </c>
    </row>
    <row r="126" spans="1:10" ht="64">
      <c r="A126" s="2" t="s">
        <v>2774</v>
      </c>
      <c r="B126" s="2" t="s">
        <v>2777</v>
      </c>
      <c r="C126" s="44">
        <v>1</v>
      </c>
      <c r="D126" s="1" t="s">
        <v>66</v>
      </c>
      <c r="E126" s="1" t="s">
        <v>67</v>
      </c>
      <c r="F126" s="1" t="str">
        <f>UnitControlCenter!$B$28</f>
        <v>million vehicles</v>
      </c>
      <c r="G126" s="1" t="s">
        <v>2642</v>
      </c>
      <c r="H126" s="1" t="s">
        <v>2635</v>
      </c>
      <c r="I126" s="1" t="s">
        <v>2636</v>
      </c>
    </row>
    <row r="127" spans="1:10" ht="64">
      <c r="A127" s="2" t="s">
        <v>2774</v>
      </c>
      <c r="B127" s="2" t="s">
        <v>2778</v>
      </c>
      <c r="C127" s="44">
        <v>1</v>
      </c>
      <c r="D127" s="1" t="s">
        <v>66</v>
      </c>
      <c r="E127" s="1" t="s">
        <v>67</v>
      </c>
      <c r="F127" s="1" t="str">
        <f>UnitControlCenter!$B$29</f>
        <v>thousand vehicles</v>
      </c>
      <c r="G127" s="1" t="s">
        <v>2859</v>
      </c>
      <c r="H127" s="1" t="s">
        <v>2638</v>
      </c>
      <c r="I127" s="1" t="s">
        <v>2639</v>
      </c>
    </row>
    <row r="128" spans="1:10" ht="64">
      <c r="A128" s="2" t="s">
        <v>2774</v>
      </c>
      <c r="B128" s="2" t="s">
        <v>3156</v>
      </c>
      <c r="C128" s="44">
        <v>1</v>
      </c>
      <c r="D128" s="1" t="s">
        <v>66</v>
      </c>
      <c r="E128" s="1" t="s">
        <v>67</v>
      </c>
      <c r="F128" s="1" t="str">
        <f>UnitControlCenter!$B$28</f>
        <v>million vehicles</v>
      </c>
      <c r="G128" s="1" t="s">
        <v>2643</v>
      </c>
      <c r="H128" s="1" t="s">
        <v>2635</v>
      </c>
      <c r="I128" s="1" t="s">
        <v>2636</v>
      </c>
    </row>
    <row r="129" spans="1:10" ht="64">
      <c r="A129" s="2" t="s">
        <v>2774</v>
      </c>
      <c r="B129" s="2" t="s">
        <v>3159</v>
      </c>
      <c r="C129" s="44">
        <v>1</v>
      </c>
      <c r="D129" s="1" t="s">
        <v>66</v>
      </c>
      <c r="E129" s="1" t="s">
        <v>67</v>
      </c>
      <c r="F129" s="1" t="str">
        <f>UnitControlCenter!$B$28</f>
        <v>million vehicles</v>
      </c>
      <c r="G129" s="1" t="s">
        <v>2644</v>
      </c>
      <c r="H129" s="1" t="s">
        <v>2638</v>
      </c>
      <c r="I129" s="1" t="s">
        <v>2639</v>
      </c>
    </row>
    <row r="130" spans="1:10" ht="32">
      <c r="A130" s="2" t="s">
        <v>2774</v>
      </c>
      <c r="B130" s="2" t="s">
        <v>3443</v>
      </c>
      <c r="C130" s="44">
        <v>1</v>
      </c>
      <c r="D130" s="1" t="s">
        <v>66</v>
      </c>
      <c r="E130" s="1" t="s">
        <v>67</v>
      </c>
      <c r="F130" s="1" t="str">
        <f>UnitControlCenter!$B$28</f>
        <v>million vehicles</v>
      </c>
      <c r="G130" s="1" t="s">
        <v>2626</v>
      </c>
      <c r="H130" s="1" t="s">
        <v>2525</v>
      </c>
      <c r="I130" s="1" t="s">
        <v>2625</v>
      </c>
    </row>
    <row r="131" spans="1:10" s="204" customFormat="1" ht="33" thickBot="1">
      <c r="A131" s="203" t="s">
        <v>2774</v>
      </c>
      <c r="B131" s="203" t="s">
        <v>3444</v>
      </c>
      <c r="C131" s="210">
        <v>0</v>
      </c>
      <c r="D131" s="204" t="s">
        <v>66</v>
      </c>
      <c r="E131" s="204" t="s">
        <v>67</v>
      </c>
      <c r="F131" s="204" t="str">
        <f>UnitControlCenter!$B$28</f>
        <v>million vehicles</v>
      </c>
      <c r="G131" s="204" t="s">
        <v>3445</v>
      </c>
      <c r="H131" s="204" t="s">
        <v>2525</v>
      </c>
      <c r="I131" s="204" t="s">
        <v>2625</v>
      </c>
    </row>
    <row r="132" spans="1:10" ht="128">
      <c r="A132" s="2" t="s">
        <v>2886</v>
      </c>
      <c r="B132" s="2" t="s">
        <v>2370</v>
      </c>
      <c r="C132" s="44">
        <v>1</v>
      </c>
      <c r="D132" s="1" t="s">
        <v>66</v>
      </c>
      <c r="E132" s="1" t="s">
        <v>67</v>
      </c>
      <c r="F132" s="1" t="str">
        <f>UnitControlCenter!$B$3</f>
        <v>million metric tons / year</v>
      </c>
      <c r="G132" s="1" t="s">
        <v>3325</v>
      </c>
      <c r="H132" s="1" t="s">
        <v>3324</v>
      </c>
      <c r="I132" s="1" t="s">
        <v>2627</v>
      </c>
    </row>
    <row r="133" spans="1:10" ht="80">
      <c r="A133" s="2" t="s">
        <v>2886</v>
      </c>
      <c r="B133" s="2" t="s">
        <v>2371</v>
      </c>
      <c r="C133" s="44">
        <v>1</v>
      </c>
      <c r="D133" s="1" t="s">
        <v>66</v>
      </c>
      <c r="E133" s="1" t="s">
        <v>67</v>
      </c>
      <c r="F133" s="1" t="str">
        <f>UnitControlCenter!$B$30</f>
        <v>quads / year</v>
      </c>
      <c r="G133" s="1" t="s">
        <v>2796</v>
      </c>
      <c r="H133" s="1" t="s">
        <v>2645</v>
      </c>
      <c r="I133" s="1" t="s">
        <v>2646</v>
      </c>
    </row>
    <row r="134" spans="1:10" ht="112">
      <c r="A134" s="2" t="s">
        <v>2886</v>
      </c>
      <c r="B134" s="2" t="s">
        <v>2421</v>
      </c>
      <c r="C134" s="44">
        <v>1</v>
      </c>
      <c r="D134" s="1" t="s">
        <v>66</v>
      </c>
      <c r="E134" s="1" t="s">
        <v>67</v>
      </c>
      <c r="F134" s="1" t="str">
        <f>UnitControlCenter!$B$30</f>
        <v>quads / year</v>
      </c>
      <c r="G134" s="1" t="s">
        <v>3326</v>
      </c>
      <c r="H134" s="1" t="s">
        <v>3324</v>
      </c>
      <c r="I134" s="1" t="s">
        <v>2627</v>
      </c>
    </row>
    <row r="135" spans="1:10" ht="32">
      <c r="A135" s="2" t="s">
        <v>2886</v>
      </c>
      <c r="B135" s="2" t="s">
        <v>3333</v>
      </c>
      <c r="C135" s="44">
        <v>1</v>
      </c>
      <c r="D135" s="1" t="s">
        <v>64</v>
      </c>
      <c r="E135" s="1" t="s">
        <v>65</v>
      </c>
      <c r="F135" s="1" t="str">
        <f>UnitControlCenter!$B$30</f>
        <v>quads / year</v>
      </c>
      <c r="G135" s="1" t="s">
        <v>3334</v>
      </c>
    </row>
    <row r="136" spans="1:10" ht="48">
      <c r="A136" s="2" t="s">
        <v>2886</v>
      </c>
      <c r="B136" s="2" t="s">
        <v>2887</v>
      </c>
      <c r="C136" s="44">
        <v>1</v>
      </c>
      <c r="D136" s="1" t="s">
        <v>66</v>
      </c>
      <c r="E136" s="1" t="s">
        <v>67</v>
      </c>
      <c r="F136" s="1" t="str">
        <f>UnitControlCenter!$B$24</f>
        <v>trillion passenger-miles / year</v>
      </c>
      <c r="G136" s="1" t="s">
        <v>2380</v>
      </c>
      <c r="H136" s="1" t="s">
        <v>2586</v>
      </c>
      <c r="I136" s="1" t="s">
        <v>2587</v>
      </c>
    </row>
    <row r="137" spans="1:10" ht="33" thickBot="1">
      <c r="A137" s="203" t="s">
        <v>2886</v>
      </c>
      <c r="B137" s="203" t="s">
        <v>2888</v>
      </c>
      <c r="C137" s="210">
        <v>1</v>
      </c>
      <c r="D137" s="204" t="s">
        <v>66</v>
      </c>
      <c r="E137" s="204" t="s">
        <v>67</v>
      </c>
      <c r="F137" s="204" t="str">
        <f>UnitControlCenter!$B$25</f>
        <v>trillion freight ton-miles / year</v>
      </c>
      <c r="G137" s="204" t="s">
        <v>2623</v>
      </c>
      <c r="H137" s="204" t="s">
        <v>3163</v>
      </c>
      <c r="I137" s="204" t="s">
        <v>2624</v>
      </c>
      <c r="J137" s="204"/>
    </row>
    <row r="138" spans="1:10" ht="288">
      <c r="A138" s="2" t="s">
        <v>2372</v>
      </c>
      <c r="B138" s="2" t="s">
        <v>2765</v>
      </c>
      <c r="C138" s="44">
        <v>1</v>
      </c>
      <c r="D138" s="1" t="s">
        <v>66</v>
      </c>
      <c r="E138" s="1" t="s">
        <v>67</v>
      </c>
      <c r="F138" s="1" t="str">
        <f>UnitControlCenter!$B$30</f>
        <v>quads / year</v>
      </c>
      <c r="G138" s="1" t="s">
        <v>3099</v>
      </c>
      <c r="H138" s="1" t="s">
        <v>3097</v>
      </c>
      <c r="I138" s="226" t="s">
        <v>3098</v>
      </c>
      <c r="J138" s="226"/>
    </row>
    <row r="139" spans="1:10" ht="112">
      <c r="A139" s="2" t="s">
        <v>2372</v>
      </c>
      <c r="B139" s="2" t="s">
        <v>2766</v>
      </c>
      <c r="C139" s="44">
        <v>1</v>
      </c>
      <c r="D139" s="1" t="s">
        <v>66</v>
      </c>
      <c r="E139" s="1" t="s">
        <v>67</v>
      </c>
      <c r="F139" s="1" t="str">
        <f>UnitControlCenter!$B$30</f>
        <v>quads / year</v>
      </c>
      <c r="G139" s="1" t="s">
        <v>2767</v>
      </c>
      <c r="H139" s="1" t="s">
        <v>2761</v>
      </c>
      <c r="I139" s="1" t="s">
        <v>2762</v>
      </c>
    </row>
    <row r="140" spans="1:10" ht="16">
      <c r="A140" s="2" t="s">
        <v>2372</v>
      </c>
      <c r="B140" s="2" t="s">
        <v>3335</v>
      </c>
      <c r="C140" s="44">
        <v>1</v>
      </c>
      <c r="D140" s="1" t="s">
        <v>64</v>
      </c>
      <c r="E140" s="1" t="s">
        <v>65</v>
      </c>
      <c r="F140" s="1" t="str">
        <f>UnitControlCenter!$B$30</f>
        <v>quads / year</v>
      </c>
      <c r="G140" s="1" t="s">
        <v>3336</v>
      </c>
    </row>
    <row r="141" spans="1:10" ht="224">
      <c r="A141" s="2" t="s">
        <v>2372</v>
      </c>
      <c r="B141" s="2" t="s">
        <v>2763</v>
      </c>
      <c r="C141" s="44">
        <v>1</v>
      </c>
      <c r="D141" s="1" t="s">
        <v>66</v>
      </c>
      <c r="E141" s="1" t="s">
        <v>67</v>
      </c>
      <c r="F141" s="1" t="str">
        <f>UnitControlCenter!$B$30</f>
        <v>quads / year</v>
      </c>
      <c r="G141" s="1" t="s">
        <v>3096</v>
      </c>
      <c r="H141" s="1" t="s">
        <v>3097</v>
      </c>
      <c r="I141" s="226" t="s">
        <v>3098</v>
      </c>
      <c r="J141" s="226"/>
    </row>
    <row r="142" spans="1:10" ht="80">
      <c r="A142" s="2" t="s">
        <v>2372</v>
      </c>
      <c r="B142" s="2" t="s">
        <v>2764</v>
      </c>
      <c r="C142" s="44">
        <v>1</v>
      </c>
      <c r="D142" s="1" t="s">
        <v>66</v>
      </c>
      <c r="E142" s="1" t="s">
        <v>67</v>
      </c>
      <c r="F142" s="1" t="str">
        <f>UnitControlCenter!$B$30</f>
        <v>quads / year</v>
      </c>
      <c r="G142" s="1" t="s">
        <v>2760</v>
      </c>
      <c r="H142" s="1" t="s">
        <v>2761</v>
      </c>
      <c r="I142" s="1" t="s">
        <v>2762</v>
      </c>
    </row>
    <row r="143" spans="1:10" ht="16">
      <c r="A143" s="2" t="s">
        <v>2372</v>
      </c>
      <c r="B143" s="2" t="s">
        <v>3337</v>
      </c>
      <c r="C143" s="44">
        <v>1</v>
      </c>
      <c r="D143" s="1" t="s">
        <v>64</v>
      </c>
      <c r="E143" s="1" t="s">
        <v>65</v>
      </c>
      <c r="F143" s="1" t="str">
        <f>UnitControlCenter!$B$30</f>
        <v>quads / year</v>
      </c>
      <c r="G143" s="1" t="s">
        <v>3338</v>
      </c>
    </row>
    <row r="144" spans="1:10" ht="128">
      <c r="A144" s="2" t="s">
        <v>2372</v>
      </c>
      <c r="B144" s="2" t="s">
        <v>3640</v>
      </c>
      <c r="C144" s="44">
        <v>1</v>
      </c>
      <c r="D144" s="1" t="s">
        <v>66</v>
      </c>
      <c r="E144" s="1" t="s">
        <v>67</v>
      </c>
      <c r="F144" s="1" t="str">
        <f>UnitControlCenter!$B$30</f>
        <v>quads / year</v>
      </c>
      <c r="G144" s="1" t="s">
        <v>3645</v>
      </c>
      <c r="H144" s="1" t="s">
        <v>3646</v>
      </c>
      <c r="I144" s="1" t="s">
        <v>3647</v>
      </c>
    </row>
    <row r="145" spans="1:10" s="204" customFormat="1" ht="81" thickBot="1">
      <c r="A145" s="203" t="s">
        <v>2372</v>
      </c>
      <c r="B145" s="203" t="s">
        <v>3641</v>
      </c>
      <c r="C145" s="210">
        <v>1</v>
      </c>
      <c r="D145" s="204" t="s">
        <v>66</v>
      </c>
      <c r="E145" s="204" t="s">
        <v>67</v>
      </c>
      <c r="F145" s="204" t="str">
        <f>UnitControlCenter!$B$16</f>
        <v>terawatt-hours (TWh) / year</v>
      </c>
      <c r="G145" s="204" t="s">
        <v>3644</v>
      </c>
      <c r="H145" s="204" t="s">
        <v>3642</v>
      </c>
      <c r="I145" s="204" t="s">
        <v>3643</v>
      </c>
    </row>
    <row r="146" spans="1:10" ht="256">
      <c r="A146" s="2" t="s">
        <v>2844</v>
      </c>
      <c r="B146" s="2" t="s">
        <v>2417</v>
      </c>
      <c r="C146" s="44">
        <v>1</v>
      </c>
      <c r="D146" s="1" t="s">
        <v>66</v>
      </c>
      <c r="E146" s="1" t="s">
        <v>67</v>
      </c>
      <c r="F146" s="1" t="str">
        <f>UnitControlCenter!$B$3</f>
        <v>million metric tons / year</v>
      </c>
      <c r="G146" s="1" t="s">
        <v>3100</v>
      </c>
      <c r="H146" s="1" t="s">
        <v>3097</v>
      </c>
      <c r="I146" s="226" t="s">
        <v>3098</v>
      </c>
      <c r="J146" s="226"/>
    </row>
    <row r="147" spans="1:10" ht="32">
      <c r="A147" s="2" t="s">
        <v>2844</v>
      </c>
      <c r="B147" s="2" t="s">
        <v>2418</v>
      </c>
      <c r="C147" s="44">
        <v>1</v>
      </c>
      <c r="D147" s="1" t="s">
        <v>66</v>
      </c>
      <c r="E147" s="1" t="s">
        <v>67</v>
      </c>
      <c r="F147" s="1" t="str">
        <f>UnitControlCenter!$B$3</f>
        <v>million metric tons / year</v>
      </c>
      <c r="G147" s="1" t="s">
        <v>2632</v>
      </c>
      <c r="H147" s="1" t="s">
        <v>2630</v>
      </c>
      <c r="I147" s="1" t="s">
        <v>2631</v>
      </c>
    </row>
    <row r="148" spans="1:10" ht="240">
      <c r="A148" s="2" t="s">
        <v>2844</v>
      </c>
      <c r="B148" s="2" t="s">
        <v>2419</v>
      </c>
      <c r="C148" s="44">
        <v>1</v>
      </c>
      <c r="D148" s="1" t="s">
        <v>66</v>
      </c>
      <c r="E148" s="1" t="s">
        <v>67</v>
      </c>
      <c r="F148" s="1" t="str">
        <f>UnitControlCenter!$B$3</f>
        <v>million metric tons / year</v>
      </c>
      <c r="G148" s="1" t="s">
        <v>3152</v>
      </c>
      <c r="H148" s="1" t="s">
        <v>3097</v>
      </c>
      <c r="I148" s="226" t="s">
        <v>3098</v>
      </c>
      <c r="J148" s="226"/>
    </row>
    <row r="149" spans="1:10" ht="32">
      <c r="A149" s="2" t="s">
        <v>2844</v>
      </c>
      <c r="B149" s="2" t="s">
        <v>2420</v>
      </c>
      <c r="C149" s="44">
        <v>1</v>
      </c>
      <c r="D149" s="1" t="s">
        <v>66</v>
      </c>
      <c r="E149" s="1" t="s">
        <v>67</v>
      </c>
      <c r="F149" s="1" t="str">
        <f>UnitControlCenter!$B$3</f>
        <v>million metric tons / year</v>
      </c>
      <c r="G149" s="1" t="s">
        <v>2633</v>
      </c>
      <c r="H149" s="1" t="s">
        <v>2630</v>
      </c>
      <c r="I149" s="1" t="s">
        <v>2631</v>
      </c>
    </row>
    <row r="150" spans="1:10" ht="304">
      <c r="A150" s="2" t="s">
        <v>2844</v>
      </c>
      <c r="B150" s="2" t="s">
        <v>2842</v>
      </c>
      <c r="C150" s="44">
        <v>1</v>
      </c>
      <c r="D150" s="1" t="s">
        <v>66</v>
      </c>
      <c r="E150" s="1" t="s">
        <v>67</v>
      </c>
      <c r="F150" s="1" t="str">
        <f>UnitControlCenter!$B$3</f>
        <v>million metric tons / year</v>
      </c>
      <c r="G150" s="1" t="s">
        <v>3101</v>
      </c>
      <c r="H150" s="1" t="s">
        <v>3097</v>
      </c>
      <c r="I150" s="226" t="s">
        <v>3098</v>
      </c>
      <c r="J150" s="226"/>
    </row>
    <row r="151" spans="1:10" ht="32">
      <c r="A151" s="2" t="s">
        <v>2844</v>
      </c>
      <c r="B151" s="2" t="s">
        <v>2843</v>
      </c>
      <c r="C151" s="44">
        <v>1</v>
      </c>
      <c r="D151" s="1" t="s">
        <v>66</v>
      </c>
      <c r="E151" s="1" t="s">
        <v>67</v>
      </c>
      <c r="F151" s="1" t="str">
        <f>UnitControlCenter!$B$3</f>
        <v>million metric tons / year</v>
      </c>
      <c r="G151" s="1" t="s">
        <v>2883</v>
      </c>
      <c r="H151" s="1" t="s">
        <v>2845</v>
      </c>
      <c r="I151" s="1" t="s">
        <v>2846</v>
      </c>
    </row>
    <row r="152" spans="1:10" ht="32">
      <c r="A152" s="2" t="s">
        <v>2844</v>
      </c>
      <c r="B152" s="2" t="s">
        <v>3417</v>
      </c>
      <c r="C152" s="44">
        <v>1</v>
      </c>
      <c r="D152" s="1" t="s">
        <v>66</v>
      </c>
      <c r="E152" s="1" t="s">
        <v>67</v>
      </c>
      <c r="F152" s="1" t="str">
        <f>UnitControlCenter!$B$3</f>
        <v>million metric tons / year</v>
      </c>
      <c r="G152" s="1" t="s">
        <v>3520</v>
      </c>
      <c r="H152" s="1" t="s">
        <v>3410</v>
      </c>
      <c r="I152" s="1" t="s">
        <v>3413</v>
      </c>
    </row>
    <row r="153" spans="1:10" ht="240">
      <c r="A153" s="2" t="s">
        <v>2844</v>
      </c>
      <c r="B153" s="2" t="s">
        <v>3408</v>
      </c>
      <c r="C153" s="44">
        <v>1</v>
      </c>
      <c r="D153" s="1" t="s">
        <v>66</v>
      </c>
      <c r="E153" s="1" t="s">
        <v>67</v>
      </c>
      <c r="F153" s="1" t="str">
        <f>UnitControlCenter!$B$3</f>
        <v>million metric tons / year</v>
      </c>
      <c r="G153" s="1" t="s">
        <v>3411</v>
      </c>
      <c r="H153" s="1" t="s">
        <v>3097</v>
      </c>
      <c r="I153" s="226" t="s">
        <v>3098</v>
      </c>
      <c r="J153" s="226"/>
    </row>
    <row r="154" spans="1:10" ht="305" thickBot="1">
      <c r="A154" s="203" t="s">
        <v>2844</v>
      </c>
      <c r="B154" s="203" t="s">
        <v>3409</v>
      </c>
      <c r="C154" s="210">
        <v>1</v>
      </c>
      <c r="D154" s="203" t="s">
        <v>66</v>
      </c>
      <c r="E154" s="203" t="s">
        <v>67</v>
      </c>
      <c r="F154" s="203" t="str">
        <f>UnitControlCenter!$B$3</f>
        <v>million metric tons / year</v>
      </c>
      <c r="G154" s="203" t="s">
        <v>3412</v>
      </c>
      <c r="H154" s="203" t="s">
        <v>3097</v>
      </c>
      <c r="I154" s="203" t="s">
        <v>3098</v>
      </c>
      <c r="J154" s="203"/>
    </row>
    <row r="155" spans="1:10" ht="48">
      <c r="A155" s="2" t="s">
        <v>3554</v>
      </c>
      <c r="B155" s="2" t="s">
        <v>3555</v>
      </c>
      <c r="C155" s="44">
        <v>1</v>
      </c>
      <c r="D155" s="1" t="s">
        <v>66</v>
      </c>
      <c r="E155" s="1" t="s">
        <v>67</v>
      </c>
      <c r="F155" s="1" t="str">
        <f>UnitControlCenter!$B$30</f>
        <v>quads / year</v>
      </c>
      <c r="G155" s="1" t="s">
        <v>2383</v>
      </c>
      <c r="H155" s="1" t="s">
        <v>2384</v>
      </c>
      <c r="I155" s="1" t="s">
        <v>2616</v>
      </c>
    </row>
    <row r="156" spans="1:10" s="2" customFormat="1" ht="32">
      <c r="A156" s="2" t="s">
        <v>3554</v>
      </c>
      <c r="B156" s="2" t="s">
        <v>3556</v>
      </c>
      <c r="C156" s="44">
        <v>1</v>
      </c>
      <c r="D156" s="2" t="s">
        <v>66</v>
      </c>
      <c r="E156" s="2" t="s">
        <v>67</v>
      </c>
      <c r="F156" s="2" t="str">
        <f>UnitControlCenter!$B$30</f>
        <v>quads / year</v>
      </c>
      <c r="G156" s="2" t="s">
        <v>2401</v>
      </c>
      <c r="H156" s="2" t="s">
        <v>2385</v>
      </c>
      <c r="I156" s="2" t="s">
        <v>2386</v>
      </c>
    </row>
    <row r="157" spans="1:10" ht="80">
      <c r="A157" s="2" t="s">
        <v>3554</v>
      </c>
      <c r="B157" s="2" t="s">
        <v>3557</v>
      </c>
      <c r="C157" s="44">
        <v>1</v>
      </c>
      <c r="D157" s="1" t="s">
        <v>66</v>
      </c>
      <c r="E157" s="1" t="s">
        <v>67</v>
      </c>
      <c r="F157" s="1" t="str">
        <f>UnitControlCenter!$B$30</f>
        <v>quads / year</v>
      </c>
      <c r="G157" s="1" t="s">
        <v>2655</v>
      </c>
      <c r="H157" s="1" t="s">
        <v>2657</v>
      </c>
      <c r="I157" s="1" t="s">
        <v>2656</v>
      </c>
    </row>
    <row r="158" spans="1:10" s="2" customFormat="1" ht="16">
      <c r="A158" s="2" t="s">
        <v>3554</v>
      </c>
      <c r="B158" s="2" t="s">
        <v>3558</v>
      </c>
      <c r="C158" s="44">
        <v>1</v>
      </c>
      <c r="D158" s="2" t="s">
        <v>64</v>
      </c>
      <c r="E158" s="2" t="s">
        <v>65</v>
      </c>
      <c r="F158" s="2" t="str">
        <f>UnitControlCenter!$B$30</f>
        <v>quads / year</v>
      </c>
      <c r="G158" s="2" t="s">
        <v>3339</v>
      </c>
    </row>
    <row r="159" spans="1:10" ht="192">
      <c r="A159" s="2" t="s">
        <v>3554</v>
      </c>
      <c r="B159" s="2" t="s">
        <v>3559</v>
      </c>
      <c r="C159" s="44">
        <v>1</v>
      </c>
      <c r="D159" s="1" t="s">
        <v>66</v>
      </c>
      <c r="E159" s="1" t="s">
        <v>67</v>
      </c>
      <c r="F159" s="2" t="str">
        <f>UnitControlCenter!B3</f>
        <v>million metric tons / year</v>
      </c>
      <c r="G159" s="1" t="s">
        <v>3561</v>
      </c>
      <c r="H159" s="1" t="s">
        <v>3562</v>
      </c>
      <c r="I159" s="2" t="s">
        <v>3563</v>
      </c>
      <c r="J159" s="2"/>
    </row>
    <row r="160" spans="1:10" s="204" customFormat="1" ht="257" thickBot="1">
      <c r="A160" s="2" t="s">
        <v>3554</v>
      </c>
      <c r="B160" s="203" t="s">
        <v>3560</v>
      </c>
      <c r="C160" s="210">
        <v>1</v>
      </c>
      <c r="D160" s="204" t="s">
        <v>66</v>
      </c>
      <c r="E160" s="204" t="s">
        <v>67</v>
      </c>
      <c r="F160" s="203" t="str">
        <f>UnitControlCenter!B3</f>
        <v>million metric tons / year</v>
      </c>
      <c r="G160" s="204" t="s">
        <v>3564</v>
      </c>
      <c r="H160" s="204" t="s">
        <v>3562</v>
      </c>
      <c r="I160" s="203" t="s">
        <v>3563</v>
      </c>
      <c r="J160" s="203"/>
    </row>
    <row r="161" spans="1:10" ht="96">
      <c r="A161" s="2" t="s">
        <v>2439</v>
      </c>
      <c r="B161" s="2" t="s">
        <v>2440</v>
      </c>
      <c r="C161" s="44">
        <v>1</v>
      </c>
      <c r="D161" s="1" t="s">
        <v>66</v>
      </c>
      <c r="E161" s="1" t="s">
        <v>67</v>
      </c>
      <c r="F161" s="1" t="str">
        <f>UnitControlCenter!$B$30</f>
        <v>quads / year</v>
      </c>
      <c r="G161" s="1" t="s">
        <v>2669</v>
      </c>
      <c r="H161" s="1" t="s">
        <v>2670</v>
      </c>
      <c r="I161" s="1" t="s">
        <v>2671</v>
      </c>
    </row>
    <row r="162" spans="1:10" ht="64">
      <c r="A162" s="2" t="s">
        <v>2439</v>
      </c>
      <c r="B162" s="2" t="s">
        <v>2441</v>
      </c>
      <c r="C162" s="44">
        <v>1</v>
      </c>
      <c r="D162" s="1" t="s">
        <v>66</v>
      </c>
      <c r="E162" s="1" t="s">
        <v>67</v>
      </c>
      <c r="F162" s="1" t="str">
        <f>UnitControlCenter!$B$30</f>
        <v>quads / year</v>
      </c>
      <c r="G162" s="1" t="s">
        <v>3330</v>
      </c>
      <c r="H162" s="1" t="s">
        <v>3331</v>
      </c>
      <c r="I162" s="1" t="s">
        <v>3332</v>
      </c>
    </row>
    <row r="163" spans="1:10" ht="16">
      <c r="A163" s="2" t="s">
        <v>2439</v>
      </c>
      <c r="B163" s="2" t="s">
        <v>2902</v>
      </c>
      <c r="C163" s="44">
        <v>0</v>
      </c>
      <c r="D163" s="1" t="s">
        <v>64</v>
      </c>
      <c r="E163" s="1" t="s">
        <v>65</v>
      </c>
      <c r="F163" s="1" t="str">
        <f>UnitControlCenter!$B$31</f>
        <v>thousand BTU / 2020 dollar</v>
      </c>
      <c r="G163" s="1" t="s">
        <v>2855</v>
      </c>
    </row>
    <row r="164" spans="1:10" ht="16">
      <c r="A164" s="2" t="s">
        <v>2439</v>
      </c>
      <c r="B164" s="2" t="s">
        <v>2442</v>
      </c>
      <c r="C164" s="44">
        <v>1</v>
      </c>
      <c r="D164" s="1" t="s">
        <v>64</v>
      </c>
      <c r="E164" s="1" t="s">
        <v>65</v>
      </c>
      <c r="F164" s="1" t="str">
        <f>UnitControlCenter!$B$16</f>
        <v>terawatt-hours (TWh) / year</v>
      </c>
      <c r="G164" s="1" t="s">
        <v>2342</v>
      </c>
    </row>
    <row r="165" spans="1:10" ht="16">
      <c r="A165" s="2" t="s">
        <v>2439</v>
      </c>
      <c r="B165" s="2" t="s">
        <v>2443</v>
      </c>
      <c r="C165" s="44">
        <v>1</v>
      </c>
      <c r="D165" s="1" t="s">
        <v>64</v>
      </c>
      <c r="E165" s="1" t="s">
        <v>65</v>
      </c>
      <c r="F165" s="1" t="str">
        <f>UnitControlCenter!$B$32</f>
        <v>millions of short tons / year</v>
      </c>
      <c r="G165" s="1" t="s">
        <v>2341</v>
      </c>
    </row>
    <row r="166" spans="1:10" ht="16">
      <c r="A166" s="2" t="s">
        <v>2439</v>
      </c>
      <c r="B166" s="2" t="s">
        <v>2444</v>
      </c>
      <c r="C166" s="44">
        <v>1</v>
      </c>
      <c r="D166" s="1" t="s">
        <v>64</v>
      </c>
      <c r="E166" s="1" t="s">
        <v>65</v>
      </c>
      <c r="F166" s="1" t="str">
        <f>UnitControlCenter!$B$32</f>
        <v>millions of short tons / year</v>
      </c>
      <c r="G166" s="1" t="s">
        <v>2340</v>
      </c>
    </row>
    <row r="167" spans="1:10" ht="16">
      <c r="A167" s="2" t="s">
        <v>2439</v>
      </c>
      <c r="B167" s="2" t="s">
        <v>2445</v>
      </c>
      <c r="C167" s="44">
        <v>1</v>
      </c>
      <c r="D167" s="1" t="s">
        <v>64</v>
      </c>
      <c r="E167" s="1" t="s">
        <v>65</v>
      </c>
      <c r="F167" s="1" t="str">
        <f>UnitControlCenter!$B$33</f>
        <v>trillion cubic feet / year</v>
      </c>
      <c r="G167" s="1" t="s">
        <v>2339</v>
      </c>
    </row>
    <row r="168" spans="1:10" ht="16">
      <c r="A168" s="2" t="s">
        <v>2439</v>
      </c>
      <c r="B168" s="2" t="s">
        <v>2446</v>
      </c>
      <c r="C168" s="44">
        <v>1</v>
      </c>
      <c r="D168" s="1" t="s">
        <v>64</v>
      </c>
      <c r="E168" s="1" t="s">
        <v>65</v>
      </c>
      <c r="F168" s="1" t="str">
        <f>UnitControlCenter!$B$34</f>
        <v>million barrels of oil / year</v>
      </c>
      <c r="G168" s="1" t="s">
        <v>2338</v>
      </c>
    </row>
    <row r="169" spans="1:10" ht="16">
      <c r="A169" s="2" t="s">
        <v>2439</v>
      </c>
      <c r="B169" s="2" t="s">
        <v>2447</v>
      </c>
      <c r="C169" s="44">
        <v>1</v>
      </c>
      <c r="D169" s="1" t="s">
        <v>64</v>
      </c>
      <c r="E169" s="1" t="s">
        <v>65</v>
      </c>
      <c r="F169" s="1" t="str">
        <f>UnitControlCenter!$B$34</f>
        <v>million barrels of oil / year</v>
      </c>
      <c r="G169" s="1" t="s">
        <v>2389</v>
      </c>
    </row>
    <row r="170" spans="1:10" ht="16">
      <c r="A170" s="2" t="s">
        <v>2439</v>
      </c>
      <c r="B170" s="2" t="s">
        <v>2448</v>
      </c>
      <c r="C170" s="44">
        <v>1</v>
      </c>
      <c r="D170" s="1" t="s">
        <v>64</v>
      </c>
      <c r="E170" s="1" t="s">
        <v>65</v>
      </c>
      <c r="F170" s="1" t="str">
        <f>UnitControlCenter!$B$32</f>
        <v>millions of short tons / year</v>
      </c>
      <c r="G170" s="1" t="s">
        <v>2390</v>
      </c>
    </row>
    <row r="171" spans="1:10" ht="32">
      <c r="A171" s="2" t="s">
        <v>2439</v>
      </c>
      <c r="B171" s="2" t="s">
        <v>2658</v>
      </c>
      <c r="C171" s="44">
        <v>1</v>
      </c>
      <c r="D171" s="1" t="s">
        <v>64</v>
      </c>
      <c r="E171" s="1" t="s">
        <v>65</v>
      </c>
      <c r="F171" s="1" t="str">
        <f>UnitControlCenter!$B$35</f>
        <v>million gallons / year</v>
      </c>
      <c r="G171" s="1" t="s">
        <v>2662</v>
      </c>
    </row>
    <row r="172" spans="1:10" ht="32">
      <c r="A172" s="2" t="s">
        <v>2439</v>
      </c>
      <c r="B172" s="2" t="s">
        <v>2659</v>
      </c>
      <c r="C172" s="44">
        <v>1</v>
      </c>
      <c r="D172" s="1" t="s">
        <v>64</v>
      </c>
      <c r="E172" s="1" t="s">
        <v>65</v>
      </c>
      <c r="F172" s="1" t="str">
        <f>UnitControlCenter!$B$32</f>
        <v>millions of short tons / year</v>
      </c>
      <c r="G172" s="1" t="s">
        <v>2663</v>
      </c>
    </row>
    <row r="173" spans="1:10" ht="17" thickBot="1">
      <c r="A173" s="203" t="s">
        <v>2439</v>
      </c>
      <c r="B173" s="203" t="s">
        <v>2660</v>
      </c>
      <c r="C173" s="210">
        <v>1</v>
      </c>
      <c r="D173" s="204" t="s">
        <v>64</v>
      </c>
      <c r="E173" s="204" t="s">
        <v>65</v>
      </c>
      <c r="F173" s="204" t="str">
        <f>UnitControlCenter!$B$6</f>
        <v>thousand metric tons / year</v>
      </c>
      <c r="G173" s="204" t="s">
        <v>2664</v>
      </c>
      <c r="H173" s="204"/>
      <c r="I173" s="204"/>
      <c r="J173" s="204"/>
    </row>
    <row r="174" spans="1:10" ht="48">
      <c r="A174" s="2" t="s">
        <v>3422</v>
      </c>
      <c r="B174" s="2" t="s">
        <v>3451</v>
      </c>
      <c r="C174" s="44">
        <v>1</v>
      </c>
      <c r="D174" s="1" t="s">
        <v>66</v>
      </c>
      <c r="E174" s="1" t="s">
        <v>67</v>
      </c>
      <c r="F174" s="1" t="str">
        <f>UnitControlCenter!$B$36</f>
        <v>trillion BTU / year</v>
      </c>
      <c r="G174" s="1" t="s">
        <v>2672</v>
      </c>
      <c r="H174" s="1" t="s">
        <v>2673</v>
      </c>
      <c r="I174" s="1" t="s">
        <v>2674</v>
      </c>
    </row>
    <row r="175" spans="1:10" ht="64">
      <c r="A175" s="2" t="s">
        <v>3422</v>
      </c>
      <c r="B175" s="2" t="s">
        <v>3452</v>
      </c>
      <c r="C175" s="44">
        <v>1</v>
      </c>
      <c r="D175" s="1" t="s">
        <v>66</v>
      </c>
      <c r="E175" s="1" t="s">
        <v>67</v>
      </c>
      <c r="F175" s="1" t="str">
        <f>UnitControlCenter!$B$36</f>
        <v>trillion BTU / year</v>
      </c>
      <c r="G175" s="1" t="s">
        <v>2675</v>
      </c>
      <c r="H175" s="1" t="s">
        <v>2673</v>
      </c>
      <c r="I175" s="1" t="s">
        <v>2674</v>
      </c>
    </row>
    <row r="176" spans="1:10" ht="64">
      <c r="A176" s="2" t="s">
        <v>3422</v>
      </c>
      <c r="B176" s="2" t="s">
        <v>3453</v>
      </c>
      <c r="C176" s="44">
        <v>1</v>
      </c>
      <c r="D176" s="1" t="s">
        <v>66</v>
      </c>
      <c r="E176" s="1" t="s">
        <v>67</v>
      </c>
      <c r="F176" s="1" t="str">
        <f>UnitControlCenter!$B$9</f>
        <v>billion 2020 dollars / year</v>
      </c>
      <c r="G176" s="1" t="s">
        <v>2676</v>
      </c>
      <c r="H176" s="1" t="s">
        <v>2673</v>
      </c>
      <c r="I176" s="1" t="s">
        <v>2674</v>
      </c>
    </row>
    <row r="177" spans="1:10" ht="64">
      <c r="A177" s="2" t="s">
        <v>3422</v>
      </c>
      <c r="B177" s="2" t="s">
        <v>3454</v>
      </c>
      <c r="C177" s="44">
        <v>1</v>
      </c>
      <c r="D177" s="1" t="s">
        <v>66</v>
      </c>
      <c r="E177" s="1" t="s">
        <v>67</v>
      </c>
      <c r="F177" s="1" t="str">
        <f>UnitControlCenter!$B$9</f>
        <v>billion 2020 dollars / year</v>
      </c>
      <c r="G177" s="1" t="s">
        <v>2677</v>
      </c>
      <c r="H177" s="1" t="s">
        <v>2673</v>
      </c>
      <c r="I177" s="1" t="s">
        <v>2674</v>
      </c>
    </row>
    <row r="178" spans="1:10" ht="48">
      <c r="A178" s="2" t="s">
        <v>3422</v>
      </c>
      <c r="B178" s="2" t="s">
        <v>3455</v>
      </c>
      <c r="C178" s="44">
        <v>1</v>
      </c>
      <c r="D178" s="1" t="s">
        <v>66</v>
      </c>
      <c r="E178" s="1" t="s">
        <v>67</v>
      </c>
      <c r="F178" s="1" t="str">
        <f>UnitControlCenter!B3</f>
        <v>million metric tons / year</v>
      </c>
      <c r="G178" s="1" t="s">
        <v>2925</v>
      </c>
      <c r="H178" s="1" t="s">
        <v>2923</v>
      </c>
      <c r="I178" s="1" t="s">
        <v>2924</v>
      </c>
    </row>
    <row r="179" spans="1:10" ht="64">
      <c r="A179" s="2" t="s">
        <v>3422</v>
      </c>
      <c r="B179" s="2" t="s">
        <v>3456</v>
      </c>
      <c r="C179" s="44">
        <v>1</v>
      </c>
      <c r="D179" s="1" t="s">
        <v>66</v>
      </c>
      <c r="E179" s="1" t="s">
        <v>67</v>
      </c>
      <c r="F179" s="1" t="str">
        <f>UnitControlCenter!B3</f>
        <v>million metric tons / year</v>
      </c>
      <c r="G179" s="1" t="s">
        <v>2926</v>
      </c>
      <c r="H179" s="1" t="s">
        <v>2923</v>
      </c>
      <c r="I179" s="1" t="s">
        <v>2924</v>
      </c>
    </row>
    <row r="180" spans="1:10" ht="64">
      <c r="A180" s="2" t="s">
        <v>3422</v>
      </c>
      <c r="B180" s="2" t="s">
        <v>3457</v>
      </c>
      <c r="C180" s="44">
        <v>1</v>
      </c>
      <c r="D180" s="1" t="s">
        <v>66</v>
      </c>
      <c r="E180" s="1" t="s">
        <v>67</v>
      </c>
      <c r="F180" s="1" t="str">
        <f>UnitControlCenter!$B$36</f>
        <v>trillion BTU / year</v>
      </c>
      <c r="G180" s="1" t="s">
        <v>2755</v>
      </c>
      <c r="H180" s="1" t="s">
        <v>2750</v>
      </c>
      <c r="I180" s="1" t="s">
        <v>2751</v>
      </c>
    </row>
    <row r="181" spans="1:10" ht="64">
      <c r="A181" s="2" t="s">
        <v>3422</v>
      </c>
      <c r="B181" s="2" t="s">
        <v>3458</v>
      </c>
      <c r="C181" s="44">
        <v>1</v>
      </c>
      <c r="D181" s="1" t="s">
        <v>66</v>
      </c>
      <c r="E181" s="1" t="s">
        <v>67</v>
      </c>
      <c r="F181" s="1" t="str">
        <f>UnitControlCenter!$B$36</f>
        <v>trillion BTU / year</v>
      </c>
      <c r="G181" s="1" t="s">
        <v>2756</v>
      </c>
      <c r="H181" s="1" t="s">
        <v>2750</v>
      </c>
      <c r="I181" s="1" t="s">
        <v>2752</v>
      </c>
    </row>
    <row r="182" spans="1:10" ht="80">
      <c r="A182" s="2" t="s">
        <v>3422</v>
      </c>
      <c r="B182" s="2" t="s">
        <v>3459</v>
      </c>
      <c r="C182" s="44">
        <v>1</v>
      </c>
      <c r="D182" s="1" t="s">
        <v>66</v>
      </c>
      <c r="E182" s="1" t="s">
        <v>67</v>
      </c>
      <c r="F182" s="1" t="str">
        <f>UnitControlCenter!$B$9</f>
        <v>billion 2020 dollars / year</v>
      </c>
      <c r="G182" s="1" t="s">
        <v>2757</v>
      </c>
      <c r="H182" s="1" t="s">
        <v>2750</v>
      </c>
      <c r="I182" s="1" t="s">
        <v>2753</v>
      </c>
    </row>
    <row r="183" spans="1:10" ht="80">
      <c r="A183" s="2" t="s">
        <v>3422</v>
      </c>
      <c r="B183" s="2" t="s">
        <v>3460</v>
      </c>
      <c r="C183" s="44">
        <v>1</v>
      </c>
      <c r="D183" s="1" t="s">
        <v>66</v>
      </c>
      <c r="E183" s="1" t="s">
        <v>67</v>
      </c>
      <c r="F183" s="1" t="str">
        <f>UnitControlCenter!$B$9</f>
        <v>billion 2020 dollars / year</v>
      </c>
      <c r="G183" s="1" t="s">
        <v>2758</v>
      </c>
      <c r="H183" s="1" t="s">
        <v>2750</v>
      </c>
      <c r="I183" s="1" t="s">
        <v>2754</v>
      </c>
    </row>
    <row r="184" spans="1:10" ht="96">
      <c r="A184" s="2" t="s">
        <v>3422</v>
      </c>
      <c r="B184" s="2" t="s">
        <v>3461</v>
      </c>
      <c r="C184" s="44">
        <v>1</v>
      </c>
      <c r="D184" s="1" t="s">
        <v>66</v>
      </c>
      <c r="E184" s="1" t="s">
        <v>67</v>
      </c>
      <c r="F184" s="1" t="str">
        <f>UnitControlCenter!$B$30</f>
        <v>quads / year</v>
      </c>
      <c r="G184" s="1" t="s">
        <v>2784</v>
      </c>
      <c r="H184" s="1" t="s">
        <v>2786</v>
      </c>
      <c r="I184" s="1" t="s">
        <v>2787</v>
      </c>
    </row>
    <row r="185" spans="1:10" ht="112">
      <c r="A185" s="2" t="s">
        <v>3422</v>
      </c>
      <c r="B185" s="2" t="s">
        <v>3462</v>
      </c>
      <c r="C185" s="44">
        <v>1</v>
      </c>
      <c r="D185" s="1" t="s">
        <v>66</v>
      </c>
      <c r="E185" s="1" t="s">
        <v>67</v>
      </c>
      <c r="F185" s="1" t="str">
        <f>UnitControlCenter!$B$30</f>
        <v>quads / year</v>
      </c>
      <c r="G185" s="1" t="s">
        <v>2785</v>
      </c>
      <c r="H185" s="1" t="s">
        <v>2786</v>
      </c>
      <c r="I185" s="1" t="s">
        <v>2787</v>
      </c>
    </row>
    <row r="186" spans="1:10" ht="208">
      <c r="A186" s="2" t="s">
        <v>3422</v>
      </c>
      <c r="B186" s="2" t="s">
        <v>3470</v>
      </c>
      <c r="C186" s="44">
        <v>1</v>
      </c>
      <c r="D186" s="1" t="s">
        <v>66</v>
      </c>
      <c r="E186" s="1" t="s">
        <v>67</v>
      </c>
      <c r="F186" s="1" t="str">
        <f>UnitControlCenter!$B$10</f>
        <v>billion 2020 dollars</v>
      </c>
      <c r="G186" s="1" t="s">
        <v>3425</v>
      </c>
      <c r="H186" s="1" t="s">
        <v>3424</v>
      </c>
      <c r="I186" s="226" t="s">
        <v>3423</v>
      </c>
      <c r="J186" s="226"/>
    </row>
    <row r="187" spans="1:10" ht="240">
      <c r="A187" s="2" t="s">
        <v>3422</v>
      </c>
      <c r="B187" s="2" t="s">
        <v>3463</v>
      </c>
      <c r="C187" s="44">
        <v>1</v>
      </c>
      <c r="D187" s="1" t="s">
        <v>66</v>
      </c>
      <c r="E187" s="1" t="s">
        <v>67</v>
      </c>
      <c r="F187" s="1" t="str">
        <f>UnitControlCenter!$B$10</f>
        <v>billion 2020 dollars</v>
      </c>
      <c r="G187" s="1" t="s">
        <v>3433</v>
      </c>
      <c r="H187" s="1" t="s">
        <v>3424</v>
      </c>
      <c r="I187" s="226" t="s">
        <v>3426</v>
      </c>
      <c r="J187" s="226"/>
    </row>
    <row r="188" spans="1:10" ht="208">
      <c r="A188" s="2" t="s">
        <v>3422</v>
      </c>
      <c r="B188" s="2" t="s">
        <v>3464</v>
      </c>
      <c r="C188" s="44">
        <v>1</v>
      </c>
      <c r="D188" s="1" t="s">
        <v>66</v>
      </c>
      <c r="E188" s="1" t="s">
        <v>67</v>
      </c>
      <c r="F188" s="1" t="str">
        <f>UnitControlCenter!$B$10</f>
        <v>billion 2020 dollars</v>
      </c>
      <c r="G188" s="1" t="s">
        <v>3434</v>
      </c>
      <c r="H188" s="1" t="s">
        <v>3424</v>
      </c>
      <c r="I188" s="226" t="s">
        <v>3427</v>
      </c>
      <c r="J188" s="226"/>
    </row>
    <row r="189" spans="1:10" ht="240">
      <c r="A189" s="2" t="s">
        <v>3422</v>
      </c>
      <c r="B189" s="2" t="s">
        <v>3465</v>
      </c>
      <c r="C189" s="44">
        <v>1</v>
      </c>
      <c r="D189" s="1" t="s">
        <v>66</v>
      </c>
      <c r="E189" s="1" t="s">
        <v>67</v>
      </c>
      <c r="F189" s="1" t="str">
        <f>UnitControlCenter!$B$10</f>
        <v>billion 2020 dollars</v>
      </c>
      <c r="G189" s="1" t="s">
        <v>3435</v>
      </c>
      <c r="H189" s="1" t="s">
        <v>3424</v>
      </c>
      <c r="I189" s="226" t="s">
        <v>3428</v>
      </c>
      <c r="J189" s="226"/>
    </row>
    <row r="190" spans="1:10" ht="192">
      <c r="A190" s="2" t="s">
        <v>3422</v>
      </c>
      <c r="B190" s="2" t="s">
        <v>3466</v>
      </c>
      <c r="C190" s="44">
        <v>1</v>
      </c>
      <c r="D190" s="1" t="s">
        <v>66</v>
      </c>
      <c r="E190" s="1" t="s">
        <v>67</v>
      </c>
      <c r="F190" s="1" t="str">
        <f>UnitControlCenter!$B$10</f>
        <v>billion 2020 dollars</v>
      </c>
      <c r="G190" s="1" t="s">
        <v>3438</v>
      </c>
      <c r="H190" s="1" t="s">
        <v>3424</v>
      </c>
      <c r="I190" s="226" t="s">
        <v>3429</v>
      </c>
      <c r="J190" s="226"/>
    </row>
    <row r="191" spans="1:10" ht="208">
      <c r="A191" s="2" t="s">
        <v>3422</v>
      </c>
      <c r="B191" s="2" t="s">
        <v>3467</v>
      </c>
      <c r="C191" s="44">
        <v>1</v>
      </c>
      <c r="D191" s="1" t="s">
        <v>66</v>
      </c>
      <c r="E191" s="1" t="s">
        <v>67</v>
      </c>
      <c r="F191" s="1" t="str">
        <f>UnitControlCenter!$B$10</f>
        <v>billion 2020 dollars</v>
      </c>
      <c r="G191" s="1" t="s">
        <v>3439</v>
      </c>
      <c r="H191" s="1" t="s">
        <v>3424</v>
      </c>
      <c r="I191" s="226" t="s">
        <v>3430</v>
      </c>
      <c r="J191" s="226"/>
    </row>
    <row r="192" spans="1:10" ht="256">
      <c r="A192" s="2" t="s">
        <v>3422</v>
      </c>
      <c r="B192" s="2" t="s">
        <v>3468</v>
      </c>
      <c r="C192" s="44">
        <v>1</v>
      </c>
      <c r="D192" s="1" t="s">
        <v>66</v>
      </c>
      <c r="E192" s="1" t="s">
        <v>67</v>
      </c>
      <c r="F192" s="1" t="str">
        <f>UnitControlCenter!$B$10</f>
        <v>billion 2020 dollars</v>
      </c>
      <c r="G192" s="1" t="s">
        <v>3436</v>
      </c>
      <c r="H192" s="1" t="s">
        <v>3424</v>
      </c>
      <c r="I192" s="226" t="s">
        <v>3431</v>
      </c>
      <c r="J192" s="226"/>
    </row>
    <row r="193" spans="1:10" ht="289" thickBot="1">
      <c r="A193" s="203" t="s">
        <v>3422</v>
      </c>
      <c r="B193" s="203" t="s">
        <v>3469</v>
      </c>
      <c r="C193" s="210">
        <v>1</v>
      </c>
      <c r="D193" s="204" t="s">
        <v>66</v>
      </c>
      <c r="E193" s="204" t="s">
        <v>67</v>
      </c>
      <c r="F193" s="204" t="str">
        <f>UnitControlCenter!$B$10</f>
        <v>billion 2020 dollars</v>
      </c>
      <c r="G193" s="204" t="s">
        <v>3437</v>
      </c>
      <c r="H193" s="204" t="s">
        <v>3424</v>
      </c>
      <c r="I193" s="338" t="s">
        <v>3432</v>
      </c>
      <c r="J193" s="338"/>
    </row>
    <row r="194" spans="1:10" ht="80">
      <c r="A194" s="2" t="s">
        <v>2373</v>
      </c>
      <c r="B194" s="2" t="s">
        <v>94</v>
      </c>
      <c r="C194" s="44">
        <v>1</v>
      </c>
      <c r="D194" s="1" t="s">
        <v>66</v>
      </c>
      <c r="E194" s="1" t="s">
        <v>2379</v>
      </c>
      <c r="F194" s="1" t="str">
        <f>UnitControlCenter!$B$22</f>
        <v>2020 dollars / megawatt-hour (MWh)</v>
      </c>
      <c r="G194" s="1" t="s">
        <v>3374</v>
      </c>
      <c r="H194" s="1" t="s">
        <v>3373</v>
      </c>
      <c r="I194" s="1" t="s">
        <v>2678</v>
      </c>
    </row>
    <row r="195" spans="1:10" ht="32">
      <c r="A195" s="2" t="s">
        <v>2373</v>
      </c>
      <c r="B195" s="2" t="s">
        <v>461</v>
      </c>
      <c r="C195" s="44">
        <v>1</v>
      </c>
      <c r="D195" s="1" t="s">
        <v>66</v>
      </c>
      <c r="E195" s="1" t="s">
        <v>2379</v>
      </c>
      <c r="F195" s="1" t="str">
        <f>UnitControlCenter!$B$37</f>
        <v>2020 dollars / short ton</v>
      </c>
      <c r="G195" s="1" t="s">
        <v>2686</v>
      </c>
      <c r="H195" s="1" t="s">
        <v>2687</v>
      </c>
      <c r="I195" s="1" t="s">
        <v>2688</v>
      </c>
    </row>
    <row r="196" spans="1:10" ht="16">
      <c r="A196" s="2" t="s">
        <v>2373</v>
      </c>
      <c r="B196" s="2" t="s">
        <v>458</v>
      </c>
      <c r="C196" s="44">
        <v>1</v>
      </c>
      <c r="D196" s="1" t="s">
        <v>66</v>
      </c>
      <c r="E196" s="1" t="s">
        <v>2379</v>
      </c>
      <c r="F196" s="1" t="str">
        <f>UnitControlCenter!$B$37</f>
        <v>2020 dollars / short ton</v>
      </c>
      <c r="G196" s="1" t="s">
        <v>2392</v>
      </c>
      <c r="H196" s="1" t="s">
        <v>355</v>
      </c>
      <c r="I196" s="1" t="s">
        <v>2569</v>
      </c>
    </row>
    <row r="197" spans="1:10" ht="80">
      <c r="A197" s="2" t="s">
        <v>2373</v>
      </c>
      <c r="B197" s="2" t="s">
        <v>88</v>
      </c>
      <c r="C197" s="44">
        <v>1</v>
      </c>
      <c r="D197" s="1" t="s">
        <v>66</v>
      </c>
      <c r="E197" s="1" t="s">
        <v>2379</v>
      </c>
      <c r="F197" s="1" t="str">
        <f>UnitControlCenter!$B$38</f>
        <v>2020 dollars / thousand cubic feet</v>
      </c>
      <c r="G197" s="1" t="s">
        <v>3376</v>
      </c>
      <c r="H197" s="1" t="s">
        <v>3375</v>
      </c>
      <c r="I197" s="1" t="s">
        <v>2680</v>
      </c>
    </row>
    <row r="198" spans="1:10" ht="16">
      <c r="A198" s="2" t="s">
        <v>2373</v>
      </c>
      <c r="B198" s="2" t="s">
        <v>96</v>
      </c>
      <c r="C198" s="44">
        <v>1</v>
      </c>
      <c r="D198" s="1" t="s">
        <v>66</v>
      </c>
      <c r="E198" s="1" t="s">
        <v>2379</v>
      </c>
      <c r="F198" s="1" t="str">
        <f>UnitControlCenter!$B$39</f>
        <v>2020 dollars / gallon</v>
      </c>
      <c r="G198" s="1" t="s">
        <v>2394</v>
      </c>
      <c r="H198" s="1" t="s">
        <v>350</v>
      </c>
      <c r="I198" s="44">
        <v>969696</v>
      </c>
      <c r="J198" s="44"/>
    </row>
    <row r="199" spans="1:10" ht="80">
      <c r="A199" s="2" t="s">
        <v>2373</v>
      </c>
      <c r="B199" s="2" t="s">
        <v>97</v>
      </c>
      <c r="C199" s="44">
        <v>1</v>
      </c>
      <c r="D199" s="1" t="s">
        <v>66</v>
      </c>
      <c r="E199" s="1" t="s">
        <v>2379</v>
      </c>
      <c r="F199" s="1" t="str">
        <f>UnitControlCenter!$B$39</f>
        <v>2020 dollars / gallon</v>
      </c>
      <c r="G199" s="1" t="s">
        <v>2681</v>
      </c>
      <c r="H199" s="1" t="s">
        <v>2679</v>
      </c>
      <c r="I199" s="1" t="s">
        <v>2680</v>
      </c>
    </row>
    <row r="200" spans="1:10" ht="64">
      <c r="A200" s="2" t="s">
        <v>2373</v>
      </c>
      <c r="B200" s="2" t="s">
        <v>93</v>
      </c>
      <c r="C200" s="44">
        <v>1</v>
      </c>
      <c r="D200" s="1" t="s">
        <v>66</v>
      </c>
      <c r="E200" s="1" t="s">
        <v>2379</v>
      </c>
      <c r="F200" s="1" t="str">
        <f>UnitControlCenter!$B$37</f>
        <v>2020 dollars / short ton</v>
      </c>
      <c r="G200" s="1" t="s">
        <v>2682</v>
      </c>
      <c r="H200" s="1" t="s">
        <v>2683</v>
      </c>
      <c r="I200" s="1" t="s">
        <v>2684</v>
      </c>
    </row>
    <row r="201" spans="1:10" ht="64">
      <c r="A201" s="2" t="s">
        <v>2373</v>
      </c>
      <c r="B201" s="2" t="s">
        <v>2619</v>
      </c>
      <c r="C201" s="44">
        <v>1</v>
      </c>
      <c r="D201" s="1" t="s">
        <v>66</v>
      </c>
      <c r="E201" s="1" t="s">
        <v>2379</v>
      </c>
      <c r="F201" s="1" t="str">
        <f>UnitControlCenter!$B$40</f>
        <v>2020 dollars / barrel of oil</v>
      </c>
      <c r="G201" s="1" t="s">
        <v>2747</v>
      </c>
      <c r="H201" s="1" t="s">
        <v>2748</v>
      </c>
      <c r="I201" s="1" t="s">
        <v>2749</v>
      </c>
    </row>
    <row r="202" spans="1:10" ht="64">
      <c r="A202" s="2" t="s">
        <v>2373</v>
      </c>
      <c r="B202" s="2" t="s">
        <v>2685</v>
      </c>
      <c r="C202" s="44">
        <v>1</v>
      </c>
      <c r="D202" s="1" t="s">
        <v>66</v>
      </c>
      <c r="E202" s="1" t="s">
        <v>2379</v>
      </c>
      <c r="F202" s="1" t="str">
        <f>UnitControlCenter!$B$39</f>
        <v>2020 dollars / gallon</v>
      </c>
      <c r="G202" s="1" t="s">
        <v>2689</v>
      </c>
      <c r="H202" s="1" t="s">
        <v>2391</v>
      </c>
      <c r="I202" s="1" t="s">
        <v>2615</v>
      </c>
    </row>
    <row r="203" spans="1:10" ht="33" thickBot="1">
      <c r="A203" s="203" t="s">
        <v>2373</v>
      </c>
      <c r="B203" s="203" t="s">
        <v>2497</v>
      </c>
      <c r="C203" s="210">
        <v>1</v>
      </c>
      <c r="D203" s="204" t="s">
        <v>66</v>
      </c>
      <c r="E203" s="204" t="s">
        <v>2379</v>
      </c>
      <c r="F203" s="204" t="str">
        <f>UnitControlCenter!$B$41</f>
        <v>2020 dollars / kg</v>
      </c>
      <c r="G203" s="204" t="s">
        <v>2792</v>
      </c>
      <c r="H203" s="204" t="s">
        <v>2793</v>
      </c>
      <c r="I203" s="204" t="s">
        <v>2794</v>
      </c>
      <c r="J203" s="204"/>
    </row>
    <row r="204" spans="1:10" ht="16">
      <c r="A204" s="2" t="s">
        <v>2374</v>
      </c>
      <c r="B204" s="2" t="s">
        <v>3570</v>
      </c>
      <c r="C204" s="44">
        <v>1</v>
      </c>
      <c r="D204" s="1" t="s">
        <v>64</v>
      </c>
      <c r="E204" s="1" t="s">
        <v>65</v>
      </c>
      <c r="F204" s="1" t="str">
        <f>UnitControlCenter!$B$42</f>
        <v>2020 dollars / kilowatt-hour (kWh)</v>
      </c>
      <c r="G204" s="1" t="s">
        <v>2395</v>
      </c>
    </row>
    <row r="205" spans="1:10" ht="32">
      <c r="A205" s="2" t="s">
        <v>2374</v>
      </c>
      <c r="B205" s="2" t="s">
        <v>2375</v>
      </c>
      <c r="C205" s="44">
        <v>1</v>
      </c>
      <c r="D205" s="1" t="s">
        <v>66</v>
      </c>
      <c r="E205" s="1" t="s">
        <v>65</v>
      </c>
      <c r="F205" s="1" t="str">
        <f>UnitControlCenter!$B$43</f>
        <v>cost of eqpt. to capture 1 metric ton CO2e/yr (2020 dollars)</v>
      </c>
      <c r="G205" s="1" t="s">
        <v>2399</v>
      </c>
      <c r="H205" s="1" t="s">
        <v>2400</v>
      </c>
      <c r="I205" s="1" t="s">
        <v>2576</v>
      </c>
    </row>
    <row r="206" spans="1:10" ht="16">
      <c r="A206" s="2" t="s">
        <v>2374</v>
      </c>
      <c r="B206" s="2" t="s">
        <v>2376</v>
      </c>
      <c r="C206" s="44">
        <v>1</v>
      </c>
      <c r="D206" s="1" t="s">
        <v>64</v>
      </c>
      <c r="E206" s="1" t="s">
        <v>65</v>
      </c>
      <c r="F206" s="1" t="str">
        <f>UnitControlCenter!$B$44</f>
        <v>million 2020 dollars / megawatt (MW)</v>
      </c>
      <c r="G206" s="1" t="s">
        <v>2396</v>
      </c>
    </row>
    <row r="207" spans="1:10" ht="16">
      <c r="A207" s="2" t="s">
        <v>2374</v>
      </c>
      <c r="B207" s="2" t="s">
        <v>2377</v>
      </c>
      <c r="C207" s="44">
        <v>1</v>
      </c>
      <c r="D207" s="1" t="s">
        <v>64</v>
      </c>
      <c r="E207" s="1" t="s">
        <v>65</v>
      </c>
      <c r="F207" s="1" t="str">
        <f>UnitControlCenter!$B$44</f>
        <v>million 2020 dollars / megawatt (MW)</v>
      </c>
      <c r="G207" s="1" t="s">
        <v>2397</v>
      </c>
    </row>
    <row r="208" spans="1:10" ht="16">
      <c r="A208" s="2" t="s">
        <v>2374</v>
      </c>
      <c r="B208" s="2" t="s">
        <v>2378</v>
      </c>
      <c r="C208" s="44">
        <v>1</v>
      </c>
      <c r="D208" s="1" t="s">
        <v>64</v>
      </c>
      <c r="E208" s="1" t="s">
        <v>65</v>
      </c>
      <c r="F208" s="1" t="str">
        <f>UnitControlCenter!$B$44</f>
        <v>million 2020 dollars / megawatt (MW)</v>
      </c>
      <c r="G208" s="1" t="s">
        <v>2398</v>
      </c>
    </row>
    <row r="209" spans="1:10" ht="33" thickBot="1">
      <c r="A209" s="203" t="s">
        <v>2374</v>
      </c>
      <c r="B209" s="203" t="s">
        <v>2514</v>
      </c>
      <c r="C209" s="210">
        <v>1</v>
      </c>
      <c r="D209" s="204" t="s">
        <v>64</v>
      </c>
      <c r="E209" s="204" t="s">
        <v>65</v>
      </c>
      <c r="F209" s="204" t="str">
        <f>UnitControlCenter!$B$45</f>
        <v>cost of eqpt. to produce 1 kg H2/yr (2020 dollars)</v>
      </c>
      <c r="G209" s="204" t="s">
        <v>2515</v>
      </c>
      <c r="H209" s="204"/>
      <c r="I209" s="204"/>
      <c r="J209" s="204"/>
    </row>
  </sheetData>
  <phoneticPr fontId="107" type="noConversion"/>
  <conditionalFormatting sqref="C2:C209">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9 F33 F103 F171 F26 F127 F49 F86 F63 F66 F46 F51:F57"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D294"/>
  <sheetViews>
    <sheetView workbookViewId="0">
      <selection activeCell="B5" sqref="B5"/>
    </sheetView>
  </sheetViews>
  <sheetFormatPr baseColWidth="10" defaultColWidth="8.83203125" defaultRowHeight="15"/>
  <cols>
    <col min="1" max="1" width="13.5" customWidth="1"/>
    <col min="2" max="2" width="8.83203125" style="20"/>
    <col min="4" max="4" width="46" customWidth="1"/>
  </cols>
  <sheetData>
    <row r="1" spans="1:4">
      <c r="A1" s="42" t="s">
        <v>2563</v>
      </c>
      <c r="B1" s="180"/>
      <c r="C1" s="167"/>
      <c r="D1" s="167"/>
    </row>
    <row r="2" spans="1:4">
      <c r="A2" s="9" t="s">
        <v>2527</v>
      </c>
      <c r="B2" s="181" t="s">
        <v>2528</v>
      </c>
      <c r="C2" s="9" t="s">
        <v>2529</v>
      </c>
      <c r="D2" s="9" t="s">
        <v>2530</v>
      </c>
    </row>
    <row r="3" spans="1:4">
      <c r="A3" t="s">
        <v>3092</v>
      </c>
      <c r="B3" s="182" t="s">
        <v>3089</v>
      </c>
      <c r="C3" s="223"/>
      <c r="D3" t="s">
        <v>2497</v>
      </c>
    </row>
    <row r="4" spans="1:4">
      <c r="A4" t="s">
        <v>2537</v>
      </c>
      <c r="B4" s="20" t="s">
        <v>2548</v>
      </c>
      <c r="C4" s="187"/>
      <c r="D4" t="s">
        <v>451</v>
      </c>
    </row>
    <row r="5" spans="1:4">
      <c r="A5" t="s">
        <v>3678</v>
      </c>
      <c r="B5" s="20" t="s">
        <v>3677</v>
      </c>
      <c r="C5" s="389"/>
      <c r="D5" t="s">
        <v>3588</v>
      </c>
    </row>
    <row r="6" spans="1:4">
      <c r="A6" t="s">
        <v>2545</v>
      </c>
      <c r="B6" s="182" t="s">
        <v>2546</v>
      </c>
      <c r="C6" s="186"/>
      <c r="D6" t="s">
        <v>93</v>
      </c>
    </row>
    <row r="7" spans="1:4">
      <c r="A7" t="s">
        <v>2574</v>
      </c>
      <c r="B7" s="20" t="s">
        <v>2568</v>
      </c>
      <c r="C7" s="196"/>
      <c r="D7" t="s">
        <v>92</v>
      </c>
    </row>
    <row r="8" spans="1:4">
      <c r="A8" t="s">
        <v>2552</v>
      </c>
      <c r="B8" s="20" t="s">
        <v>2569</v>
      </c>
      <c r="C8" s="191"/>
      <c r="D8" t="s">
        <v>2564</v>
      </c>
    </row>
    <row r="9" spans="1:4">
      <c r="A9" t="s">
        <v>2575</v>
      </c>
      <c r="B9" s="20" t="s">
        <v>2393</v>
      </c>
      <c r="C9" s="195"/>
      <c r="D9" t="s">
        <v>2565</v>
      </c>
    </row>
    <row r="10" spans="1:4">
      <c r="A10" t="s">
        <v>2573</v>
      </c>
      <c r="B10" s="20" t="s">
        <v>2570</v>
      </c>
      <c r="C10" s="198"/>
      <c r="D10" t="s">
        <v>466</v>
      </c>
    </row>
    <row r="11" spans="1:4">
      <c r="A11" t="s">
        <v>2553</v>
      </c>
      <c r="B11" s="20" t="s">
        <v>2549</v>
      </c>
      <c r="C11" s="190"/>
      <c r="D11" t="s">
        <v>469</v>
      </c>
    </row>
    <row r="12" spans="1:4">
      <c r="A12" t="s">
        <v>2526</v>
      </c>
      <c r="B12" s="183" t="s">
        <v>2533</v>
      </c>
      <c r="C12" s="179"/>
      <c r="D12" t="s">
        <v>90</v>
      </c>
    </row>
    <row r="13" spans="1:4">
      <c r="A13" t="s">
        <v>3093</v>
      </c>
      <c r="B13" t="s">
        <v>3090</v>
      </c>
      <c r="C13" s="224"/>
      <c r="D13" t="s">
        <v>3590</v>
      </c>
    </row>
    <row r="14" spans="1:4">
      <c r="A14" t="s">
        <v>2554</v>
      </c>
      <c r="B14" s="20" t="s">
        <v>2550</v>
      </c>
      <c r="C14" s="192"/>
      <c r="D14" t="s">
        <v>3591</v>
      </c>
    </row>
    <row r="15" spans="1:4">
      <c r="A15" t="s">
        <v>2536</v>
      </c>
      <c r="B15" s="182" t="s">
        <v>2541</v>
      </c>
      <c r="C15" s="188"/>
      <c r="D15" t="s">
        <v>2566</v>
      </c>
    </row>
    <row r="16" spans="1:4">
      <c r="A16" t="s">
        <v>2577</v>
      </c>
      <c r="B16" s="20" t="s">
        <v>2571</v>
      </c>
      <c r="C16" s="197"/>
      <c r="D16" t="s">
        <v>2496</v>
      </c>
    </row>
    <row r="17" spans="1:4">
      <c r="A17" t="s">
        <v>2539</v>
      </c>
      <c r="B17" s="182" t="s">
        <v>2540</v>
      </c>
      <c r="C17" s="178"/>
      <c r="D17" t="s">
        <v>2652</v>
      </c>
    </row>
    <row r="18" spans="1:4">
      <c r="A18" t="s">
        <v>2620</v>
      </c>
      <c r="B18" s="182" t="s">
        <v>2622</v>
      </c>
      <c r="C18" s="200"/>
      <c r="D18" t="s">
        <v>2619</v>
      </c>
    </row>
    <row r="19" spans="1:4">
      <c r="A19" t="s">
        <v>2621</v>
      </c>
      <c r="B19" s="182">
        <v>740000</v>
      </c>
      <c r="C19" s="201"/>
      <c r="D19" t="s">
        <v>2494</v>
      </c>
    </row>
    <row r="20" spans="1:4">
      <c r="A20" t="s">
        <v>2555</v>
      </c>
      <c r="B20" s="20" t="s">
        <v>2551</v>
      </c>
      <c r="C20" s="193"/>
      <c r="D20" t="s">
        <v>325</v>
      </c>
    </row>
    <row r="21" spans="1:4">
      <c r="A21" t="s">
        <v>3675</v>
      </c>
      <c r="B21" s="20" t="s">
        <v>3676</v>
      </c>
      <c r="C21" s="388"/>
      <c r="D21" t="s">
        <v>3587</v>
      </c>
    </row>
    <row r="22" spans="1:4">
      <c r="A22" t="s">
        <v>2538</v>
      </c>
      <c r="B22" s="182" t="s">
        <v>2543</v>
      </c>
      <c r="C22" s="185"/>
      <c r="D22" t="s">
        <v>3509</v>
      </c>
    </row>
    <row r="23" spans="1:4">
      <c r="A23" t="s">
        <v>3510</v>
      </c>
      <c r="B23" s="182" t="s">
        <v>3511</v>
      </c>
      <c r="C23" s="383"/>
      <c r="D23" t="s">
        <v>3508</v>
      </c>
    </row>
    <row r="24" spans="1:4">
      <c r="A24" t="s">
        <v>3094</v>
      </c>
      <c r="B24" s="17" t="s">
        <v>3091</v>
      </c>
      <c r="C24" s="225"/>
      <c r="D24" t="s">
        <v>3589</v>
      </c>
    </row>
    <row r="25" spans="1:4">
      <c r="A25" t="s">
        <v>2562</v>
      </c>
      <c r="B25" s="20" t="s">
        <v>2561</v>
      </c>
      <c r="C25" s="194"/>
      <c r="D25" t="s">
        <v>458</v>
      </c>
    </row>
    <row r="26" spans="1:4">
      <c r="A26" t="s">
        <v>3095</v>
      </c>
      <c r="B26" s="222" t="s">
        <v>3088</v>
      </c>
      <c r="C26" s="221"/>
      <c r="D26" t="s">
        <v>3586</v>
      </c>
    </row>
    <row r="27" spans="1:4">
      <c r="A27" t="s">
        <v>2532</v>
      </c>
      <c r="B27" s="182" t="s">
        <v>2542</v>
      </c>
      <c r="C27" s="184"/>
      <c r="D27" t="s">
        <v>461</v>
      </c>
    </row>
    <row r="28" spans="1:4">
      <c r="A28" t="s">
        <v>2578</v>
      </c>
      <c r="B28" s="20" t="s">
        <v>2572</v>
      </c>
      <c r="C28" s="199"/>
      <c r="D28" t="s">
        <v>2567</v>
      </c>
    </row>
    <row r="30" spans="1:4">
      <c r="A30" s="42" t="s">
        <v>2547</v>
      </c>
      <c r="B30" s="180"/>
      <c r="C30" s="167"/>
      <c r="D30" s="167"/>
    </row>
    <row r="31" spans="1:4" s="9" customFormat="1">
      <c r="A31" s="9" t="s">
        <v>2527</v>
      </c>
      <c r="B31" s="181" t="s">
        <v>2528</v>
      </c>
      <c r="C31" s="9" t="s">
        <v>2529</v>
      </c>
      <c r="D31" s="9" t="s">
        <v>2612</v>
      </c>
    </row>
    <row r="32" spans="1:4">
      <c r="A32" t="s">
        <v>2553</v>
      </c>
      <c r="B32" s="20" t="s">
        <v>2549</v>
      </c>
      <c r="C32" s="190"/>
      <c r="D32" t="s">
        <v>2614</v>
      </c>
    </row>
    <row r="33" spans="1:4">
      <c r="A33" t="s">
        <v>2526</v>
      </c>
      <c r="B33" s="183" t="s">
        <v>2533</v>
      </c>
      <c r="C33" s="179"/>
      <c r="D33" t="s">
        <v>2613</v>
      </c>
    </row>
    <row r="34" spans="1:4">
      <c r="A34" t="s">
        <v>2538</v>
      </c>
      <c r="B34" s="20" t="s">
        <v>2543</v>
      </c>
      <c r="C34" s="185"/>
      <c r="D34" t="s">
        <v>4</v>
      </c>
    </row>
    <row r="35" spans="1:4">
      <c r="A35" t="s">
        <v>2552</v>
      </c>
      <c r="B35" s="20" t="s">
        <v>2569</v>
      </c>
      <c r="C35" s="191"/>
      <c r="D35" t="s">
        <v>94</v>
      </c>
    </row>
    <row r="36" spans="1:4">
      <c r="A36" t="s">
        <v>2532</v>
      </c>
      <c r="B36" s="20">
        <v>969696</v>
      </c>
      <c r="C36" s="184"/>
      <c r="D36" t="s">
        <v>9</v>
      </c>
    </row>
    <row r="37" spans="1:4">
      <c r="A37" t="s">
        <v>2545</v>
      </c>
      <c r="B37" s="20" t="s">
        <v>2546</v>
      </c>
      <c r="C37" s="186"/>
      <c r="D37" t="s">
        <v>2453</v>
      </c>
    </row>
    <row r="38" spans="1:4">
      <c r="A38" t="s">
        <v>2554</v>
      </c>
      <c r="B38" s="20" t="s">
        <v>2550</v>
      </c>
      <c r="C38" s="192"/>
      <c r="D38" t="s">
        <v>136</v>
      </c>
    </row>
    <row r="39" spans="1:4">
      <c r="A39" t="s">
        <v>2555</v>
      </c>
      <c r="B39" s="20" t="s">
        <v>2551</v>
      </c>
      <c r="C39" s="193"/>
      <c r="D39" t="s">
        <v>2462</v>
      </c>
    </row>
    <row r="40" spans="1:4">
      <c r="A40" t="s">
        <v>2537</v>
      </c>
      <c r="B40" s="20" t="s">
        <v>2548</v>
      </c>
      <c r="C40" s="189"/>
      <c r="D40" t="s">
        <v>2513</v>
      </c>
    </row>
    <row r="41" spans="1:4">
      <c r="A41" t="s">
        <v>2620</v>
      </c>
      <c r="B41" s="182" t="s">
        <v>2622</v>
      </c>
      <c r="C41" s="200"/>
      <c r="D41" t="s">
        <v>2826</v>
      </c>
    </row>
    <row r="43" spans="1:4">
      <c r="A43" s="42" t="s">
        <v>2556</v>
      </c>
      <c r="B43" s="180"/>
      <c r="C43" s="167"/>
      <c r="D43" s="167"/>
    </row>
    <row r="44" spans="1:4">
      <c r="A44" s="9" t="s">
        <v>2527</v>
      </c>
      <c r="B44" s="181" t="s">
        <v>2528</v>
      </c>
      <c r="C44" s="9" t="s">
        <v>2529</v>
      </c>
      <c r="D44" s="9" t="s">
        <v>2530</v>
      </c>
    </row>
    <row r="45" spans="1:4">
      <c r="A45" t="s">
        <v>2538</v>
      </c>
      <c r="B45" s="182" t="s">
        <v>2543</v>
      </c>
      <c r="C45" s="185"/>
      <c r="D45" t="s">
        <v>2557</v>
      </c>
    </row>
    <row r="46" spans="1:4">
      <c r="A46" t="s">
        <v>2532</v>
      </c>
      <c r="B46" s="20">
        <v>969696</v>
      </c>
      <c r="C46" s="184"/>
      <c r="D46" t="s">
        <v>2558</v>
      </c>
    </row>
    <row r="47" spans="1:4">
      <c r="A47" t="s">
        <v>2545</v>
      </c>
      <c r="B47" s="20" t="s">
        <v>2546</v>
      </c>
      <c r="C47" s="186"/>
      <c r="D47" t="s">
        <v>2559</v>
      </c>
    </row>
    <row r="48" spans="1:4">
      <c r="A48" t="s">
        <v>2620</v>
      </c>
      <c r="B48" s="182" t="s">
        <v>2622</v>
      </c>
      <c r="C48" s="200"/>
      <c r="D48" t="s">
        <v>2827</v>
      </c>
    </row>
    <row r="50" spans="1:4">
      <c r="A50" s="42" t="s">
        <v>2560</v>
      </c>
      <c r="B50" s="180"/>
      <c r="C50" s="167"/>
      <c r="D50" s="167"/>
    </row>
    <row r="51" spans="1:4">
      <c r="A51" s="9" t="s">
        <v>2527</v>
      </c>
      <c r="B51" s="181" t="s">
        <v>2528</v>
      </c>
      <c r="C51" s="9" t="s">
        <v>2529</v>
      </c>
      <c r="D51" s="9" t="s">
        <v>2530</v>
      </c>
    </row>
    <row r="52" spans="1:4">
      <c r="A52" t="s">
        <v>2545</v>
      </c>
      <c r="B52" s="20" t="s">
        <v>2546</v>
      </c>
      <c r="C52" s="186"/>
      <c r="D52" t="s">
        <v>2253</v>
      </c>
    </row>
    <row r="53" spans="1:4">
      <c r="A53" t="s">
        <v>2539</v>
      </c>
      <c r="B53" s="182" t="s">
        <v>2540</v>
      </c>
      <c r="C53" s="178"/>
      <c r="D53" t="s">
        <v>862</v>
      </c>
    </row>
    <row r="54" spans="1:4">
      <c r="A54" t="s">
        <v>2538</v>
      </c>
      <c r="B54" s="182" t="s">
        <v>2543</v>
      </c>
      <c r="C54" s="185"/>
      <c r="D54" t="s">
        <v>2251</v>
      </c>
    </row>
    <row r="55" spans="1:4">
      <c r="A55" t="s">
        <v>2532</v>
      </c>
      <c r="B55" s="182" t="s">
        <v>2542</v>
      </c>
      <c r="C55" s="184"/>
      <c r="D55" t="s">
        <v>2235</v>
      </c>
    </row>
    <row r="56" spans="1:4">
      <c r="B56" s="182"/>
    </row>
    <row r="57" spans="1:4">
      <c r="A57" s="42" t="s">
        <v>2702</v>
      </c>
      <c r="B57" s="180"/>
      <c r="C57" s="167"/>
      <c r="D57" s="167"/>
    </row>
    <row r="58" spans="1:4">
      <c r="A58" s="9" t="s">
        <v>2527</v>
      </c>
      <c r="B58" s="181" t="s">
        <v>2528</v>
      </c>
      <c r="C58" s="9" t="s">
        <v>2529</v>
      </c>
      <c r="D58" s="9" t="s">
        <v>2530</v>
      </c>
    </row>
    <row r="59" spans="1:4">
      <c r="A59" t="s">
        <v>2538</v>
      </c>
      <c r="B59" s="182" t="s">
        <v>2543</v>
      </c>
      <c r="C59" s="185"/>
      <c r="D59" t="s">
        <v>2590</v>
      </c>
    </row>
    <row r="60" spans="1:4">
      <c r="A60" t="s">
        <v>2553</v>
      </c>
      <c r="B60" s="20" t="s">
        <v>2549</v>
      </c>
      <c r="C60" s="190"/>
      <c r="D60" t="s">
        <v>2591</v>
      </c>
    </row>
    <row r="61" spans="1:4">
      <c r="A61" t="s">
        <v>2552</v>
      </c>
      <c r="B61" s="20" t="s">
        <v>2569</v>
      </c>
      <c r="C61" s="191"/>
      <c r="D61" t="s">
        <v>2592</v>
      </c>
    </row>
    <row r="62" spans="1:4">
      <c r="A62" t="s">
        <v>2545</v>
      </c>
      <c r="B62" s="182" t="s">
        <v>2546</v>
      </c>
      <c r="C62" s="186"/>
      <c r="D62" t="s">
        <v>2593</v>
      </c>
    </row>
    <row r="63" spans="1:4">
      <c r="A63" t="s">
        <v>2539</v>
      </c>
      <c r="B63" s="182" t="s">
        <v>2540</v>
      </c>
      <c r="C63" s="178"/>
      <c r="D63" t="s">
        <v>2594</v>
      </c>
    </row>
    <row r="65" spans="1:4">
      <c r="A65" s="42" t="s">
        <v>2973</v>
      </c>
      <c r="B65" s="180"/>
      <c r="C65" s="167"/>
      <c r="D65" s="167"/>
    </row>
    <row r="66" spans="1:4">
      <c r="A66" s="9" t="s">
        <v>2527</v>
      </c>
      <c r="B66" s="181" t="s">
        <v>2528</v>
      </c>
      <c r="C66" s="9" t="s">
        <v>2529</v>
      </c>
      <c r="D66" s="9" t="s">
        <v>2530</v>
      </c>
    </row>
    <row r="67" spans="1:4">
      <c r="A67" t="s">
        <v>2553</v>
      </c>
      <c r="B67" s="20" t="s">
        <v>2549</v>
      </c>
      <c r="C67" s="190"/>
      <c r="D67" t="s">
        <v>2963</v>
      </c>
    </row>
    <row r="68" spans="1:4">
      <c r="A68" t="s">
        <v>2538</v>
      </c>
      <c r="B68" s="182" t="s">
        <v>2543</v>
      </c>
      <c r="C68" s="185"/>
      <c r="D68" t="s">
        <v>2962</v>
      </c>
    </row>
    <row r="69" spans="1:4">
      <c r="A69" t="s">
        <v>2537</v>
      </c>
      <c r="B69" s="20" t="s">
        <v>2548</v>
      </c>
      <c r="C69" s="189"/>
      <c r="D69" t="s">
        <v>2959</v>
      </c>
    </row>
    <row r="70" spans="1:4">
      <c r="A70" t="s">
        <v>2578</v>
      </c>
      <c r="B70" s="20" t="s">
        <v>2572</v>
      </c>
      <c r="C70" s="199"/>
      <c r="D70" t="s">
        <v>2960</v>
      </c>
    </row>
    <row r="71" spans="1:4">
      <c r="A71" t="s">
        <v>2555</v>
      </c>
      <c r="B71" s="20" t="s">
        <v>2551</v>
      </c>
      <c r="C71" s="193"/>
      <c r="D71" t="s">
        <v>2961</v>
      </c>
    </row>
    <row r="73" spans="1:4">
      <c r="A73" s="42" t="s">
        <v>3052</v>
      </c>
      <c r="B73" s="180"/>
      <c r="C73" s="167"/>
      <c r="D73" s="167"/>
    </row>
    <row r="74" spans="1:4">
      <c r="A74" s="9" t="s">
        <v>2527</v>
      </c>
      <c r="B74" s="181" t="s">
        <v>2528</v>
      </c>
      <c r="C74" s="9" t="s">
        <v>2529</v>
      </c>
      <c r="D74" s="9" t="s">
        <v>2530</v>
      </c>
    </row>
    <row r="75" spans="1:4">
      <c r="A75" t="s">
        <v>2620</v>
      </c>
      <c r="B75" s="182" t="s">
        <v>2622</v>
      </c>
      <c r="C75" s="200"/>
      <c r="D75" t="s">
        <v>2981</v>
      </c>
    </row>
    <row r="76" spans="1:4">
      <c r="A76" t="s">
        <v>2553</v>
      </c>
      <c r="B76" s="20" t="s">
        <v>2549</v>
      </c>
      <c r="C76" s="190"/>
      <c r="D76" t="s">
        <v>2982</v>
      </c>
    </row>
    <row r="77" spans="1:4">
      <c r="A77" t="s">
        <v>2555</v>
      </c>
      <c r="B77" s="20" t="s">
        <v>2551</v>
      </c>
      <c r="C77" s="193"/>
      <c r="D77" t="s">
        <v>473</v>
      </c>
    </row>
    <row r="78" spans="1:4">
      <c r="A78" t="s">
        <v>2554</v>
      </c>
      <c r="B78" s="20" t="s">
        <v>2550</v>
      </c>
      <c r="C78" s="192"/>
      <c r="D78" t="s">
        <v>2983</v>
      </c>
    </row>
    <row r="79" spans="1:4">
      <c r="A79" t="s">
        <v>2552</v>
      </c>
      <c r="B79" s="20" t="s">
        <v>2569</v>
      </c>
      <c r="C79" s="191"/>
      <c r="D79" t="s">
        <v>2984</v>
      </c>
    </row>
    <row r="80" spans="1:4">
      <c r="A80" t="s">
        <v>2532</v>
      </c>
      <c r="B80" s="182" t="s">
        <v>2542</v>
      </c>
      <c r="C80" s="184"/>
      <c r="D80" t="s">
        <v>276</v>
      </c>
    </row>
    <row r="81" spans="1:4">
      <c r="A81" t="s">
        <v>2538</v>
      </c>
      <c r="B81" s="182" t="s">
        <v>2543</v>
      </c>
      <c r="C81" s="185"/>
      <c r="D81" t="s">
        <v>2985</v>
      </c>
    </row>
    <row r="82" spans="1:4">
      <c r="A82" t="s">
        <v>2545</v>
      </c>
      <c r="B82" s="182" t="s">
        <v>2546</v>
      </c>
      <c r="C82" s="186"/>
      <c r="D82" t="s">
        <v>2986</v>
      </c>
    </row>
    <row r="83" spans="1:4">
      <c r="A83" t="s">
        <v>2537</v>
      </c>
      <c r="B83" s="20" t="s">
        <v>2548</v>
      </c>
      <c r="C83" s="189"/>
      <c r="D83" t="s">
        <v>2987</v>
      </c>
    </row>
    <row r="84" spans="1:4">
      <c r="A84" t="s">
        <v>2539</v>
      </c>
      <c r="B84" s="182" t="s">
        <v>2540</v>
      </c>
      <c r="C84" s="178"/>
      <c r="D84" t="s">
        <v>2594</v>
      </c>
    </row>
    <row r="85" spans="1:4">
      <c r="B85" s="182"/>
    </row>
    <row r="86" spans="1:4">
      <c r="A86" s="42" t="s">
        <v>2945</v>
      </c>
      <c r="B86" s="180"/>
      <c r="C86" s="167"/>
      <c r="D86" s="167"/>
    </row>
    <row r="87" spans="1:4">
      <c r="A87" s="9" t="s">
        <v>2527</v>
      </c>
      <c r="B87" s="181" t="s">
        <v>2528</v>
      </c>
      <c r="C87" s="9" t="s">
        <v>2529</v>
      </c>
      <c r="D87" s="9" t="s">
        <v>2530</v>
      </c>
    </row>
    <row r="88" spans="1:4">
      <c r="A88" t="s">
        <v>2538</v>
      </c>
      <c r="B88" s="182" t="s">
        <v>2543</v>
      </c>
      <c r="C88" s="185"/>
      <c r="D88" t="s">
        <v>2893</v>
      </c>
    </row>
    <row r="89" spans="1:4">
      <c r="A89" t="s">
        <v>2553</v>
      </c>
      <c r="B89" s="20" t="s">
        <v>2549</v>
      </c>
      <c r="C89" s="190"/>
      <c r="D89" t="s">
        <v>2894</v>
      </c>
    </row>
    <row r="90" spans="1:4">
      <c r="A90" t="s">
        <v>2552</v>
      </c>
      <c r="B90" s="20" t="s">
        <v>2569</v>
      </c>
      <c r="C90" s="191"/>
      <c r="D90" t="s">
        <v>2895</v>
      </c>
    </row>
    <row r="91" spans="1:4">
      <c r="A91" t="s">
        <v>2539</v>
      </c>
      <c r="B91" s="182" t="s">
        <v>2540</v>
      </c>
      <c r="C91" s="178"/>
      <c r="D91" t="s">
        <v>2594</v>
      </c>
    </row>
    <row r="93" spans="1:4">
      <c r="A93" s="42" t="s">
        <v>3322</v>
      </c>
      <c r="B93" s="180"/>
      <c r="C93" s="167"/>
      <c r="D93" s="167"/>
    </row>
    <row r="94" spans="1:4">
      <c r="A94" s="9" t="s">
        <v>2527</v>
      </c>
      <c r="B94" s="181" t="s">
        <v>2528</v>
      </c>
      <c r="C94" s="9" t="s">
        <v>2529</v>
      </c>
      <c r="D94" s="9" t="s">
        <v>2530</v>
      </c>
    </row>
    <row r="95" spans="1:4">
      <c r="A95" t="s">
        <v>2574</v>
      </c>
      <c r="B95" s="20" t="s">
        <v>2568</v>
      </c>
      <c r="C95" s="196"/>
      <c r="D95" t="s">
        <v>3178</v>
      </c>
    </row>
    <row r="96" spans="1:4">
      <c r="A96" t="s">
        <v>2545</v>
      </c>
      <c r="B96" s="182" t="s">
        <v>2546</v>
      </c>
      <c r="C96" s="186"/>
      <c r="D96" t="s">
        <v>3179</v>
      </c>
    </row>
    <row r="98" spans="1:4">
      <c r="A98" s="42" t="s">
        <v>3180</v>
      </c>
      <c r="B98" s="180"/>
      <c r="C98" s="167"/>
      <c r="D98" s="167"/>
    </row>
    <row r="99" spans="1:4">
      <c r="A99" s="9" t="s">
        <v>2527</v>
      </c>
      <c r="B99" s="181" t="s">
        <v>2528</v>
      </c>
      <c r="C99" s="9" t="s">
        <v>2529</v>
      </c>
      <c r="D99" s="9" t="s">
        <v>2530</v>
      </c>
    </row>
    <row r="100" spans="1:4">
      <c r="A100" t="s">
        <v>2538</v>
      </c>
      <c r="B100" s="182" t="s">
        <v>2543</v>
      </c>
      <c r="C100" s="185"/>
      <c r="D100" t="s">
        <v>3181</v>
      </c>
    </row>
    <row r="101" spans="1:4">
      <c r="A101" t="s">
        <v>2552</v>
      </c>
      <c r="B101" s="20" t="s">
        <v>2569</v>
      </c>
      <c r="C101" s="191"/>
      <c r="D101" t="s">
        <v>3182</v>
      </c>
    </row>
    <row r="102" spans="1:4">
      <c r="A102" t="s">
        <v>2545</v>
      </c>
      <c r="B102" s="182" t="s">
        <v>2546</v>
      </c>
      <c r="C102" s="186"/>
      <c r="D102" t="s">
        <v>3183</v>
      </c>
    </row>
    <row r="103" spans="1:4">
      <c r="A103" t="s">
        <v>2553</v>
      </c>
      <c r="B103" s="20" t="s">
        <v>2549</v>
      </c>
      <c r="C103" s="190"/>
      <c r="D103" t="s">
        <v>3184</v>
      </c>
    </row>
    <row r="105" spans="1:4">
      <c r="A105" s="42" t="s">
        <v>3185</v>
      </c>
      <c r="B105" s="180"/>
      <c r="C105" s="167"/>
      <c r="D105" s="167"/>
    </row>
    <row r="106" spans="1:4">
      <c r="A106" s="9" t="s">
        <v>2527</v>
      </c>
      <c r="B106" s="181" t="s">
        <v>2528</v>
      </c>
      <c r="C106" s="9" t="s">
        <v>2529</v>
      </c>
      <c r="D106" s="9" t="s">
        <v>2530</v>
      </c>
    </row>
    <row r="107" spans="1:4">
      <c r="A107" t="s">
        <v>2578</v>
      </c>
      <c r="B107" s="20" t="s">
        <v>2572</v>
      </c>
      <c r="C107" s="199"/>
      <c r="D107" t="s">
        <v>3186</v>
      </c>
    </row>
    <row r="108" spans="1:4">
      <c r="A108" t="s">
        <v>2554</v>
      </c>
      <c r="B108" s="20" t="s">
        <v>2550</v>
      </c>
      <c r="C108" s="192"/>
      <c r="D108" t="s">
        <v>3187</v>
      </c>
    </row>
    <row r="110" spans="1:4">
      <c r="A110" s="42" t="s">
        <v>3188</v>
      </c>
      <c r="B110" s="180"/>
      <c r="C110" s="167"/>
      <c r="D110" s="167"/>
    </row>
    <row r="111" spans="1:4">
      <c r="A111" s="9" t="s">
        <v>2527</v>
      </c>
      <c r="B111" s="181" t="s">
        <v>2528</v>
      </c>
      <c r="C111" s="9" t="s">
        <v>2529</v>
      </c>
      <c r="D111" s="9" t="s">
        <v>2530</v>
      </c>
    </row>
    <row r="112" spans="1:4">
      <c r="A112" t="s">
        <v>2574</v>
      </c>
      <c r="B112" s="20" t="s">
        <v>2568</v>
      </c>
      <c r="C112" s="196"/>
      <c r="D112" t="s">
        <v>3189</v>
      </c>
    </row>
    <row r="113" spans="1:4">
      <c r="A113" t="s">
        <v>2553</v>
      </c>
      <c r="B113" s="20" t="s">
        <v>2549</v>
      </c>
      <c r="C113" s="190"/>
      <c r="D113" t="s">
        <v>3190</v>
      </c>
    </row>
    <row r="114" spans="1:4">
      <c r="A114" t="s">
        <v>2555</v>
      </c>
      <c r="B114" s="20" t="s">
        <v>2551</v>
      </c>
      <c r="C114" s="193"/>
      <c r="D114" t="s">
        <v>3191</v>
      </c>
    </row>
    <row r="115" spans="1:4">
      <c r="A115" t="s">
        <v>2545</v>
      </c>
      <c r="B115" s="182" t="s">
        <v>2546</v>
      </c>
      <c r="C115" s="186"/>
      <c r="D115" t="s">
        <v>3192</v>
      </c>
    </row>
    <row r="116" spans="1:4">
      <c r="A116" t="s">
        <v>2552</v>
      </c>
      <c r="B116" s="20" t="s">
        <v>2569</v>
      </c>
      <c r="C116" s="191"/>
      <c r="D116" t="s">
        <v>3193</v>
      </c>
    </row>
    <row r="117" spans="1:4">
      <c r="A117" t="s">
        <v>2532</v>
      </c>
      <c r="B117" s="182" t="s">
        <v>2542</v>
      </c>
      <c r="C117" s="184"/>
      <c r="D117" t="s">
        <v>3194</v>
      </c>
    </row>
    <row r="118" spans="1:4">
      <c r="A118" t="s">
        <v>2538</v>
      </c>
      <c r="B118" s="182" t="s">
        <v>2543</v>
      </c>
      <c r="C118" s="185"/>
      <c r="D118" t="s">
        <v>3195</v>
      </c>
    </row>
    <row r="120" spans="1:4">
      <c r="A120" s="42" t="s">
        <v>2907</v>
      </c>
      <c r="B120" s="180"/>
      <c r="C120" s="167"/>
      <c r="D120" s="167"/>
    </row>
    <row r="121" spans="1:4">
      <c r="A121" s="9" t="s">
        <v>2527</v>
      </c>
      <c r="B121" s="181" t="s">
        <v>2528</v>
      </c>
      <c r="C121" s="9" t="s">
        <v>2529</v>
      </c>
      <c r="D121" s="9" t="s">
        <v>2530</v>
      </c>
    </row>
    <row r="122" spans="1:4">
      <c r="A122" t="s">
        <v>2553</v>
      </c>
      <c r="B122" s="20" t="s">
        <v>2549</v>
      </c>
      <c r="C122" s="190"/>
      <c r="D122" t="s">
        <v>2908</v>
      </c>
    </row>
    <row r="123" spans="1:4">
      <c r="A123" t="s">
        <v>2545</v>
      </c>
      <c r="B123" s="182" t="s">
        <v>2546</v>
      </c>
      <c r="C123" s="186"/>
      <c r="D123" t="s">
        <v>2909</v>
      </c>
    </row>
    <row r="124" spans="1:4">
      <c r="A124" t="s">
        <v>2539</v>
      </c>
      <c r="B124" s="182" t="s">
        <v>2540</v>
      </c>
      <c r="C124" s="178"/>
      <c r="D124" t="s">
        <v>2594</v>
      </c>
    </row>
    <row r="125" spans="1:4">
      <c r="B125" s="182"/>
    </row>
    <row r="126" spans="1:4">
      <c r="A126" s="42" t="s">
        <v>2946</v>
      </c>
      <c r="B126" s="180"/>
      <c r="C126" s="167"/>
      <c r="D126" s="167"/>
    </row>
    <row r="127" spans="1:4">
      <c r="A127" s="9" t="s">
        <v>2527</v>
      </c>
      <c r="B127" s="181" t="s">
        <v>2528</v>
      </c>
      <c r="C127" s="9" t="s">
        <v>2529</v>
      </c>
      <c r="D127" s="9" t="s">
        <v>2530</v>
      </c>
    </row>
    <row r="128" spans="1:4">
      <c r="A128" t="s">
        <v>2538</v>
      </c>
      <c r="B128" s="182" t="s">
        <v>2543</v>
      </c>
      <c r="C128" s="185"/>
      <c r="D128" t="s">
        <v>2947</v>
      </c>
    </row>
    <row r="129" spans="1:4">
      <c r="A129" t="s">
        <v>2578</v>
      </c>
      <c r="B129" s="20" t="s">
        <v>2572</v>
      </c>
      <c r="C129" s="199"/>
      <c r="D129" t="s">
        <v>2948</v>
      </c>
    </row>
    <row r="130" spans="1:4">
      <c r="A130" t="s">
        <v>2555</v>
      </c>
      <c r="B130" s="20" t="s">
        <v>2551</v>
      </c>
      <c r="C130" s="193"/>
      <c r="D130" t="s">
        <v>2949</v>
      </c>
    </row>
    <row r="131" spans="1:4">
      <c r="A131" t="s">
        <v>2539</v>
      </c>
      <c r="B131" s="182" t="s">
        <v>2540</v>
      </c>
      <c r="C131" s="178"/>
      <c r="D131" t="s">
        <v>2594</v>
      </c>
    </row>
    <row r="133" spans="1:4">
      <c r="A133" s="42" t="s">
        <v>2596</v>
      </c>
      <c r="B133" s="180"/>
      <c r="C133" s="167"/>
      <c r="D133" s="167"/>
    </row>
    <row r="134" spans="1:4">
      <c r="A134" s="9" t="s">
        <v>2527</v>
      </c>
      <c r="B134" s="181" t="s">
        <v>2528</v>
      </c>
      <c r="C134" s="9" t="s">
        <v>2529</v>
      </c>
      <c r="D134" s="9" t="s">
        <v>2530</v>
      </c>
    </row>
    <row r="135" spans="1:4">
      <c r="A135" t="s">
        <v>2539</v>
      </c>
      <c r="B135" s="182" t="s">
        <v>2540</v>
      </c>
      <c r="C135" s="178"/>
      <c r="D135" t="s">
        <v>2597</v>
      </c>
    </row>
    <row r="136" spans="1:4">
      <c r="A136" t="s">
        <v>2553</v>
      </c>
      <c r="B136" s="20" t="s">
        <v>2549</v>
      </c>
      <c r="C136" s="190"/>
      <c r="D136" t="s">
        <v>2598</v>
      </c>
    </row>
    <row r="137" spans="1:4">
      <c r="A137" t="s">
        <v>2555</v>
      </c>
      <c r="B137" s="20" t="s">
        <v>2551</v>
      </c>
      <c r="C137" s="193"/>
      <c r="D137" t="s">
        <v>2694</v>
      </c>
    </row>
    <row r="138" spans="1:4">
      <c r="A138" t="s">
        <v>2554</v>
      </c>
      <c r="B138" s="20" t="s">
        <v>2550</v>
      </c>
      <c r="C138" s="192"/>
      <c r="D138" t="s">
        <v>2599</v>
      </c>
    </row>
    <row r="139" spans="1:4">
      <c r="A139" t="s">
        <v>2552</v>
      </c>
      <c r="B139" s="20" t="s">
        <v>2569</v>
      </c>
      <c r="C139" s="191"/>
      <c r="D139" t="s">
        <v>2600</v>
      </c>
    </row>
    <row r="140" spans="1:4">
      <c r="A140" t="s">
        <v>2532</v>
      </c>
      <c r="B140" s="182" t="s">
        <v>2542</v>
      </c>
      <c r="C140" s="184"/>
      <c r="D140" t="s">
        <v>2601</v>
      </c>
    </row>
    <row r="141" spans="1:4">
      <c r="A141" t="s">
        <v>2538</v>
      </c>
      <c r="B141" s="182" t="s">
        <v>2543</v>
      </c>
      <c r="C141" s="185"/>
      <c r="D141" t="s">
        <v>2602</v>
      </c>
    </row>
    <row r="142" spans="1:4">
      <c r="A142" t="s">
        <v>2545</v>
      </c>
      <c r="B142" s="182" t="s">
        <v>2546</v>
      </c>
      <c r="C142" s="186"/>
      <c r="D142" t="s">
        <v>2603</v>
      </c>
    </row>
    <row r="143" spans="1:4">
      <c r="A143" t="s">
        <v>2537</v>
      </c>
      <c r="B143" s="20" t="s">
        <v>2548</v>
      </c>
      <c r="C143" s="189"/>
      <c r="D143" t="s">
        <v>2604</v>
      </c>
    </row>
    <row r="145" spans="1:4">
      <c r="A145" s="42" t="s">
        <v>2595</v>
      </c>
      <c r="B145" s="180"/>
      <c r="C145" s="167"/>
      <c r="D145" s="167"/>
    </row>
    <row r="146" spans="1:4">
      <c r="A146" s="9" t="s">
        <v>2527</v>
      </c>
      <c r="B146" s="181" t="s">
        <v>2528</v>
      </c>
      <c r="C146" s="9" t="s">
        <v>2529</v>
      </c>
      <c r="D146" s="9" t="s">
        <v>2530</v>
      </c>
    </row>
    <row r="147" spans="1:4">
      <c r="A147" t="s">
        <v>2545</v>
      </c>
      <c r="B147" s="182" t="s">
        <v>2546</v>
      </c>
      <c r="C147" s="186"/>
      <c r="D147" t="s">
        <v>2712</v>
      </c>
    </row>
    <row r="148" spans="1:4">
      <c r="A148" t="s">
        <v>2552</v>
      </c>
      <c r="B148" s="20" t="s">
        <v>2569</v>
      </c>
      <c r="C148" s="191"/>
      <c r="D148" t="s">
        <v>2713</v>
      </c>
    </row>
    <row r="149" spans="1:4">
      <c r="A149" t="s">
        <v>2538</v>
      </c>
      <c r="B149" s="182" t="s">
        <v>2543</v>
      </c>
      <c r="C149" s="185"/>
      <c r="D149" t="s">
        <v>2703</v>
      </c>
    </row>
    <row r="150" spans="1:4">
      <c r="A150" t="s">
        <v>2553</v>
      </c>
      <c r="B150" s="20" t="s">
        <v>2549</v>
      </c>
      <c r="C150" s="190"/>
      <c r="D150" t="s">
        <v>2704</v>
      </c>
    </row>
    <row r="151" spans="1:4">
      <c r="A151" t="s">
        <v>2539</v>
      </c>
      <c r="B151" s="182" t="s">
        <v>2540</v>
      </c>
      <c r="C151" s="178"/>
      <c r="D151" t="s">
        <v>2594</v>
      </c>
    </row>
    <row r="153" spans="1:4">
      <c r="A153" s="42" t="s">
        <v>2531</v>
      </c>
      <c r="B153" s="180"/>
      <c r="C153" s="167"/>
      <c r="D153" s="167"/>
    </row>
    <row r="154" spans="1:4">
      <c r="A154" s="9" t="s">
        <v>2527</v>
      </c>
      <c r="B154" s="181" t="s">
        <v>2528</v>
      </c>
      <c r="C154" s="9" t="s">
        <v>2529</v>
      </c>
      <c r="D154" s="9" t="s">
        <v>2530</v>
      </c>
    </row>
    <row r="155" spans="1:4">
      <c r="A155" t="s">
        <v>2552</v>
      </c>
      <c r="B155" s="20" t="s">
        <v>2569</v>
      </c>
      <c r="C155" s="191"/>
      <c r="D155" t="s">
        <v>2261</v>
      </c>
    </row>
    <row r="156" spans="1:4">
      <c r="A156" t="s">
        <v>2532</v>
      </c>
      <c r="B156" s="182" t="s">
        <v>2542</v>
      </c>
      <c r="C156" s="184"/>
      <c r="D156" t="s">
        <v>2263</v>
      </c>
    </row>
    <row r="157" spans="1:4">
      <c r="A157" t="s">
        <v>2538</v>
      </c>
      <c r="B157" s="182" t="s">
        <v>2543</v>
      </c>
      <c r="C157" s="185"/>
      <c r="D157" t="s">
        <v>2262</v>
      </c>
    </row>
    <row r="158" spans="1:4">
      <c r="A158" t="s">
        <v>2537</v>
      </c>
      <c r="B158" s="20" t="s">
        <v>2548</v>
      </c>
      <c r="C158" s="187"/>
      <c r="D158" t="s">
        <v>2534</v>
      </c>
    </row>
    <row r="159" spans="1:4">
      <c r="A159" t="s">
        <v>2553</v>
      </c>
      <c r="B159" s="20" t="s">
        <v>2549</v>
      </c>
      <c r="C159" s="190"/>
      <c r="D159" t="s">
        <v>2535</v>
      </c>
    </row>
    <row r="160" spans="1:4">
      <c r="A160" t="s">
        <v>2539</v>
      </c>
      <c r="B160" s="182" t="s">
        <v>2540</v>
      </c>
      <c r="C160" s="178"/>
      <c r="D160" t="s">
        <v>2264</v>
      </c>
    </row>
    <row r="161" spans="1:4">
      <c r="A161" t="s">
        <v>2545</v>
      </c>
      <c r="B161" s="182" t="s">
        <v>2546</v>
      </c>
      <c r="C161" s="186"/>
      <c r="D161" t="s">
        <v>2544</v>
      </c>
    </row>
    <row r="163" spans="1:4">
      <c r="A163" s="42" t="s">
        <v>2579</v>
      </c>
      <c r="B163" s="180"/>
      <c r="C163" s="167"/>
      <c r="D163" s="167"/>
    </row>
    <row r="164" spans="1:4">
      <c r="A164" s="9" t="s">
        <v>2527</v>
      </c>
      <c r="B164" s="181" t="s">
        <v>2528</v>
      </c>
      <c r="C164" s="9" t="s">
        <v>2529</v>
      </c>
      <c r="D164" s="9" t="s">
        <v>2530</v>
      </c>
    </row>
    <row r="165" spans="1:4">
      <c r="A165" t="s">
        <v>2538</v>
      </c>
      <c r="B165" s="182" t="s">
        <v>2543</v>
      </c>
      <c r="C165" s="185"/>
      <c r="D165" t="s">
        <v>148</v>
      </c>
    </row>
    <row r="166" spans="1:4">
      <c r="A166" t="s">
        <v>2526</v>
      </c>
      <c r="B166" s="183" t="s">
        <v>2533</v>
      </c>
      <c r="C166" s="179"/>
      <c r="D166" t="s">
        <v>2581</v>
      </c>
    </row>
    <row r="167" spans="1:4">
      <c r="A167" t="s">
        <v>2578</v>
      </c>
      <c r="B167" s="20" t="s">
        <v>2572</v>
      </c>
      <c r="C167" s="199"/>
      <c r="D167" t="s">
        <v>2588</v>
      </c>
    </row>
    <row r="168" spans="1:4">
      <c r="A168" t="s">
        <v>2545</v>
      </c>
      <c r="B168" s="182" t="s">
        <v>2546</v>
      </c>
      <c r="C168" s="186"/>
      <c r="D168" t="s">
        <v>2582</v>
      </c>
    </row>
    <row r="169" spans="1:4">
      <c r="A169" t="s">
        <v>2554</v>
      </c>
      <c r="B169" s="20" t="s">
        <v>2550</v>
      </c>
      <c r="C169" s="192"/>
      <c r="D169" t="s">
        <v>2583</v>
      </c>
    </row>
    <row r="170" spans="1:4">
      <c r="A170" t="s">
        <v>2553</v>
      </c>
      <c r="B170" s="20" t="s">
        <v>2549</v>
      </c>
      <c r="C170" s="190"/>
      <c r="D170" t="s">
        <v>2584</v>
      </c>
    </row>
    <row r="171" spans="1:4">
      <c r="A171" t="s">
        <v>2573</v>
      </c>
      <c r="B171" s="20" t="s">
        <v>2570</v>
      </c>
      <c r="C171" s="198"/>
      <c r="D171" t="s">
        <v>2585</v>
      </c>
    </row>
    <row r="172" spans="1:4">
      <c r="A172" t="s">
        <v>2539</v>
      </c>
      <c r="B172" s="182" t="s">
        <v>2540</v>
      </c>
      <c r="C172" s="178"/>
      <c r="D172" t="s">
        <v>2589</v>
      </c>
    </row>
    <row r="173" spans="1:4">
      <c r="A173" t="s">
        <v>2552</v>
      </c>
      <c r="B173" s="20" t="s">
        <v>2569</v>
      </c>
      <c r="C173" s="191"/>
      <c r="D173" t="s">
        <v>2369</v>
      </c>
    </row>
    <row r="174" spans="1:4">
      <c r="A174" t="s">
        <v>2555</v>
      </c>
      <c r="B174" s="20" t="s">
        <v>2551</v>
      </c>
      <c r="C174" s="193"/>
      <c r="D174" t="s">
        <v>3157</v>
      </c>
    </row>
    <row r="175" spans="1:4">
      <c r="A175" t="s">
        <v>2532</v>
      </c>
      <c r="B175" s="182" t="s">
        <v>2542</v>
      </c>
      <c r="C175" s="184"/>
      <c r="D175" t="s">
        <v>2580</v>
      </c>
    </row>
    <row r="177" spans="1:4">
      <c r="A177" s="42" t="s">
        <v>2605</v>
      </c>
      <c r="B177" s="180"/>
      <c r="C177" s="167"/>
      <c r="D177" s="167"/>
    </row>
    <row r="178" spans="1:4">
      <c r="A178" s="9" t="s">
        <v>2527</v>
      </c>
      <c r="B178" s="181" t="s">
        <v>2528</v>
      </c>
      <c r="C178" s="9" t="s">
        <v>2529</v>
      </c>
      <c r="D178" s="9" t="s">
        <v>2530</v>
      </c>
    </row>
    <row r="179" spans="1:4">
      <c r="A179" t="s">
        <v>2532</v>
      </c>
      <c r="B179" s="182" t="s">
        <v>2542</v>
      </c>
      <c r="C179" s="184"/>
      <c r="D179" t="s">
        <v>2791</v>
      </c>
    </row>
    <row r="180" spans="1:4">
      <c r="A180" t="s">
        <v>2538</v>
      </c>
      <c r="B180" s="182" t="s">
        <v>2543</v>
      </c>
      <c r="C180" s="185"/>
      <c r="D180" t="s">
        <v>3068</v>
      </c>
    </row>
    <row r="181" spans="1:4">
      <c r="A181" t="s">
        <v>2537</v>
      </c>
      <c r="B181" s="20" t="s">
        <v>2548</v>
      </c>
      <c r="C181" s="187"/>
      <c r="D181" t="s">
        <v>3069</v>
      </c>
    </row>
    <row r="182" spans="1:4">
      <c r="A182" t="s">
        <v>2574</v>
      </c>
      <c r="B182" s="20" t="s">
        <v>2568</v>
      </c>
      <c r="C182" s="196"/>
      <c r="D182" t="s">
        <v>3070</v>
      </c>
    </row>
    <row r="183" spans="1:4">
      <c r="A183" t="s">
        <v>2575</v>
      </c>
      <c r="B183" s="20" t="s">
        <v>2393</v>
      </c>
      <c r="C183" s="195"/>
      <c r="D183" t="s">
        <v>3071</v>
      </c>
    </row>
    <row r="184" spans="1:4">
      <c r="A184" t="s">
        <v>2545</v>
      </c>
      <c r="B184" s="182" t="s">
        <v>2546</v>
      </c>
      <c r="C184" s="186"/>
      <c r="D184" t="s">
        <v>3072</v>
      </c>
    </row>
    <row r="185" spans="1:4">
      <c r="A185" t="s">
        <v>2554</v>
      </c>
      <c r="B185" s="20" t="s">
        <v>2550</v>
      </c>
      <c r="C185" s="192"/>
      <c r="D185" t="s">
        <v>3073</v>
      </c>
    </row>
    <row r="186" spans="1:4">
      <c r="A186" t="s">
        <v>2539</v>
      </c>
      <c r="B186" s="182" t="s">
        <v>2540</v>
      </c>
      <c r="C186" s="178"/>
      <c r="D186" t="s">
        <v>3074</v>
      </c>
    </row>
    <row r="187" spans="1:4">
      <c r="A187" t="s">
        <v>2552</v>
      </c>
      <c r="B187" s="20" t="s">
        <v>2569</v>
      </c>
      <c r="C187" s="191"/>
      <c r="D187" t="s">
        <v>2606</v>
      </c>
    </row>
    <row r="188" spans="1:4">
      <c r="A188" t="s">
        <v>2577</v>
      </c>
      <c r="B188" s="20" t="s">
        <v>2571</v>
      </c>
      <c r="C188" s="197"/>
      <c r="D188" t="s">
        <v>3075</v>
      </c>
    </row>
    <row r="189" spans="1:4">
      <c r="A189" t="s">
        <v>2620</v>
      </c>
      <c r="B189" s="182" t="s">
        <v>2622</v>
      </c>
      <c r="C189" s="200"/>
      <c r="D189" t="s">
        <v>3076</v>
      </c>
    </row>
    <row r="190" spans="1:4">
      <c r="A190" t="s">
        <v>2573</v>
      </c>
      <c r="B190" s="20" t="s">
        <v>2570</v>
      </c>
      <c r="C190" s="198"/>
      <c r="D190" t="s">
        <v>3077</v>
      </c>
    </row>
    <row r="191" spans="1:4">
      <c r="A191" t="s">
        <v>2526</v>
      </c>
      <c r="B191" s="183" t="s">
        <v>2533</v>
      </c>
      <c r="C191" s="179"/>
      <c r="D191" t="s">
        <v>2607</v>
      </c>
    </row>
    <row r="192" spans="1:4">
      <c r="A192" t="s">
        <v>2553</v>
      </c>
      <c r="B192" s="20" t="s">
        <v>2549</v>
      </c>
      <c r="C192" s="190"/>
      <c r="D192" t="s">
        <v>3078</v>
      </c>
    </row>
    <row r="193" spans="1:4">
      <c r="A193" t="s">
        <v>2621</v>
      </c>
      <c r="B193" s="182">
        <v>740000</v>
      </c>
      <c r="C193" s="201"/>
      <c r="D193" t="s">
        <v>3079</v>
      </c>
    </row>
    <row r="194" spans="1:4">
      <c r="A194" t="s">
        <v>2555</v>
      </c>
      <c r="B194" s="20" t="s">
        <v>2551</v>
      </c>
      <c r="C194" s="193"/>
      <c r="D194" t="s">
        <v>3080</v>
      </c>
    </row>
    <row r="195" spans="1:4">
      <c r="A195" t="s">
        <v>2562</v>
      </c>
      <c r="B195" s="20" t="s">
        <v>2561</v>
      </c>
      <c r="C195" s="194"/>
      <c r="D195" t="s">
        <v>3081</v>
      </c>
    </row>
    <row r="196" spans="1:4">
      <c r="A196" t="s">
        <v>2578</v>
      </c>
      <c r="B196" s="20" t="s">
        <v>2572</v>
      </c>
      <c r="C196" s="199"/>
      <c r="D196" t="s">
        <v>3082</v>
      </c>
    </row>
    <row r="197" spans="1:4">
      <c r="A197" t="s">
        <v>2536</v>
      </c>
      <c r="B197" s="182" t="s">
        <v>2541</v>
      </c>
      <c r="C197" s="188"/>
      <c r="D197" t="s">
        <v>3083</v>
      </c>
    </row>
    <row r="198" spans="1:4">
      <c r="A198" t="s">
        <v>3095</v>
      </c>
      <c r="B198" s="222" t="s">
        <v>3088</v>
      </c>
      <c r="C198" s="221"/>
      <c r="D198" t="s">
        <v>3084</v>
      </c>
    </row>
    <row r="199" spans="1:4">
      <c r="A199" t="s">
        <v>3092</v>
      </c>
      <c r="B199" s="182" t="s">
        <v>3089</v>
      </c>
      <c r="C199" s="223"/>
      <c r="D199" t="s">
        <v>3085</v>
      </c>
    </row>
    <row r="200" spans="1:4">
      <c r="A200" t="s">
        <v>3093</v>
      </c>
      <c r="B200" t="s">
        <v>3090</v>
      </c>
      <c r="C200" s="224"/>
      <c r="D200" t="s">
        <v>3086</v>
      </c>
    </row>
    <row r="201" spans="1:4">
      <c r="A201" t="s">
        <v>3094</v>
      </c>
      <c r="B201" s="17" t="s">
        <v>3091</v>
      </c>
      <c r="C201" s="225"/>
      <c r="D201" t="s">
        <v>3087</v>
      </c>
    </row>
    <row r="203" spans="1:4">
      <c r="A203" s="42" t="s">
        <v>2608</v>
      </c>
      <c r="B203" s="180"/>
      <c r="C203" s="167"/>
      <c r="D203" s="167"/>
    </row>
    <row r="204" spans="1:4">
      <c r="A204" s="9" t="s">
        <v>2527</v>
      </c>
      <c r="B204" s="181" t="s">
        <v>2528</v>
      </c>
      <c r="C204" s="9" t="s">
        <v>2529</v>
      </c>
      <c r="D204" s="9" t="s">
        <v>2530</v>
      </c>
    </row>
    <row r="205" spans="1:4">
      <c r="A205" t="s">
        <v>2539</v>
      </c>
      <c r="B205" s="182" t="s">
        <v>2540</v>
      </c>
      <c r="C205" s="178"/>
      <c r="D205" t="s">
        <v>127</v>
      </c>
    </row>
    <row r="206" spans="1:4">
      <c r="A206" t="s">
        <v>2545</v>
      </c>
      <c r="B206" s="182" t="s">
        <v>2546</v>
      </c>
      <c r="C206" s="186"/>
      <c r="D206" t="s">
        <v>126</v>
      </c>
    </row>
    <row r="207" spans="1:4">
      <c r="A207" t="s">
        <v>2552</v>
      </c>
      <c r="B207" s="20" t="s">
        <v>2569</v>
      </c>
      <c r="C207" s="191"/>
      <c r="D207" t="s">
        <v>125</v>
      </c>
    </row>
    <row r="208" spans="1:4">
      <c r="A208" t="s">
        <v>2553</v>
      </c>
      <c r="B208" s="20" t="s">
        <v>2549</v>
      </c>
      <c r="C208" s="190"/>
      <c r="D208" t="s">
        <v>123</v>
      </c>
    </row>
    <row r="209" spans="1:4">
      <c r="A209" t="s">
        <v>2538</v>
      </c>
      <c r="B209" s="182" t="s">
        <v>2543</v>
      </c>
      <c r="C209" s="185"/>
      <c r="D209" t="s">
        <v>122</v>
      </c>
    </row>
    <row r="211" spans="1:4">
      <c r="A211" s="42" t="s">
        <v>2609</v>
      </c>
      <c r="B211" s="180"/>
      <c r="C211" s="167"/>
      <c r="D211" s="167"/>
    </row>
    <row r="212" spans="1:4">
      <c r="A212" s="9" t="s">
        <v>2527</v>
      </c>
      <c r="B212" s="181" t="s">
        <v>2528</v>
      </c>
      <c r="C212" s="9" t="s">
        <v>2529</v>
      </c>
      <c r="D212" s="9" t="s">
        <v>2530</v>
      </c>
    </row>
    <row r="213" spans="1:4">
      <c r="A213" t="s">
        <v>2526</v>
      </c>
      <c r="B213" s="183" t="s">
        <v>2533</v>
      </c>
      <c r="C213" s="179"/>
      <c r="D213" t="s">
        <v>172</v>
      </c>
    </row>
    <row r="214" spans="1:4">
      <c r="A214" t="s">
        <v>2545</v>
      </c>
      <c r="B214" s="182" t="s">
        <v>2546</v>
      </c>
      <c r="C214" s="186"/>
      <c r="D214" t="s">
        <v>292</v>
      </c>
    </row>
    <row r="215" spans="1:4">
      <c r="A215" t="s">
        <v>2532</v>
      </c>
      <c r="B215" s="182" t="s">
        <v>2542</v>
      </c>
      <c r="C215" s="184"/>
      <c r="D215" t="s">
        <v>293</v>
      </c>
    </row>
    <row r="217" spans="1:4">
      <c r="A217" s="42" t="s">
        <v>2648</v>
      </c>
      <c r="B217" s="180"/>
      <c r="C217" s="167"/>
      <c r="D217" s="167"/>
    </row>
    <row r="218" spans="1:4">
      <c r="A218" s="9" t="s">
        <v>2527</v>
      </c>
      <c r="B218" s="181" t="s">
        <v>2528</v>
      </c>
      <c r="C218" s="9" t="s">
        <v>2529</v>
      </c>
      <c r="D218" s="9" t="s">
        <v>2530</v>
      </c>
    </row>
    <row r="219" spans="1:4">
      <c r="A219" t="s">
        <v>2537</v>
      </c>
      <c r="B219" s="20" t="s">
        <v>2548</v>
      </c>
      <c r="C219" s="187"/>
      <c r="D219" t="s">
        <v>2497</v>
      </c>
    </row>
    <row r="220" spans="1:4">
      <c r="A220" t="s">
        <v>2552</v>
      </c>
      <c r="B220" s="20" t="s">
        <v>2569</v>
      </c>
      <c r="C220" s="191"/>
      <c r="D220" t="s">
        <v>94</v>
      </c>
    </row>
    <row r="221" spans="1:4">
      <c r="A221" t="s">
        <v>2538</v>
      </c>
      <c r="B221" s="182" t="s">
        <v>2543</v>
      </c>
      <c r="C221" s="185"/>
      <c r="D221" t="s">
        <v>88</v>
      </c>
    </row>
    <row r="222" spans="1:4">
      <c r="A222" t="s">
        <v>2573</v>
      </c>
      <c r="B222" s="20" t="s">
        <v>2570</v>
      </c>
      <c r="C222" s="198"/>
      <c r="D222" t="s">
        <v>2649</v>
      </c>
    </row>
    <row r="223" spans="1:4">
      <c r="A223" t="s">
        <v>2553</v>
      </c>
      <c r="B223" s="20" t="s">
        <v>2549</v>
      </c>
      <c r="C223" s="190"/>
      <c r="D223" t="s">
        <v>2650</v>
      </c>
    </row>
    <row r="224" spans="1:4">
      <c r="A224" t="s">
        <v>2545</v>
      </c>
      <c r="B224" s="182" t="s">
        <v>2546</v>
      </c>
      <c r="C224" s="186"/>
      <c r="D224" t="s">
        <v>99</v>
      </c>
    </row>
    <row r="225" spans="1:4">
      <c r="A225" t="s">
        <v>2554</v>
      </c>
      <c r="B225" s="20" t="s">
        <v>2550</v>
      </c>
      <c r="C225" s="192"/>
      <c r="D225" t="s">
        <v>98</v>
      </c>
    </row>
    <row r="226" spans="1:4">
      <c r="A226" t="s">
        <v>2539</v>
      </c>
      <c r="B226" s="182" t="s">
        <v>2540</v>
      </c>
      <c r="C226" s="178"/>
      <c r="D226" t="s">
        <v>97</v>
      </c>
    </row>
    <row r="227" spans="1:4">
      <c r="A227" t="s">
        <v>2532</v>
      </c>
      <c r="B227" s="182" t="s">
        <v>2542</v>
      </c>
      <c r="C227" s="184"/>
      <c r="D227" t="s">
        <v>96</v>
      </c>
    </row>
    <row r="229" spans="1:4">
      <c r="A229" s="42" t="s">
        <v>2653</v>
      </c>
      <c r="B229" s="180"/>
      <c r="C229" s="167"/>
      <c r="D229" s="167"/>
    </row>
    <row r="230" spans="1:4">
      <c r="A230" s="9" t="s">
        <v>2527</v>
      </c>
      <c r="B230" s="181" t="s">
        <v>2528</v>
      </c>
      <c r="C230" s="9" t="s">
        <v>2529</v>
      </c>
      <c r="D230" s="9" t="s">
        <v>2530</v>
      </c>
    </row>
    <row r="231" spans="1:4">
      <c r="A231" t="s">
        <v>2537</v>
      </c>
      <c r="B231" s="20" t="s">
        <v>2548</v>
      </c>
      <c r="C231" s="187"/>
      <c r="D231" t="s">
        <v>2497</v>
      </c>
    </row>
    <row r="232" spans="1:4">
      <c r="A232" t="s">
        <v>2555</v>
      </c>
      <c r="B232" s="20" t="s">
        <v>2551</v>
      </c>
      <c r="C232" s="193"/>
      <c r="D232" t="s">
        <v>2611</v>
      </c>
    </row>
    <row r="233" spans="1:4">
      <c r="A233" t="s">
        <v>2545</v>
      </c>
      <c r="B233" s="182" t="s">
        <v>2546</v>
      </c>
      <c r="C233" s="186"/>
      <c r="D233" t="s">
        <v>93</v>
      </c>
    </row>
    <row r="234" spans="1:4">
      <c r="A234" t="s">
        <v>2552</v>
      </c>
      <c r="B234" s="20" t="s">
        <v>2569</v>
      </c>
      <c r="C234" s="191"/>
      <c r="D234" t="s">
        <v>94</v>
      </c>
    </row>
    <row r="235" spans="1:4">
      <c r="A235" t="s">
        <v>2538</v>
      </c>
      <c r="B235" s="182" t="s">
        <v>2543</v>
      </c>
      <c r="C235" s="185"/>
      <c r="D235" t="s">
        <v>88</v>
      </c>
    </row>
    <row r="236" spans="1:4">
      <c r="A236" t="s">
        <v>2553</v>
      </c>
      <c r="B236" s="20" t="s">
        <v>2549</v>
      </c>
      <c r="C236" s="190"/>
      <c r="D236" t="s">
        <v>2651</v>
      </c>
    </row>
    <row r="237" spans="1:4">
      <c r="A237" t="s">
        <v>2532</v>
      </c>
      <c r="B237" s="182" t="s">
        <v>2542</v>
      </c>
      <c r="C237" s="184"/>
      <c r="D237" t="s">
        <v>461</v>
      </c>
    </row>
    <row r="238" spans="1:4">
      <c r="A238" t="s">
        <v>2620</v>
      </c>
      <c r="B238" s="182" t="s">
        <v>2622</v>
      </c>
      <c r="C238" s="200"/>
      <c r="D238" t="s">
        <v>2619</v>
      </c>
    </row>
    <row r="239" spans="1:4">
      <c r="A239" t="s">
        <v>2621</v>
      </c>
      <c r="B239" s="182">
        <v>740000</v>
      </c>
      <c r="C239" s="201"/>
      <c r="D239" t="s">
        <v>2494</v>
      </c>
    </row>
    <row r="240" spans="1:4">
      <c r="A240" t="s">
        <v>2539</v>
      </c>
      <c r="B240" s="182" t="s">
        <v>2540</v>
      </c>
      <c r="C240" s="178"/>
      <c r="D240" t="s">
        <v>2652</v>
      </c>
    </row>
    <row r="242" spans="1:4">
      <c r="A242" s="42" t="s">
        <v>3623</v>
      </c>
      <c r="B242" s="180"/>
      <c r="C242" s="167"/>
      <c r="D242" s="167"/>
    </row>
    <row r="243" spans="1:4">
      <c r="A243" s="9" t="s">
        <v>2527</v>
      </c>
      <c r="B243" s="181" t="s">
        <v>2528</v>
      </c>
      <c r="C243" s="9" t="s">
        <v>2529</v>
      </c>
      <c r="D243" s="9" t="s">
        <v>2530</v>
      </c>
    </row>
    <row r="244" spans="1:4">
      <c r="A244" t="s">
        <v>2575</v>
      </c>
      <c r="B244" s="20" t="s">
        <v>2393</v>
      </c>
      <c r="C244" s="195"/>
      <c r="D244" t="s">
        <v>3632</v>
      </c>
    </row>
    <row r="245" spans="1:4">
      <c r="A245" t="s">
        <v>2552</v>
      </c>
      <c r="B245" s="20" t="s">
        <v>2569</v>
      </c>
      <c r="C245" s="191"/>
      <c r="D245" t="s">
        <v>3633</v>
      </c>
    </row>
    <row r="246" spans="1:4">
      <c r="A246" t="s">
        <v>2574</v>
      </c>
      <c r="B246" s="20" t="s">
        <v>2568</v>
      </c>
      <c r="C246" s="196"/>
      <c r="D246" t="s">
        <v>3634</v>
      </c>
    </row>
    <row r="247" spans="1:4">
      <c r="A247" t="s">
        <v>2538</v>
      </c>
      <c r="B247" s="182" t="s">
        <v>2543</v>
      </c>
      <c r="C247" s="185"/>
      <c r="D247" t="s">
        <v>3635</v>
      </c>
    </row>
    <row r="248" spans="1:4">
      <c r="A248" t="s">
        <v>2553</v>
      </c>
      <c r="B248" s="20" t="s">
        <v>2549</v>
      </c>
      <c r="C248" s="190"/>
      <c r="D248" t="s">
        <v>3636</v>
      </c>
    </row>
    <row r="249" spans="1:4">
      <c r="A249" t="s">
        <v>2532</v>
      </c>
      <c r="B249" s="182" t="s">
        <v>2542</v>
      </c>
      <c r="C249" s="184"/>
      <c r="D249" t="s">
        <v>3637</v>
      </c>
    </row>
    <row r="250" spans="1:4">
      <c r="A250" t="s">
        <v>2554</v>
      </c>
      <c r="B250" s="20" t="s">
        <v>2550</v>
      </c>
      <c r="C250" s="192"/>
      <c r="D250" t="s">
        <v>3638</v>
      </c>
    </row>
    <row r="251" spans="1:4">
      <c r="A251" t="s">
        <v>2578</v>
      </c>
      <c r="B251" s="20" t="s">
        <v>2572</v>
      </c>
      <c r="C251" s="199"/>
      <c r="D251" t="s">
        <v>3639</v>
      </c>
    </row>
    <row r="253" spans="1:4">
      <c r="A253" s="42" t="s">
        <v>2654</v>
      </c>
      <c r="B253" s="180"/>
      <c r="C253" s="167"/>
      <c r="D253" s="167"/>
    </row>
    <row r="254" spans="1:4">
      <c r="A254" s="9" t="s">
        <v>2527</v>
      </c>
      <c r="B254" s="181" t="s">
        <v>2528</v>
      </c>
      <c r="C254" s="9" t="s">
        <v>2529</v>
      </c>
      <c r="D254" s="9" t="s">
        <v>2530</v>
      </c>
    </row>
    <row r="255" spans="1:4">
      <c r="A255" t="s">
        <v>2537</v>
      </c>
      <c r="B255" s="20" t="s">
        <v>2548</v>
      </c>
      <c r="C255" s="187"/>
      <c r="D255" t="s">
        <v>2497</v>
      </c>
    </row>
    <row r="256" spans="1:4">
      <c r="A256" t="s">
        <v>2532</v>
      </c>
      <c r="B256" s="182" t="s">
        <v>2542</v>
      </c>
      <c r="C256" s="184"/>
      <c r="D256" t="s">
        <v>461</v>
      </c>
    </row>
    <row r="257" spans="1:4">
      <c r="A257" t="s">
        <v>2555</v>
      </c>
      <c r="B257" s="20" t="s">
        <v>2551</v>
      </c>
      <c r="C257" s="193"/>
      <c r="D257" t="s">
        <v>2611</v>
      </c>
    </row>
    <row r="258" spans="1:4">
      <c r="A258" t="s">
        <v>2545</v>
      </c>
      <c r="B258" s="182" t="s">
        <v>2546</v>
      </c>
      <c r="C258" s="186"/>
      <c r="D258" t="s">
        <v>93</v>
      </c>
    </row>
    <row r="259" spans="1:4">
      <c r="A259" t="s">
        <v>2573</v>
      </c>
      <c r="B259" s="20" t="s">
        <v>2570</v>
      </c>
      <c r="C259" s="198"/>
      <c r="D259" t="s">
        <v>2647</v>
      </c>
    </row>
    <row r="260" spans="1:4">
      <c r="A260" t="s">
        <v>2620</v>
      </c>
      <c r="B260" s="182" t="s">
        <v>2622</v>
      </c>
      <c r="C260" s="200"/>
      <c r="D260" t="s">
        <v>2619</v>
      </c>
    </row>
    <row r="261" spans="1:4">
      <c r="A261" t="s">
        <v>2539</v>
      </c>
      <c r="B261" s="182" t="s">
        <v>2540</v>
      </c>
      <c r="C261" s="178"/>
      <c r="D261" t="s">
        <v>2652</v>
      </c>
    </row>
    <row r="262" spans="1:4">
      <c r="A262" t="s">
        <v>2553</v>
      </c>
      <c r="B262" s="20" t="s">
        <v>2549</v>
      </c>
      <c r="C262" s="190"/>
      <c r="D262" t="s">
        <v>2651</v>
      </c>
    </row>
    <row r="263" spans="1:4">
      <c r="A263" t="s">
        <v>2538</v>
      </c>
      <c r="B263" s="182" t="s">
        <v>2543</v>
      </c>
      <c r="C263" s="185"/>
      <c r="D263" t="s">
        <v>88</v>
      </c>
    </row>
    <row r="264" spans="1:4">
      <c r="A264" t="s">
        <v>2552</v>
      </c>
      <c r="B264" s="20" t="s">
        <v>2569</v>
      </c>
      <c r="C264" s="191"/>
      <c r="D264" t="s">
        <v>94</v>
      </c>
    </row>
    <row r="266" spans="1:4">
      <c r="A266" s="42" t="s">
        <v>2628</v>
      </c>
      <c r="B266" s="180"/>
      <c r="C266" s="167"/>
      <c r="D266" s="167"/>
    </row>
    <row r="267" spans="1:4">
      <c r="A267" s="9" t="s">
        <v>2527</v>
      </c>
      <c r="B267" s="181" t="s">
        <v>2528</v>
      </c>
      <c r="C267" s="9" t="s">
        <v>2529</v>
      </c>
      <c r="D267" s="9" t="s">
        <v>2530</v>
      </c>
    </row>
    <row r="268" spans="1:4">
      <c r="A268" t="s">
        <v>2537</v>
      </c>
      <c r="B268" s="20" t="s">
        <v>2548</v>
      </c>
      <c r="C268" s="187"/>
      <c r="D268" t="s">
        <v>451</v>
      </c>
    </row>
    <row r="269" spans="1:4">
      <c r="A269" t="s">
        <v>2578</v>
      </c>
      <c r="B269" s="20" t="s">
        <v>2572</v>
      </c>
      <c r="C269" s="199"/>
      <c r="D269" t="s">
        <v>2610</v>
      </c>
    </row>
    <row r="270" spans="1:4">
      <c r="A270" t="s">
        <v>2577</v>
      </c>
      <c r="B270" s="20" t="s">
        <v>2571</v>
      </c>
      <c r="C270" s="197"/>
      <c r="D270" t="s">
        <v>2496</v>
      </c>
    </row>
    <row r="271" spans="1:4">
      <c r="A271" t="s">
        <v>2545</v>
      </c>
      <c r="B271" s="182" t="s">
        <v>2546</v>
      </c>
      <c r="C271" s="186"/>
      <c r="D271" t="s">
        <v>93</v>
      </c>
    </row>
    <row r="272" spans="1:4">
      <c r="A272" t="s">
        <v>2552</v>
      </c>
      <c r="B272" s="20" t="s">
        <v>2569</v>
      </c>
      <c r="C272" s="191"/>
      <c r="D272" t="s">
        <v>2617</v>
      </c>
    </row>
    <row r="273" spans="1:4">
      <c r="A273" t="s">
        <v>2573</v>
      </c>
      <c r="B273" s="20" t="s">
        <v>2570</v>
      </c>
      <c r="C273" s="198"/>
      <c r="D273" t="s">
        <v>2618</v>
      </c>
    </row>
    <row r="274" spans="1:4">
      <c r="A274" t="s">
        <v>2526</v>
      </c>
      <c r="B274" s="183" t="s">
        <v>2533</v>
      </c>
      <c r="C274" s="179"/>
      <c r="D274" t="s">
        <v>90</v>
      </c>
    </row>
    <row r="275" spans="1:4">
      <c r="A275" t="s">
        <v>2554</v>
      </c>
      <c r="B275" s="20" t="s">
        <v>2550</v>
      </c>
      <c r="C275" s="192"/>
      <c r="D275" t="s">
        <v>89</v>
      </c>
    </row>
    <row r="276" spans="1:4">
      <c r="A276" t="s">
        <v>2539</v>
      </c>
      <c r="B276" s="182" t="s">
        <v>2540</v>
      </c>
      <c r="C276" s="178"/>
      <c r="D276" t="s">
        <v>2665</v>
      </c>
    </row>
    <row r="277" spans="1:4">
      <c r="A277" t="s">
        <v>2538</v>
      </c>
      <c r="B277" s="182" t="s">
        <v>2543</v>
      </c>
      <c r="C277" s="185"/>
      <c r="D277" t="s">
        <v>88</v>
      </c>
    </row>
    <row r="278" spans="1:4">
      <c r="A278" t="s">
        <v>2562</v>
      </c>
      <c r="B278" s="20" t="s">
        <v>2561</v>
      </c>
      <c r="C278" s="194"/>
      <c r="D278" t="s">
        <v>458</v>
      </c>
    </row>
    <row r="279" spans="1:4">
      <c r="A279" t="s">
        <v>2532</v>
      </c>
      <c r="B279" s="182" t="s">
        <v>2542</v>
      </c>
      <c r="C279" s="184"/>
      <c r="D279" t="s">
        <v>461</v>
      </c>
    </row>
    <row r="280" spans="1:4">
      <c r="A280" t="s">
        <v>2621</v>
      </c>
      <c r="B280" s="182">
        <v>740000</v>
      </c>
      <c r="C280" s="201"/>
      <c r="D280" t="s">
        <v>2494</v>
      </c>
    </row>
    <row r="281" spans="1:4">
      <c r="B281"/>
    </row>
    <row r="282" spans="1:4">
      <c r="A282" s="42" t="s">
        <v>2783</v>
      </c>
      <c r="B282" s="180"/>
      <c r="C282" s="167"/>
      <c r="D282" s="167"/>
    </row>
    <row r="283" spans="1:4">
      <c r="A283" s="9" t="s">
        <v>2527</v>
      </c>
      <c r="B283" s="181" t="s">
        <v>2528</v>
      </c>
      <c r="C283" s="9" t="s">
        <v>2529</v>
      </c>
      <c r="D283" s="9" t="s">
        <v>2530</v>
      </c>
    </row>
    <row r="284" spans="1:4">
      <c r="A284" t="s">
        <v>2537</v>
      </c>
      <c r="B284" s="20" t="s">
        <v>2548</v>
      </c>
      <c r="C284" s="187"/>
      <c r="D284" t="s">
        <v>2497</v>
      </c>
    </row>
    <row r="285" spans="1:4">
      <c r="A285" t="s">
        <v>2552</v>
      </c>
      <c r="B285" s="20" t="s">
        <v>2569</v>
      </c>
      <c r="C285" s="191"/>
      <c r="D285" t="s">
        <v>94</v>
      </c>
    </row>
    <row r="286" spans="1:4">
      <c r="A286" t="s">
        <v>2555</v>
      </c>
      <c r="B286" s="20" t="s">
        <v>2551</v>
      </c>
      <c r="C286" s="193"/>
      <c r="D286" t="s">
        <v>2611</v>
      </c>
    </row>
    <row r="287" spans="1:4">
      <c r="A287" t="s">
        <v>2577</v>
      </c>
      <c r="B287" s="20" t="s">
        <v>2571</v>
      </c>
      <c r="C287" s="197"/>
      <c r="D287" t="s">
        <v>2496</v>
      </c>
    </row>
    <row r="288" spans="1:4">
      <c r="A288" t="s">
        <v>2578</v>
      </c>
      <c r="B288" s="20" t="s">
        <v>2572</v>
      </c>
      <c r="C288" s="199"/>
      <c r="D288" t="s">
        <v>2610</v>
      </c>
    </row>
    <row r="289" spans="1:4">
      <c r="A289" t="s">
        <v>2545</v>
      </c>
      <c r="B289" s="182" t="s">
        <v>2546</v>
      </c>
      <c r="C289" s="186"/>
      <c r="D289" t="s">
        <v>93</v>
      </c>
    </row>
    <row r="290" spans="1:4">
      <c r="A290" t="s">
        <v>2554</v>
      </c>
      <c r="B290" s="20" t="s">
        <v>2550</v>
      </c>
      <c r="C290" s="192"/>
      <c r="D290" t="s">
        <v>2667</v>
      </c>
    </row>
    <row r="291" spans="1:4">
      <c r="A291" t="s">
        <v>2532</v>
      </c>
      <c r="B291" s="182" t="s">
        <v>2542</v>
      </c>
      <c r="C291" s="184"/>
      <c r="D291" t="s">
        <v>2666</v>
      </c>
    </row>
    <row r="292" spans="1:4">
      <c r="A292" t="s">
        <v>2538</v>
      </c>
      <c r="B292" s="182" t="s">
        <v>2543</v>
      </c>
      <c r="C292" s="185"/>
      <c r="D292" t="s">
        <v>88</v>
      </c>
    </row>
    <row r="293" spans="1:4">
      <c r="A293" t="s">
        <v>2539</v>
      </c>
      <c r="B293" s="182" t="s">
        <v>2540</v>
      </c>
      <c r="C293" s="178"/>
      <c r="D293" t="s">
        <v>2665</v>
      </c>
    </row>
    <row r="294" spans="1:4">
      <c r="A294" t="s">
        <v>2621</v>
      </c>
      <c r="B294" s="182">
        <v>740000</v>
      </c>
      <c r="C294" s="201"/>
      <c r="D294" t="s">
        <v>2494</v>
      </c>
    </row>
  </sheetData>
  <pageMargins left="0.7" right="0.7" top="0.75" bottom="0.75" header="0.3" footer="0.3"/>
  <pageSetup orientation="portrait" r:id="rId1"/>
  <ignoredErrors>
    <ignoredError sqref="B156:B157 B160 B63 B135:B140 B28:B37 B55 B166:B176 B266:B268 B53 B203:B216 B271:B279 B42:B45 B91 B179 B186:B189 B191:B198 B22 B25 B14:B20 B12 B27"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4"/>
  <sheetViews>
    <sheetView workbookViewId="0"/>
  </sheetViews>
  <sheetFormatPr baseColWidth="10" defaultColWidth="8.83203125" defaultRowHeight="15"/>
  <cols>
    <col min="1" max="1" width="31.5" customWidth="1"/>
    <col min="2" max="2" width="28.1640625" customWidth="1"/>
    <col min="3" max="3" width="85.5" customWidth="1"/>
  </cols>
  <sheetData>
    <row r="1" spans="1:3">
      <c r="A1" s="42" t="s">
        <v>73</v>
      </c>
      <c r="B1" s="42" t="s">
        <v>74</v>
      </c>
    </row>
    <row r="2" spans="1:3" ht="144">
      <c r="A2" t="s">
        <v>141</v>
      </c>
      <c r="B2" t="s">
        <v>3505</v>
      </c>
      <c r="C2" s="171" t="s">
        <v>3506</v>
      </c>
    </row>
    <row r="3" spans="1:3">
      <c r="A3" t="s">
        <v>3176</v>
      </c>
      <c r="B3" t="s">
        <v>3177</v>
      </c>
    </row>
    <row r="4" spans="1:3">
      <c r="A4" t="s">
        <v>3164</v>
      </c>
      <c r="B4" t="s">
        <v>3503</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03E08-2F3C-1341-B53C-CE9EED41C909}">
  <dimension ref="A1:F3"/>
  <sheetViews>
    <sheetView workbookViewId="0">
      <selection activeCell="A3" sqref="A3"/>
    </sheetView>
  </sheetViews>
  <sheetFormatPr baseColWidth="10" defaultRowHeight="15"/>
  <cols>
    <col min="1" max="1" width="15.6640625" customWidth="1"/>
    <col min="2" max="2" width="39" customWidth="1"/>
    <col min="3" max="3" width="13.33203125" customWidth="1"/>
    <col min="4" max="4" width="17.1640625" customWidth="1"/>
    <col min="5" max="5" width="16.33203125" customWidth="1"/>
    <col min="6" max="6" width="39.1640625" style="451" customWidth="1"/>
  </cols>
  <sheetData>
    <row r="1" spans="1:6" ht="16">
      <c r="A1" s="448" t="s">
        <v>3687</v>
      </c>
      <c r="B1" s="449" t="s">
        <v>3688</v>
      </c>
      <c r="C1" s="449" t="s">
        <v>3689</v>
      </c>
      <c r="D1" s="449" t="s">
        <v>3690</v>
      </c>
      <c r="E1" s="449" t="s">
        <v>3691</v>
      </c>
      <c r="F1" s="450" t="s">
        <v>3692</v>
      </c>
    </row>
    <row r="2" spans="1:6" ht="16">
      <c r="A2" s="1" t="s">
        <v>3693</v>
      </c>
      <c r="B2" s="1" t="s">
        <v>3174</v>
      </c>
      <c r="C2" s="1">
        <v>2030</v>
      </c>
      <c r="D2" s="5">
        <f>0.48*'Target Calculations'!B695</f>
        <v>3278.0814281650214</v>
      </c>
      <c r="E2" s="5">
        <f>0.5*'Target Calculations'!B695</f>
        <v>3414.6681543385639</v>
      </c>
      <c r="F2" s="451" t="s">
        <v>3175</v>
      </c>
    </row>
    <row r="3" spans="1:6" ht="32">
      <c r="A3" s="1" t="s">
        <v>3694</v>
      </c>
      <c r="B3" s="1" t="s">
        <v>3174</v>
      </c>
      <c r="C3" s="1">
        <v>2030</v>
      </c>
      <c r="D3" s="5">
        <f>0.48*'Target Calculations'!B697</f>
        <v>1152.4153767564783</v>
      </c>
      <c r="E3" s="5">
        <f>0.5*'Target Calculations'!B697</f>
        <v>1200.4326841213317</v>
      </c>
      <c r="F3" s="451" t="s">
        <v>3175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33"/>
  <sheetViews>
    <sheetView topLeftCell="A31" zoomScale="90" zoomScaleNormal="90" workbookViewId="0">
      <selection activeCell="M58" sqref="M58"/>
    </sheetView>
  </sheetViews>
  <sheetFormatPr baseColWidth="10" defaultColWidth="8.83203125" defaultRowHeight="15"/>
  <cols>
    <col min="1" max="1" width="49.5" style="1" customWidth="1"/>
    <col min="2" max="2" width="10.5" style="1" customWidth="1"/>
    <col min="3" max="3" width="12.83203125" style="1" customWidth="1"/>
    <col min="4" max="4" width="13.5" style="1" customWidth="1"/>
    <col min="5" max="5" width="20.5" style="1" customWidth="1"/>
    <col min="7" max="7" width="14" customWidth="1"/>
    <col min="10" max="10" width="9.5" bestFit="1" customWidth="1"/>
    <col min="14" max="15" width="12.1640625" bestFit="1" customWidth="1"/>
    <col min="16" max="16" width="12.5" bestFit="1" customWidth="1"/>
  </cols>
  <sheetData>
    <row r="1" spans="1:8" s="1" customFormat="1">
      <c r="A1" s="3"/>
      <c r="B1" s="212"/>
      <c r="C1" s="212"/>
      <c r="D1" s="212"/>
      <c r="E1" s="3"/>
    </row>
    <row r="2" spans="1:8" ht="16">
      <c r="A2" s="393" t="s">
        <v>492</v>
      </c>
      <c r="B2" s="393"/>
      <c r="C2" s="232"/>
      <c r="D2" s="232"/>
      <c r="E2" s="232"/>
      <c r="F2" s="232"/>
      <c r="G2" s="232"/>
      <c r="H2" s="57" t="s">
        <v>493</v>
      </c>
    </row>
    <row r="3" spans="1:8" ht="16">
      <c r="A3" s="232" t="s">
        <v>738</v>
      </c>
      <c r="B3" s="232"/>
      <c r="C3" s="232"/>
      <c r="D3" s="232"/>
      <c r="E3" s="232"/>
      <c r="F3" s="232"/>
      <c r="G3" s="232"/>
      <c r="H3" s="57" t="s">
        <v>3481</v>
      </c>
    </row>
    <row r="4" spans="1:8">
      <c r="A4" s="233"/>
      <c r="B4" s="233"/>
      <c r="C4" s="233"/>
      <c r="D4" s="233"/>
      <c r="E4" s="233"/>
      <c r="F4" s="233"/>
      <c r="G4" s="57"/>
      <c r="H4" s="57" t="s">
        <v>494</v>
      </c>
    </row>
    <row r="5" spans="1:8">
      <c r="A5" s="233"/>
      <c r="B5" s="233"/>
      <c r="C5" s="233"/>
      <c r="D5" s="233"/>
      <c r="E5" s="233"/>
      <c r="F5" s="233"/>
      <c r="G5" s="233"/>
      <c r="H5" s="233"/>
    </row>
    <row r="6" spans="1:8">
      <c r="A6" s="394" t="s">
        <v>495</v>
      </c>
      <c r="B6" s="290" t="s">
        <v>496</v>
      </c>
      <c r="C6" s="290" t="s">
        <v>497</v>
      </c>
      <c r="D6" s="290" t="s">
        <v>498</v>
      </c>
      <c r="E6" s="290" t="s">
        <v>499</v>
      </c>
      <c r="F6" s="290" t="s">
        <v>500</v>
      </c>
      <c r="G6" s="290" t="s">
        <v>501</v>
      </c>
      <c r="H6" s="290" t="s">
        <v>502</v>
      </c>
    </row>
    <row r="7" spans="1:8" ht="16" thickBot="1">
      <c r="A7" s="395"/>
      <c r="B7" s="396" t="s">
        <v>503</v>
      </c>
      <c r="C7" s="397"/>
      <c r="D7" s="397"/>
      <c r="E7" s="397"/>
      <c r="F7" s="397"/>
      <c r="G7" s="397"/>
      <c r="H7" s="398"/>
    </row>
    <row r="8" spans="1:8" ht="16" thickTop="1">
      <c r="A8" s="291" t="s">
        <v>504</v>
      </c>
      <c r="B8" s="292">
        <v>5935361.2048846316</v>
      </c>
      <c r="C8" s="292">
        <v>12331.35516763239</v>
      </c>
      <c r="D8" s="292">
        <v>255.41813011993699</v>
      </c>
      <c r="E8" s="292">
        <v>16601.736021301014</v>
      </c>
      <c r="F8" s="292">
        <v>64984.511311122282</v>
      </c>
      <c r="G8" s="292">
        <v>7345.4310275876951</v>
      </c>
      <c r="H8" s="292">
        <v>12364.091048770906</v>
      </c>
    </row>
    <row r="9" spans="1:8">
      <c r="A9" s="293" t="s">
        <v>505</v>
      </c>
      <c r="B9" s="292">
        <v>5894246.3300794624</v>
      </c>
      <c r="C9" s="292">
        <v>474.07141405218891</v>
      </c>
      <c r="D9" s="292">
        <v>255.32625983564566</v>
      </c>
      <c r="E9" s="292">
        <v>16392.841699559172</v>
      </c>
      <c r="F9" s="292">
        <v>64879.039506516223</v>
      </c>
      <c r="G9" s="292">
        <v>6989.45692056402</v>
      </c>
      <c r="H9" s="292">
        <v>12298.979757295287</v>
      </c>
    </row>
    <row r="10" spans="1:8">
      <c r="A10" s="294" t="s">
        <v>506</v>
      </c>
      <c r="B10" s="292">
        <v>2540094.5307982946</v>
      </c>
      <c r="C10" s="292">
        <v>37.656050059714502</v>
      </c>
      <c r="D10" s="292">
        <v>101.32241952488565</v>
      </c>
      <c r="E10" s="292">
        <v>3546.3367720364731</v>
      </c>
      <c r="F10" s="292">
        <v>794.66570664443441</v>
      </c>
      <c r="G10" s="292">
        <v>197.74109991391563</v>
      </c>
      <c r="H10" s="292">
        <v>9554.1507363760447</v>
      </c>
    </row>
    <row r="11" spans="1:8">
      <c r="A11" s="295" t="s">
        <v>507</v>
      </c>
      <c r="B11" s="292">
        <v>2400057.4856406469</v>
      </c>
      <c r="C11" s="292">
        <v>34.823479419570468</v>
      </c>
      <c r="D11" s="292">
        <v>100.86538569159121</v>
      </c>
      <c r="E11" s="296">
        <v>3434.4290996747714</v>
      </c>
      <c r="F11" s="296">
        <v>581.83867235005948</v>
      </c>
      <c r="G11" s="296">
        <v>43.701395420034459</v>
      </c>
      <c r="H11" s="296">
        <v>9439.0432746602182</v>
      </c>
    </row>
    <row r="12" spans="1:8">
      <c r="A12" s="295" t="s">
        <v>508</v>
      </c>
      <c r="B12" s="292">
        <v>94253.062008181601</v>
      </c>
      <c r="C12" s="292">
        <v>1.46027512323081</v>
      </c>
      <c r="D12" s="292">
        <v>0.26593010197444999</v>
      </c>
      <c r="E12" s="296">
        <v>111.9076723617019</v>
      </c>
      <c r="F12" s="296">
        <v>212.82703429437495</v>
      </c>
      <c r="G12" s="296">
        <v>154.03970449388117</v>
      </c>
      <c r="H12" s="296">
        <v>115.10746171582606</v>
      </c>
    </row>
    <row r="13" spans="1:8">
      <c r="A13" s="295" t="s">
        <v>510</v>
      </c>
      <c r="B13" s="292">
        <v>45783.983149465937</v>
      </c>
      <c r="C13" s="292">
        <v>1.37229551691322</v>
      </c>
      <c r="D13" s="292">
        <v>0.19110373131999001</v>
      </c>
      <c r="E13" s="296" t="s">
        <v>511</v>
      </c>
      <c r="F13" s="296" t="s">
        <v>511</v>
      </c>
      <c r="G13" s="296" t="s">
        <v>511</v>
      </c>
      <c r="H13" s="296" t="s">
        <v>511</v>
      </c>
    </row>
    <row r="14" spans="1:8">
      <c r="A14" s="297" t="s">
        <v>512</v>
      </c>
      <c r="B14" s="292">
        <v>711227.52746031829</v>
      </c>
      <c r="C14" s="292">
        <v>66.667583289309391</v>
      </c>
      <c r="D14" s="292">
        <v>9.3662220369597406</v>
      </c>
      <c r="E14" s="292">
        <v>1515.3616266750041</v>
      </c>
      <c r="F14" s="292">
        <v>1044.8381666781022</v>
      </c>
      <c r="G14" s="292">
        <v>120.23413844415886</v>
      </c>
      <c r="H14" s="292">
        <v>1574.0871153371656</v>
      </c>
    </row>
    <row r="15" spans="1:8">
      <c r="A15" s="295" t="s">
        <v>513</v>
      </c>
      <c r="B15" s="292">
        <v>14978.572362155866</v>
      </c>
      <c r="C15" s="292">
        <v>0.23835740177008</v>
      </c>
      <c r="D15" s="292">
        <v>5.0815371746130003E-2</v>
      </c>
      <c r="E15" s="296" t="s">
        <v>511</v>
      </c>
      <c r="F15" s="296" t="s">
        <v>511</v>
      </c>
      <c r="G15" s="296" t="s">
        <v>511</v>
      </c>
      <c r="H15" s="296" t="s">
        <v>511</v>
      </c>
    </row>
    <row r="16" spans="1:8">
      <c r="A16" s="295" t="s">
        <v>514</v>
      </c>
      <c r="B16" s="292">
        <v>5057.2748720254449</v>
      </c>
      <c r="C16" s="292">
        <v>0.25516926930848</v>
      </c>
      <c r="D16" s="292">
        <v>3.8004328346280002E-2</v>
      </c>
      <c r="E16" s="296" t="s">
        <v>511</v>
      </c>
      <c r="F16" s="296" t="s">
        <v>511</v>
      </c>
      <c r="G16" s="296" t="s">
        <v>511</v>
      </c>
      <c r="H16" s="296" t="s">
        <v>511</v>
      </c>
    </row>
    <row r="17" spans="1:8">
      <c r="A17" s="295" t="s">
        <v>515</v>
      </c>
      <c r="B17" s="292">
        <v>67269.957813983725</v>
      </c>
      <c r="C17" s="292">
        <v>1.85662734289529</v>
      </c>
      <c r="D17" s="292">
        <v>0.29458061428601001</v>
      </c>
      <c r="E17" s="296" t="s">
        <v>511</v>
      </c>
      <c r="F17" s="296" t="s">
        <v>511</v>
      </c>
      <c r="G17" s="296" t="s">
        <v>511</v>
      </c>
      <c r="H17" s="296" t="s">
        <v>511</v>
      </c>
    </row>
    <row r="18" spans="1:8">
      <c r="A18" s="295" t="s">
        <v>516</v>
      </c>
      <c r="B18" s="292">
        <v>45070.579654334128</v>
      </c>
      <c r="C18" s="292">
        <v>3.0283235843053902</v>
      </c>
      <c r="D18" s="292">
        <v>0.52839203850651995</v>
      </c>
      <c r="E18" s="296" t="s">
        <v>511</v>
      </c>
      <c r="F18" s="296" t="s">
        <v>511</v>
      </c>
      <c r="G18" s="296" t="s">
        <v>511</v>
      </c>
      <c r="H18" s="296" t="s">
        <v>511</v>
      </c>
    </row>
    <row r="19" spans="1:8">
      <c r="A19" s="295" t="s">
        <v>517</v>
      </c>
      <c r="B19" s="292">
        <v>46357.764227420019</v>
      </c>
      <c r="C19" s="292">
        <v>3.41919088614388</v>
      </c>
      <c r="D19" s="292">
        <v>0.52415757023381004</v>
      </c>
      <c r="E19" s="296" t="s">
        <v>511</v>
      </c>
      <c r="F19" s="296" t="s">
        <v>511</v>
      </c>
      <c r="G19" s="296" t="s">
        <v>511</v>
      </c>
      <c r="H19" s="296" t="s">
        <v>511</v>
      </c>
    </row>
    <row r="20" spans="1:8">
      <c r="A20" s="295" t="s">
        <v>518</v>
      </c>
      <c r="B20" s="292">
        <v>36302.033778109631</v>
      </c>
      <c r="C20" s="292">
        <v>2.4295382607283198</v>
      </c>
      <c r="D20" s="292">
        <v>0.36471649490099001</v>
      </c>
      <c r="E20" s="296" t="s">
        <v>511</v>
      </c>
      <c r="F20" s="296" t="s">
        <v>511</v>
      </c>
      <c r="G20" s="296" t="s">
        <v>511</v>
      </c>
      <c r="H20" s="296" t="s">
        <v>511</v>
      </c>
    </row>
    <row r="21" spans="1:8">
      <c r="A21" s="298" t="s">
        <v>3472</v>
      </c>
      <c r="B21" s="292">
        <v>496191.34475228947</v>
      </c>
      <c r="C21" s="292">
        <v>55.440376544157949</v>
      </c>
      <c r="D21" s="292">
        <v>7.5655556189400004</v>
      </c>
      <c r="E21" s="296">
        <v>1515.3616266750041</v>
      </c>
      <c r="F21" s="296">
        <v>1044.8381666781022</v>
      </c>
      <c r="G21" s="296">
        <v>120.23413844415886</v>
      </c>
      <c r="H21" s="296">
        <v>1574.0871153371656</v>
      </c>
    </row>
    <row r="22" spans="1:8">
      <c r="A22" s="297" t="s">
        <v>519</v>
      </c>
      <c r="B22" s="292">
        <v>1830505.6056332772</v>
      </c>
      <c r="C22" s="292">
        <v>160.28001983992968</v>
      </c>
      <c r="D22" s="292">
        <v>137.97722792661688</v>
      </c>
      <c r="E22" s="292">
        <v>10294.630529494003</v>
      </c>
      <c r="F22" s="292">
        <v>58614.797849139453</v>
      </c>
      <c r="G22" s="292">
        <v>5723.5980346497408</v>
      </c>
      <c r="H22" s="292">
        <v>618.63077203361581</v>
      </c>
    </row>
    <row r="23" spans="1:8">
      <c r="A23" s="295" t="s">
        <v>520</v>
      </c>
      <c r="B23" s="292">
        <v>170713.69036083069</v>
      </c>
      <c r="C23" s="292">
        <v>2.0771880881664</v>
      </c>
      <c r="D23" s="292">
        <v>5.2617344805668296</v>
      </c>
      <c r="E23" s="296">
        <v>40.811932568812999</v>
      </c>
      <c r="F23" s="296">
        <v>207.24271059858924</v>
      </c>
      <c r="G23" s="296">
        <v>20.972782413204179</v>
      </c>
      <c r="H23" s="296">
        <v>7.9863698191035404</v>
      </c>
    </row>
    <row r="24" spans="1:8">
      <c r="A24" s="295" t="s">
        <v>521</v>
      </c>
      <c r="B24" s="292">
        <v>1543321.2347240872</v>
      </c>
      <c r="C24" s="292">
        <v>95.722338182973743</v>
      </c>
      <c r="D24" s="292">
        <v>108.02744179292077</v>
      </c>
      <c r="E24" s="296">
        <v>7564.0039070770663</v>
      </c>
      <c r="F24" s="296">
        <v>38851.488066997837</v>
      </c>
      <c r="G24" s="296">
        <v>3123.5335919534832</v>
      </c>
      <c r="H24" s="296">
        <v>155.69594484037685</v>
      </c>
    </row>
    <row r="25" spans="1:8">
      <c r="A25" s="295" t="s">
        <v>522</v>
      </c>
      <c r="B25" s="292">
        <v>46055.912865416671</v>
      </c>
      <c r="C25" s="292">
        <v>3.5201759225</v>
      </c>
      <c r="D25" s="292">
        <v>1.1264562951999999</v>
      </c>
      <c r="E25" s="296">
        <v>504.06504986911966</v>
      </c>
      <c r="F25" s="296">
        <v>79.731529299018959</v>
      </c>
      <c r="G25" s="296">
        <v>38.628071801561717</v>
      </c>
      <c r="H25" s="296">
        <v>59.549191471448658</v>
      </c>
    </row>
    <row r="26" spans="1:8">
      <c r="A26" s="295" t="s">
        <v>523</v>
      </c>
      <c r="B26" s="292">
        <v>38024.136018348065</v>
      </c>
      <c r="C26" s="292">
        <v>16.174692701572852</v>
      </c>
      <c r="D26" s="292">
        <v>0.73291389331867995</v>
      </c>
      <c r="E26" s="296">
        <v>564.78322714808633</v>
      </c>
      <c r="F26" s="296">
        <v>1625.6330147817607</v>
      </c>
      <c r="G26" s="296">
        <v>797.79002364334588</v>
      </c>
      <c r="H26" s="296">
        <v>168.62503652225149</v>
      </c>
    </row>
    <row r="27" spans="1:8" ht="16" thickBot="1">
      <c r="A27" s="295" t="s">
        <v>524</v>
      </c>
      <c r="B27" s="292">
        <v>32390.631664594664</v>
      </c>
      <c r="C27" s="292">
        <v>42.78562494471668</v>
      </c>
      <c r="D27" s="292">
        <v>22.8286814646106</v>
      </c>
      <c r="E27" s="296">
        <v>1620.9664128309175</v>
      </c>
      <c r="F27" s="296">
        <v>17850.702527462247</v>
      </c>
      <c r="G27" s="296">
        <v>1742.6735648381459</v>
      </c>
      <c r="H27" s="296">
        <v>226.77422938043526</v>
      </c>
    </row>
    <row r="28" spans="1:8" ht="16" thickTop="1">
      <c r="A28" s="299" t="s">
        <v>525</v>
      </c>
      <c r="B28" s="292">
        <v>586285.4434706961</v>
      </c>
      <c r="C28" s="292">
        <v>205.34813377159594</v>
      </c>
      <c r="D28" s="292">
        <v>4.1002059296026401</v>
      </c>
      <c r="E28" s="292">
        <v>908.26373148672474</v>
      </c>
      <c r="F28" s="292">
        <v>3021.6454373622296</v>
      </c>
      <c r="G28" s="292">
        <v>706.60096524296171</v>
      </c>
      <c r="H28" s="292">
        <v>527.57585355553215</v>
      </c>
    </row>
    <row r="29" spans="1:8">
      <c r="A29" s="295" t="s">
        <v>526</v>
      </c>
      <c r="B29" s="292">
        <v>227130.02298152124</v>
      </c>
      <c r="C29" s="292">
        <v>43.127051806573057</v>
      </c>
      <c r="D29" s="292">
        <v>1.1609958550767701</v>
      </c>
      <c r="E29" s="296">
        <v>490.17465541376572</v>
      </c>
      <c r="F29" s="296">
        <v>165.62633435353089</v>
      </c>
      <c r="G29" s="296">
        <v>188.2774974794886</v>
      </c>
      <c r="H29" s="296">
        <v>369.97578072655716</v>
      </c>
    </row>
    <row r="30" spans="1:8">
      <c r="A30" s="295" t="s">
        <v>527</v>
      </c>
      <c r="B30" s="292">
        <v>358897.51072027022</v>
      </c>
      <c r="C30" s="292">
        <v>162.20807697148538</v>
      </c>
      <c r="D30" s="292">
        <v>2.9373316220328798</v>
      </c>
      <c r="E30" s="296">
        <v>418.08907607295907</v>
      </c>
      <c r="F30" s="296">
        <v>2856.0191030086989</v>
      </c>
      <c r="G30" s="296">
        <v>518.3234677634731</v>
      </c>
      <c r="H30" s="296">
        <v>157.60007282897502</v>
      </c>
    </row>
    <row r="31" spans="1:8">
      <c r="A31" s="295" t="s">
        <v>528</v>
      </c>
      <c r="B31" s="292">
        <v>257.90976890459297</v>
      </c>
      <c r="C31" s="292">
        <v>1.300499353749E-2</v>
      </c>
      <c r="D31" s="292">
        <v>1.87845249299E-3</v>
      </c>
      <c r="E31" s="296" t="s">
        <v>511</v>
      </c>
      <c r="F31" s="296" t="s">
        <v>511</v>
      </c>
      <c r="G31" s="296" t="s">
        <v>511</v>
      </c>
      <c r="H31" s="296" t="s">
        <v>511</v>
      </c>
    </row>
    <row r="32" spans="1:8">
      <c r="A32" s="297" t="s">
        <v>3473</v>
      </c>
      <c r="B32" s="292">
        <v>226133.22271687587</v>
      </c>
      <c r="C32" s="292">
        <v>4.1196270916394298</v>
      </c>
      <c r="D32" s="292">
        <v>2.5601844175807398</v>
      </c>
      <c r="E32" s="292">
        <v>128.24903986696705</v>
      </c>
      <c r="F32" s="292">
        <v>1403.092346692003</v>
      </c>
      <c r="G32" s="292">
        <v>241.28268231324299</v>
      </c>
      <c r="H32" s="292">
        <v>24.535279992929539</v>
      </c>
    </row>
    <row r="33" spans="1:8">
      <c r="A33" s="295" t="s">
        <v>529</v>
      </c>
      <c r="B33" s="292">
        <v>198086.65897924625</v>
      </c>
      <c r="C33" s="292">
        <v>3.6313603130694299</v>
      </c>
      <c r="D33" s="292">
        <v>1.7785747835824199</v>
      </c>
      <c r="E33" s="296">
        <v>128.24903986696705</v>
      </c>
      <c r="F33" s="296">
        <v>1403.092346692003</v>
      </c>
      <c r="G33" s="296">
        <v>241.28268231324299</v>
      </c>
      <c r="H33" s="296">
        <v>24.535279992929539</v>
      </c>
    </row>
    <row r="34" spans="1:8">
      <c r="A34" s="295" t="s">
        <v>530</v>
      </c>
      <c r="B34" s="292">
        <v>28046.5637376296</v>
      </c>
      <c r="C34" s="292">
        <v>0.48826677857</v>
      </c>
      <c r="D34" s="292">
        <v>0.78160963399831995</v>
      </c>
      <c r="E34" s="296" t="s">
        <v>509</v>
      </c>
      <c r="F34" s="296" t="s">
        <v>509</v>
      </c>
      <c r="G34" s="296" t="s">
        <v>509</v>
      </c>
      <c r="H34" s="296" t="s">
        <v>509</v>
      </c>
    </row>
    <row r="35" spans="1:8">
      <c r="A35" s="300" t="s">
        <v>531</v>
      </c>
      <c r="B35" s="292">
        <v>41114.874805169908</v>
      </c>
      <c r="C35" s="292">
        <v>11857.283753580201</v>
      </c>
      <c r="D35" s="292">
        <v>9.1870284291349996E-2</v>
      </c>
      <c r="E35" s="292">
        <v>208.89432174184356</v>
      </c>
      <c r="F35" s="292">
        <v>105.47180460606191</v>
      </c>
      <c r="G35" s="292">
        <v>355.97410702367489</v>
      </c>
      <c r="H35" s="292">
        <v>65.111291475618813</v>
      </c>
    </row>
    <row r="36" spans="1:8">
      <c r="A36" s="297" t="s">
        <v>533</v>
      </c>
      <c r="B36" s="292">
        <v>4169.7141237857086</v>
      </c>
      <c r="C36" s="292">
        <v>2828.7193306107342</v>
      </c>
      <c r="D36" s="292" t="s">
        <v>509</v>
      </c>
      <c r="E36" s="292" t="s">
        <v>509</v>
      </c>
      <c r="F36" s="292" t="s">
        <v>509</v>
      </c>
      <c r="G36" s="292" t="s">
        <v>509</v>
      </c>
      <c r="H36" s="292" t="s">
        <v>509</v>
      </c>
    </row>
    <row r="37" spans="1:8">
      <c r="A37" s="295" t="s">
        <v>535</v>
      </c>
      <c r="B37" s="292">
        <v>4169.7141237857086</v>
      </c>
      <c r="C37" s="292">
        <v>2828.7193306107342</v>
      </c>
      <c r="D37" s="296" t="s">
        <v>509</v>
      </c>
      <c r="E37" s="296" t="s">
        <v>509</v>
      </c>
      <c r="F37" s="296" t="s">
        <v>509</v>
      </c>
      <c r="G37" s="296" t="s">
        <v>509</v>
      </c>
      <c r="H37" s="301" t="s">
        <v>196</v>
      </c>
    </row>
    <row r="38" spans="1:8">
      <c r="A38" s="295" t="s">
        <v>537</v>
      </c>
      <c r="B38" s="292" t="s">
        <v>511</v>
      </c>
      <c r="C38" s="292" t="s">
        <v>511</v>
      </c>
      <c r="D38" s="296" t="s">
        <v>509</v>
      </c>
      <c r="E38" s="296" t="s">
        <v>509</v>
      </c>
      <c r="F38" s="296" t="s">
        <v>509</v>
      </c>
      <c r="G38" s="296" t="s">
        <v>509</v>
      </c>
      <c r="H38" s="296" t="s">
        <v>509</v>
      </c>
    </row>
    <row r="39" spans="1:8">
      <c r="A39" s="295" t="s">
        <v>3474</v>
      </c>
      <c r="B39" s="292" t="s">
        <v>538</v>
      </c>
      <c r="C39" s="292" t="s">
        <v>538</v>
      </c>
      <c r="D39" s="296" t="s">
        <v>509</v>
      </c>
      <c r="E39" s="292" t="s">
        <v>509</v>
      </c>
      <c r="F39" s="292" t="s">
        <v>509</v>
      </c>
      <c r="G39" s="292" t="s">
        <v>509</v>
      </c>
      <c r="H39" s="292" t="s">
        <v>509</v>
      </c>
    </row>
    <row r="40" spans="1:8">
      <c r="A40" s="297" t="s">
        <v>539</v>
      </c>
      <c r="B40" s="292">
        <v>36945.160681384201</v>
      </c>
      <c r="C40" s="292">
        <v>9028.5644229694662</v>
      </c>
      <c r="D40" s="292">
        <v>9.1870284291349996E-2</v>
      </c>
      <c r="E40" s="292">
        <v>208.89432174184356</v>
      </c>
      <c r="F40" s="292">
        <v>105.47180460606191</v>
      </c>
      <c r="G40" s="292">
        <v>355.97410702367489</v>
      </c>
      <c r="H40" s="292">
        <v>65.111291475618813</v>
      </c>
    </row>
    <row r="41" spans="1:8">
      <c r="A41" s="295" t="s">
        <v>540</v>
      </c>
      <c r="B41" s="292">
        <v>11998.333379274758</v>
      </c>
      <c r="C41" s="292">
        <v>1877.1194091493796</v>
      </c>
      <c r="D41" s="292">
        <v>3.5424165198090003E-2</v>
      </c>
      <c r="E41" s="296" t="s">
        <v>511</v>
      </c>
      <c r="F41" s="296" t="s">
        <v>511</v>
      </c>
      <c r="G41" s="296" t="s">
        <v>511</v>
      </c>
      <c r="H41" s="296" t="s">
        <v>511</v>
      </c>
    </row>
    <row r="42" spans="1:8">
      <c r="A42" s="295" t="s">
        <v>541</v>
      </c>
      <c r="B42" s="292">
        <v>24946.827302109439</v>
      </c>
      <c r="C42" s="292">
        <v>7151.4450138200864</v>
      </c>
      <c r="D42" s="301" t="s">
        <v>196</v>
      </c>
      <c r="E42" s="301" t="s">
        <v>196</v>
      </c>
      <c r="F42" s="301" t="s">
        <v>196</v>
      </c>
      <c r="G42" s="296" t="s">
        <v>511</v>
      </c>
      <c r="H42" s="296" t="s">
        <v>511</v>
      </c>
    </row>
    <row r="43" spans="1:8">
      <c r="A43" s="295" t="s">
        <v>542</v>
      </c>
      <c r="B43" s="292" t="s">
        <v>511</v>
      </c>
      <c r="C43" s="292" t="s">
        <v>511</v>
      </c>
      <c r="D43" s="292">
        <v>5.644611909326E-2</v>
      </c>
      <c r="E43" s="296" t="s">
        <v>511</v>
      </c>
      <c r="F43" s="296" t="s">
        <v>511</v>
      </c>
      <c r="G43" s="296" t="s">
        <v>511</v>
      </c>
      <c r="H43" s="296" t="s">
        <v>511</v>
      </c>
    </row>
    <row r="44" spans="1:8">
      <c r="A44" s="295" t="s">
        <v>3475</v>
      </c>
      <c r="B44" s="292" t="s">
        <v>538</v>
      </c>
      <c r="C44" s="292" t="s">
        <v>538</v>
      </c>
      <c r="D44" s="292" t="s">
        <v>538</v>
      </c>
      <c r="E44" s="292">
        <v>208.89432174184356</v>
      </c>
      <c r="F44" s="292">
        <v>105.47180460606191</v>
      </c>
      <c r="G44" s="292">
        <v>355.97410702367489</v>
      </c>
      <c r="H44" s="292">
        <v>65.111291475618813</v>
      </c>
    </row>
    <row r="45" spans="1:8">
      <c r="A45" s="302" t="s">
        <v>3476</v>
      </c>
      <c r="B45" s="292" t="s">
        <v>543</v>
      </c>
      <c r="C45" s="301" t="s">
        <v>196</v>
      </c>
      <c r="D45" s="301" t="s">
        <v>196</v>
      </c>
      <c r="E45" s="301" t="s">
        <v>196</v>
      </c>
      <c r="F45" s="301" t="s">
        <v>196</v>
      </c>
      <c r="G45" s="301" t="s">
        <v>196</v>
      </c>
      <c r="H45" s="301" t="s">
        <v>196</v>
      </c>
    </row>
    <row r="46" spans="1:8">
      <c r="A46" s="297" t="s">
        <v>3477</v>
      </c>
      <c r="B46" s="292" t="s">
        <v>511</v>
      </c>
      <c r="C46" s="301" t="s">
        <v>196</v>
      </c>
      <c r="D46" s="301" t="s">
        <v>196</v>
      </c>
      <c r="E46" s="301" t="s">
        <v>196</v>
      </c>
      <c r="F46" s="301" t="s">
        <v>196</v>
      </c>
      <c r="G46" s="301" t="s">
        <v>196</v>
      </c>
      <c r="H46" s="301" t="s">
        <v>196</v>
      </c>
    </row>
    <row r="47" spans="1:8">
      <c r="A47" s="297" t="s">
        <v>544</v>
      </c>
      <c r="B47" s="292" t="s">
        <v>511</v>
      </c>
      <c r="C47" s="301" t="s">
        <v>196</v>
      </c>
      <c r="D47" s="301" t="s">
        <v>196</v>
      </c>
      <c r="E47" s="301" t="s">
        <v>196</v>
      </c>
      <c r="F47" s="301" t="s">
        <v>196</v>
      </c>
      <c r="G47" s="301" t="s">
        <v>196</v>
      </c>
      <c r="H47" s="301" t="s">
        <v>196</v>
      </c>
    </row>
    <row r="48" spans="1:8">
      <c r="A48" s="294" t="s">
        <v>545</v>
      </c>
      <c r="B48" s="292" t="s">
        <v>543</v>
      </c>
      <c r="C48" s="301" t="s">
        <v>196</v>
      </c>
      <c r="D48" s="301" t="s">
        <v>196</v>
      </c>
      <c r="E48" s="301" t="s">
        <v>196</v>
      </c>
      <c r="F48" s="301" t="s">
        <v>196</v>
      </c>
      <c r="G48" s="301" t="s">
        <v>196</v>
      </c>
      <c r="H48" s="301" t="s">
        <v>196</v>
      </c>
    </row>
    <row r="49" spans="1:8">
      <c r="A49" s="302" t="s">
        <v>3478</v>
      </c>
      <c r="B49" s="301" t="s">
        <v>196</v>
      </c>
      <c r="C49" s="301" t="s">
        <v>196</v>
      </c>
      <c r="D49" s="301" t="s">
        <v>196</v>
      </c>
      <c r="E49" s="301" t="s">
        <v>196</v>
      </c>
      <c r="F49" s="301" t="s">
        <v>196</v>
      </c>
      <c r="G49" s="301" t="s">
        <v>196</v>
      </c>
      <c r="H49" s="301" t="s">
        <v>196</v>
      </c>
    </row>
    <row r="50" spans="1:8">
      <c r="A50" s="294" t="s">
        <v>546</v>
      </c>
      <c r="B50" s="292">
        <v>113327.83658654301</v>
      </c>
      <c r="C50" s="292">
        <v>5.2928930187330101</v>
      </c>
      <c r="D50" s="292">
        <v>3.2441550799905401</v>
      </c>
      <c r="E50" s="292">
        <v>1699.3376784668872</v>
      </c>
      <c r="F50" s="292">
        <v>130.7216571044716</v>
      </c>
      <c r="G50" s="292">
        <v>53.656498765611978</v>
      </c>
      <c r="H50" s="292" t="s">
        <v>536</v>
      </c>
    </row>
    <row r="51" spans="1:8">
      <c r="A51" s="303" t="s">
        <v>547</v>
      </c>
      <c r="B51" s="292">
        <v>60220.980376771418</v>
      </c>
      <c r="C51" s="292" t="s">
        <v>571</v>
      </c>
      <c r="D51" s="292">
        <v>1.8999282815821601</v>
      </c>
      <c r="E51" s="296">
        <v>237.49103519777046</v>
      </c>
      <c r="F51" s="296">
        <v>98.796270642272503</v>
      </c>
      <c r="G51" s="296">
        <v>14.819440596340881</v>
      </c>
      <c r="H51" s="296" t="s">
        <v>536</v>
      </c>
    </row>
    <row r="52" spans="1:8">
      <c r="A52" s="303" t="s">
        <v>548</v>
      </c>
      <c r="B52" s="292">
        <v>53106.856209771599</v>
      </c>
      <c r="C52" s="292">
        <v>5.2928930187330101</v>
      </c>
      <c r="D52" s="292">
        <v>1.34422679840838</v>
      </c>
      <c r="E52" s="296">
        <v>1461.8466432691168</v>
      </c>
      <c r="F52" s="296">
        <v>31.9253864621991</v>
      </c>
      <c r="G52" s="296">
        <v>38.837058169271103</v>
      </c>
      <c r="H52" s="296" t="s">
        <v>536</v>
      </c>
    </row>
    <row r="53" spans="1:8">
      <c r="A53" s="294" t="s">
        <v>549</v>
      </c>
      <c r="B53" s="292" t="s">
        <v>511</v>
      </c>
      <c r="C53" s="292" t="s">
        <v>511</v>
      </c>
      <c r="D53" s="292" t="s">
        <v>511</v>
      </c>
      <c r="E53" s="296" t="s">
        <v>511</v>
      </c>
      <c r="F53" s="296" t="s">
        <v>511</v>
      </c>
      <c r="G53" s="296" t="s">
        <v>511</v>
      </c>
      <c r="H53" s="296" t="s">
        <v>536</v>
      </c>
    </row>
    <row r="54" spans="1:8">
      <c r="A54" s="304" t="s">
        <v>3479</v>
      </c>
      <c r="B54" s="292">
        <v>230699.51036740557</v>
      </c>
      <c r="C54" s="301" t="s">
        <v>196</v>
      </c>
      <c r="D54" s="301" t="s">
        <v>196</v>
      </c>
      <c r="E54" s="301" t="s">
        <v>196</v>
      </c>
      <c r="F54" s="301" t="s">
        <v>196</v>
      </c>
      <c r="G54" s="301" t="s">
        <v>196</v>
      </c>
      <c r="H54" s="301" t="s">
        <v>196</v>
      </c>
    </row>
    <row r="55" spans="1:8">
      <c r="A55" s="234" t="s">
        <v>3480</v>
      </c>
      <c r="B55" s="292" t="s">
        <v>571</v>
      </c>
      <c r="C55" s="301" t="s">
        <v>196</v>
      </c>
      <c r="D55" s="301" t="s">
        <v>196</v>
      </c>
      <c r="E55" s="301" t="s">
        <v>196</v>
      </c>
      <c r="F55" s="301" t="s">
        <v>196</v>
      </c>
      <c r="G55" s="301" t="s">
        <v>196</v>
      </c>
      <c r="H55" s="301" t="s">
        <v>196</v>
      </c>
    </row>
    <row r="56" spans="1:8">
      <c r="A56" s="305" t="s">
        <v>550</v>
      </c>
      <c r="B56" s="296" t="s">
        <v>509</v>
      </c>
      <c r="C56" s="301" t="s">
        <v>196</v>
      </c>
      <c r="D56" s="301" t="s">
        <v>196</v>
      </c>
      <c r="E56" s="301" t="s">
        <v>196</v>
      </c>
      <c r="F56" s="301" t="s">
        <v>196</v>
      </c>
      <c r="G56" s="301" t="s">
        <v>196</v>
      </c>
      <c r="H56" s="301" t="s">
        <v>196</v>
      </c>
    </row>
    <row r="57" spans="1:8">
      <c r="A57" s="305" t="s">
        <v>551</v>
      </c>
      <c r="B57" s="296" t="s">
        <v>509</v>
      </c>
      <c r="C57" s="301" t="s">
        <v>196</v>
      </c>
      <c r="D57" s="301" t="s">
        <v>196</v>
      </c>
      <c r="E57" s="301" t="s">
        <v>196</v>
      </c>
      <c r="F57" s="301" t="s">
        <v>196</v>
      </c>
      <c r="G57" s="301" t="s">
        <v>196</v>
      </c>
      <c r="H57" s="301" t="s">
        <v>196</v>
      </c>
    </row>
    <row r="58" spans="1:8">
      <c r="C58" s="5"/>
      <c r="D58" s="5"/>
    </row>
    <row r="59" spans="1:8" ht="16">
      <c r="A59" s="58" t="s">
        <v>552</v>
      </c>
      <c r="B59" s="59">
        <f>B8+B50</f>
        <v>6048689.0414711749</v>
      </c>
      <c r="C59" s="59">
        <f t="shared" ref="C59:G59" si="0">C8+C50</f>
        <v>12336.648060651123</v>
      </c>
      <c r="D59" s="59">
        <f t="shared" si="0"/>
        <v>258.66228519992751</v>
      </c>
      <c r="E59" s="59">
        <f t="shared" si="0"/>
        <v>18301.073699767901</v>
      </c>
      <c r="F59" s="59">
        <f t="shared" si="0"/>
        <v>65115.232968226752</v>
      </c>
      <c r="G59" s="59">
        <f t="shared" si="0"/>
        <v>7399.0875263533071</v>
      </c>
      <c r="H59" s="59">
        <f>H8</f>
        <v>12364.091048770906</v>
      </c>
    </row>
    <row r="60" spans="1:8" ht="16">
      <c r="A60" s="58" t="s">
        <v>94</v>
      </c>
      <c r="B60" s="59">
        <f>B11</f>
        <v>2400057.4856406469</v>
      </c>
      <c r="C60" s="59">
        <f t="shared" ref="C60:H60" si="1">C11</f>
        <v>34.823479419570468</v>
      </c>
      <c r="D60" s="59">
        <f t="shared" si="1"/>
        <v>100.86538569159121</v>
      </c>
      <c r="E60" s="59">
        <f t="shared" si="1"/>
        <v>3434.4290996747714</v>
      </c>
      <c r="F60" s="59">
        <f t="shared" si="1"/>
        <v>581.83867235005948</v>
      </c>
      <c r="G60" s="59">
        <f t="shared" si="1"/>
        <v>43.701395420034459</v>
      </c>
      <c r="H60" s="59">
        <f t="shared" si="1"/>
        <v>9439.0432746602182</v>
      </c>
    </row>
    <row r="61" spans="1:8" ht="16">
      <c r="A61" s="58" t="s">
        <v>4</v>
      </c>
      <c r="B61" s="59">
        <f>SUM(B22,B50)-G293</f>
        <v>1911442.8105552257</v>
      </c>
      <c r="C61" s="59">
        <f t="shared" ref="C61:H61" si="2">SUM(C22,C50)</f>
        <v>165.57291285866268</v>
      </c>
      <c r="D61" s="59">
        <f t="shared" si="2"/>
        <v>141.22138300660743</v>
      </c>
      <c r="E61" s="59">
        <f t="shared" si="2"/>
        <v>11993.96820796089</v>
      </c>
      <c r="F61" s="59">
        <f t="shared" si="2"/>
        <v>58745.519506243923</v>
      </c>
      <c r="G61" s="59">
        <f t="shared" si="2"/>
        <v>5777.2545334153529</v>
      </c>
      <c r="H61" s="59">
        <f t="shared" si="2"/>
        <v>618.63077203361581</v>
      </c>
    </row>
    <row r="62" spans="1:8" ht="16">
      <c r="A62" s="58" t="s">
        <v>2452</v>
      </c>
      <c r="B62" s="59">
        <f>SUM(B29:B30)</f>
        <v>586027.53370179143</v>
      </c>
      <c r="C62" s="59">
        <f t="shared" ref="C62:H62" si="3">SUM(C29:C30)</f>
        <v>205.33512877805845</v>
      </c>
      <c r="D62" s="59">
        <f t="shared" si="3"/>
        <v>4.0983274771096498</v>
      </c>
      <c r="E62" s="59">
        <f t="shared" si="3"/>
        <v>908.26373148672474</v>
      </c>
      <c r="F62" s="59">
        <f t="shared" si="3"/>
        <v>3021.64543736223</v>
      </c>
      <c r="G62" s="59">
        <f t="shared" si="3"/>
        <v>706.60096524296171</v>
      </c>
      <c r="H62" s="59">
        <f t="shared" si="3"/>
        <v>527.57585355553215</v>
      </c>
    </row>
    <row r="63" spans="1:8" ht="16">
      <c r="A63" s="58" t="s">
        <v>9</v>
      </c>
      <c r="B63" s="59">
        <f>SUM(B12:B14,B35,B45,B32)+G293-G374</f>
        <v>1137620.3858851495</v>
      </c>
      <c r="C63" s="59">
        <f>SUM(C12:C14,C35,C45,C32)-H374</f>
        <v>11930.898339782843</v>
      </c>
      <c r="D63" s="59">
        <f>SUM(D12:D14,D35,D45,D32)-I374</f>
        <v>11.176634590788881</v>
      </c>
      <c r="E63" s="59">
        <f t="shared" ref="E63:H63" si="4">SUM(E12:E14,E35,E45,E32)</f>
        <v>1964.4126606455166</v>
      </c>
      <c r="F63" s="59">
        <f t="shared" si="4"/>
        <v>2766.2293522705422</v>
      </c>
      <c r="G63" s="59">
        <f t="shared" si="4"/>
        <v>871.53063227495795</v>
      </c>
      <c r="H63" s="59">
        <f t="shared" si="4"/>
        <v>1778.8411485215402</v>
      </c>
    </row>
    <row r="64" spans="1:8" ht="16">
      <c r="A64" s="58" t="s">
        <v>136</v>
      </c>
      <c r="B64" s="59">
        <f>B31</f>
        <v>257.90976890459297</v>
      </c>
      <c r="C64" s="59">
        <f t="shared" ref="C64:H64" si="5">C31</f>
        <v>1.300499353749E-2</v>
      </c>
      <c r="D64" s="59">
        <f t="shared" si="5"/>
        <v>1.87845249299E-3</v>
      </c>
      <c r="E64" s="59" t="str">
        <f t="shared" si="5"/>
        <v>IE</v>
      </c>
      <c r="F64" s="59" t="str">
        <f t="shared" si="5"/>
        <v>IE</v>
      </c>
      <c r="G64" s="59" t="str">
        <f t="shared" si="5"/>
        <v>IE</v>
      </c>
      <c r="H64" s="59" t="str">
        <f t="shared" si="5"/>
        <v>IE</v>
      </c>
    </row>
    <row r="65" spans="1:10" ht="16">
      <c r="A65" s="58" t="s">
        <v>3161</v>
      </c>
      <c r="B65" s="59">
        <f>G374</f>
        <v>13282.915919456782</v>
      </c>
      <c r="C65" s="59">
        <f t="shared" ref="C65:D65" si="6">H374</f>
        <v>5.1948184495699996E-3</v>
      </c>
      <c r="D65" s="59">
        <f t="shared" si="6"/>
        <v>1.29867598133739</v>
      </c>
      <c r="E65" s="59"/>
      <c r="F65" s="59"/>
      <c r="G65" s="59"/>
      <c r="H65" s="59"/>
    </row>
    <row r="66" spans="1:10" ht="48">
      <c r="A66" s="1" t="s">
        <v>3162</v>
      </c>
      <c r="B66" s="5"/>
      <c r="C66" s="5"/>
      <c r="D66" s="5"/>
      <c r="E66" s="5"/>
      <c r="F66" s="5"/>
      <c r="G66" s="5"/>
      <c r="H66" s="5"/>
    </row>
    <row r="67" spans="1:10" ht="16" thickBot="1">
      <c r="B67" s="89"/>
      <c r="C67" s="89"/>
      <c r="D67" s="89"/>
      <c r="E67" s="89"/>
      <c r="F67" s="89"/>
      <c r="G67" s="89"/>
      <c r="H67" s="89"/>
    </row>
    <row r="68" spans="1:10" ht="16">
      <c r="A68" s="399" t="s">
        <v>553</v>
      </c>
      <c r="B68" s="400"/>
      <c r="C68" s="235"/>
      <c r="D68" s="235"/>
      <c r="E68" s="235"/>
      <c r="F68" s="235"/>
      <c r="G68" s="235"/>
      <c r="H68" s="235"/>
      <c r="I68" s="62"/>
      <c r="J68" s="57" t="s">
        <v>493</v>
      </c>
    </row>
    <row r="69" spans="1:10" ht="16">
      <c r="A69" s="56" t="s">
        <v>554</v>
      </c>
      <c r="B69" s="60"/>
      <c r="C69" s="61"/>
      <c r="D69" s="61"/>
      <c r="E69" s="61"/>
      <c r="F69" s="61"/>
      <c r="G69" s="61"/>
      <c r="H69" s="61"/>
      <c r="I69" s="62"/>
      <c r="J69" s="57" t="s">
        <v>3481</v>
      </c>
    </row>
    <row r="70" spans="1:10" ht="16">
      <c r="A70" s="56"/>
      <c r="B70" s="60"/>
      <c r="C70" s="61"/>
      <c r="D70" s="61"/>
      <c r="E70" s="61"/>
      <c r="F70" s="61"/>
      <c r="G70" s="61"/>
      <c r="H70" s="57"/>
      <c r="I70" s="62"/>
      <c r="J70" s="57" t="s">
        <v>494</v>
      </c>
    </row>
    <row r="71" spans="1:10">
      <c r="A71" s="401" t="s">
        <v>495</v>
      </c>
      <c r="B71" s="404" t="s">
        <v>555</v>
      </c>
      <c r="C71" s="405"/>
      <c r="D71" s="404" t="s">
        <v>556</v>
      </c>
      <c r="E71" s="406"/>
      <c r="F71" s="407"/>
      <c r="G71" s="404" t="s">
        <v>557</v>
      </c>
      <c r="H71" s="408"/>
      <c r="I71" s="408"/>
      <c r="J71" s="405"/>
    </row>
    <row r="72" spans="1:10">
      <c r="A72" s="402"/>
      <c r="B72" s="409" t="s">
        <v>558</v>
      </c>
      <c r="C72" s="410"/>
      <c r="D72" s="413" t="s">
        <v>559</v>
      </c>
      <c r="E72" s="409" t="s">
        <v>497</v>
      </c>
      <c r="F72" s="410" t="s">
        <v>498</v>
      </c>
      <c r="G72" s="413" t="s">
        <v>560</v>
      </c>
      <c r="H72" s="413" t="s">
        <v>497</v>
      </c>
      <c r="I72" s="413" t="s">
        <v>498</v>
      </c>
      <c r="J72" s="286" t="s">
        <v>496</v>
      </c>
    </row>
    <row r="73" spans="1:10">
      <c r="A73" s="402"/>
      <c r="B73" s="411"/>
      <c r="C73" s="412"/>
      <c r="D73" s="414"/>
      <c r="E73" s="411"/>
      <c r="F73" s="412"/>
      <c r="G73" s="415"/>
      <c r="H73" s="414"/>
      <c r="I73" s="414"/>
      <c r="J73" s="286" t="s">
        <v>561</v>
      </c>
    </row>
    <row r="74" spans="1:10" ht="16" thickBot="1">
      <c r="A74" s="403"/>
      <c r="B74" s="289" t="s">
        <v>562</v>
      </c>
      <c r="C74" s="63" t="s">
        <v>563</v>
      </c>
      <c r="D74" s="63" t="s">
        <v>564</v>
      </c>
      <c r="E74" s="421" t="s">
        <v>565</v>
      </c>
      <c r="F74" s="422"/>
      <c r="G74" s="421" t="s">
        <v>503</v>
      </c>
      <c r="H74" s="419"/>
      <c r="I74" s="419"/>
      <c r="J74" s="420"/>
    </row>
    <row r="75" spans="1:10" ht="16" thickTop="1">
      <c r="A75" s="64" t="s">
        <v>566</v>
      </c>
      <c r="B75" s="350">
        <v>91119552.110468924</v>
      </c>
      <c r="C75" s="350" t="s">
        <v>567</v>
      </c>
      <c r="D75" s="351" t="s">
        <v>196</v>
      </c>
      <c r="E75" s="351" t="s">
        <v>196</v>
      </c>
      <c r="F75" s="351" t="s">
        <v>196</v>
      </c>
      <c r="G75" s="350">
        <v>5894246.3300794624</v>
      </c>
      <c r="H75" s="350">
        <v>474.07141405218891</v>
      </c>
      <c r="I75" s="350">
        <v>255.32625983564566</v>
      </c>
      <c r="J75" s="350" t="s">
        <v>571</v>
      </c>
    </row>
    <row r="76" spans="1:10">
      <c r="A76" s="306" t="s">
        <v>568</v>
      </c>
      <c r="B76" s="350">
        <v>39518350.449221194</v>
      </c>
      <c r="C76" s="350" t="s">
        <v>567</v>
      </c>
      <c r="D76" s="350">
        <v>62.818550609275022</v>
      </c>
      <c r="E76" s="350">
        <v>4.71081601067928</v>
      </c>
      <c r="F76" s="350">
        <v>3.6043774931421502</v>
      </c>
      <c r="G76" s="350">
        <v>2482485.4976894674</v>
      </c>
      <c r="H76" s="350">
        <v>186.16367801182585</v>
      </c>
      <c r="I76" s="350">
        <v>142.439052925277</v>
      </c>
      <c r="J76" s="350" t="s">
        <v>509</v>
      </c>
    </row>
    <row r="77" spans="1:10">
      <c r="A77" s="306" t="s">
        <v>569</v>
      </c>
      <c r="B77" s="350">
        <v>23547856.46013758</v>
      </c>
      <c r="C77" s="350" t="s">
        <v>567</v>
      </c>
      <c r="D77" s="350">
        <v>90.390222007608685</v>
      </c>
      <c r="E77" s="350">
        <v>1.3293847084140999</v>
      </c>
      <c r="F77" s="350">
        <v>4.0838943275543604</v>
      </c>
      <c r="G77" s="350">
        <v>2128495.9732351382</v>
      </c>
      <c r="H77" s="350">
        <v>31.304160294037182</v>
      </c>
      <c r="I77" s="350">
        <v>96.166957423620104</v>
      </c>
      <c r="J77" s="350" t="s">
        <v>509</v>
      </c>
    </row>
    <row r="78" spans="1:10">
      <c r="A78" s="306" t="s">
        <v>570</v>
      </c>
      <c r="B78" s="350">
        <v>25079732.293968797</v>
      </c>
      <c r="C78" s="350" t="s">
        <v>567</v>
      </c>
      <c r="D78" s="350">
        <v>50.61939699547608</v>
      </c>
      <c r="E78" s="350">
        <v>2.9025747542863098</v>
      </c>
      <c r="F78" s="350">
        <v>0.31864834210840998</v>
      </c>
      <c r="G78" s="350">
        <v>1269520.9255286683</v>
      </c>
      <c r="H78" s="350">
        <v>72.795797800732927</v>
      </c>
      <c r="I78" s="350">
        <v>7.9916151159959297</v>
      </c>
      <c r="J78" s="350" t="s">
        <v>509</v>
      </c>
    </row>
    <row r="79" spans="1:10">
      <c r="A79" s="306" t="s">
        <v>3288</v>
      </c>
      <c r="B79" s="350">
        <v>353451.33084586024</v>
      </c>
      <c r="C79" s="350" t="s">
        <v>567</v>
      </c>
      <c r="D79" s="350">
        <v>38.884939528440349</v>
      </c>
      <c r="E79" s="350">
        <v>1.469740809049E-2</v>
      </c>
      <c r="F79" s="350">
        <v>3.6742710183873699</v>
      </c>
      <c r="G79" s="350">
        <v>13743.93362618804</v>
      </c>
      <c r="H79" s="350">
        <v>5.1948184495699996E-3</v>
      </c>
      <c r="I79" s="350">
        <v>1.29867598133739</v>
      </c>
      <c r="J79" s="350" t="s">
        <v>571</v>
      </c>
    </row>
    <row r="80" spans="1:10">
      <c r="A80" s="306" t="s">
        <v>3289</v>
      </c>
      <c r="B80" s="350" t="s">
        <v>538</v>
      </c>
      <c r="C80" s="350" t="s">
        <v>567</v>
      </c>
      <c r="D80" s="350" t="s">
        <v>538</v>
      </c>
      <c r="E80" s="350" t="s">
        <v>538</v>
      </c>
      <c r="F80" s="350" t="s">
        <v>538</v>
      </c>
      <c r="G80" s="350" t="s">
        <v>538</v>
      </c>
      <c r="H80" s="350" t="s">
        <v>538</v>
      </c>
      <c r="I80" s="350" t="s">
        <v>538</v>
      </c>
      <c r="J80" s="350" t="s">
        <v>538</v>
      </c>
    </row>
    <row r="81" spans="1:10">
      <c r="A81" s="306" t="s">
        <v>3290</v>
      </c>
      <c r="B81" s="350">
        <v>2620161.5762954974</v>
      </c>
      <c r="C81" s="350" t="s">
        <v>567</v>
      </c>
      <c r="D81" s="350">
        <v>88.047818292785962</v>
      </c>
      <c r="E81" s="350">
        <v>70.149331548862634</v>
      </c>
      <c r="F81" s="350">
        <v>2.8356871028999802</v>
      </c>
      <c r="G81" s="351" t="s">
        <v>196</v>
      </c>
      <c r="H81" s="350">
        <v>183.80258312714338</v>
      </c>
      <c r="I81" s="350">
        <v>7.4299583894152299</v>
      </c>
      <c r="J81" s="350" t="s">
        <v>509</v>
      </c>
    </row>
    <row r="82" spans="1:10">
      <c r="A82" s="307" t="s">
        <v>572</v>
      </c>
      <c r="B82" s="350">
        <v>32351773.409563068</v>
      </c>
      <c r="C82" s="350" t="s">
        <v>567</v>
      </c>
      <c r="D82" s="351" t="s">
        <v>196</v>
      </c>
      <c r="E82" s="351" t="s">
        <v>196</v>
      </c>
      <c r="F82" s="351" t="s">
        <v>196</v>
      </c>
      <c r="G82" s="350">
        <v>2540094.5307982946</v>
      </c>
      <c r="H82" s="350">
        <v>37.656050059714502</v>
      </c>
      <c r="I82" s="350">
        <v>101.32241952488565</v>
      </c>
      <c r="J82" s="350" t="s">
        <v>571</v>
      </c>
    </row>
    <row r="83" spans="1:10">
      <c r="A83" s="308" t="s">
        <v>568</v>
      </c>
      <c r="B83" s="350">
        <v>1343810.0384583769</v>
      </c>
      <c r="C83" s="350" t="s">
        <v>567</v>
      </c>
      <c r="D83" s="350">
        <v>75.928141051021797</v>
      </c>
      <c r="E83" s="350">
        <v>0.76379847184557004</v>
      </c>
      <c r="F83" s="350">
        <v>0.35425092693756</v>
      </c>
      <c r="G83" s="350">
        <v>102032.99814584665</v>
      </c>
      <c r="H83" s="350">
        <v>1.02640005382524</v>
      </c>
      <c r="I83" s="350">
        <v>0.47604595175188003</v>
      </c>
      <c r="J83" s="350" t="s">
        <v>509</v>
      </c>
    </row>
    <row r="84" spans="1:10">
      <c r="A84" s="308" t="s">
        <v>569</v>
      </c>
      <c r="B84" s="350">
        <v>21964918.19043801</v>
      </c>
      <c r="C84" s="350" t="s">
        <v>567</v>
      </c>
      <c r="D84" s="350">
        <v>90.62078968100333</v>
      </c>
      <c r="E84" s="350">
        <v>0.73257570335638</v>
      </c>
      <c r="F84" s="350">
        <v>4.2890443345528002</v>
      </c>
      <c r="G84" s="350">
        <v>1990478.2316961272</v>
      </c>
      <c r="H84" s="350">
        <v>16.09096539252544</v>
      </c>
      <c r="I84" s="350">
        <v>94.208507923613965</v>
      </c>
      <c r="J84" s="350" t="s">
        <v>509</v>
      </c>
    </row>
    <row r="85" spans="1:10">
      <c r="A85" s="308" t="s">
        <v>570</v>
      </c>
      <c r="B85" s="350">
        <v>8795000.2471165303</v>
      </c>
      <c r="C85" s="350" t="s">
        <v>567</v>
      </c>
      <c r="D85" s="350">
        <v>50.838234302060421</v>
      </c>
      <c r="E85" s="350">
        <v>2.3338941529224702</v>
      </c>
      <c r="F85" s="350">
        <v>0.75335764658167004</v>
      </c>
      <c r="G85" s="350">
        <v>447122.28324958944</v>
      </c>
      <c r="H85" s="350">
        <v>20.526599651696909</v>
      </c>
      <c r="I85" s="350">
        <v>6.6257806878528998</v>
      </c>
      <c r="J85" s="350" t="s">
        <v>509</v>
      </c>
    </row>
    <row r="86" spans="1:10">
      <c r="A86" s="308" t="s">
        <v>3288</v>
      </c>
      <c r="B86" s="350">
        <v>52888.087323471489</v>
      </c>
      <c r="C86" s="350" t="s">
        <v>567</v>
      </c>
      <c r="D86" s="350">
        <v>8.7168534553273496</v>
      </c>
      <c r="E86" s="350" t="s">
        <v>3168</v>
      </c>
      <c r="F86" s="350" t="s">
        <v>3168</v>
      </c>
      <c r="G86" s="350">
        <v>461.01770673125719</v>
      </c>
      <c r="H86" s="350" t="s">
        <v>3168</v>
      </c>
      <c r="I86" s="350" t="s">
        <v>3168</v>
      </c>
      <c r="J86" s="350" t="s">
        <v>571</v>
      </c>
    </row>
    <row r="87" spans="1:10">
      <c r="A87" s="308" t="s">
        <v>3289</v>
      </c>
      <c r="B87" s="350" t="s">
        <v>538</v>
      </c>
      <c r="C87" s="350" t="s">
        <v>567</v>
      </c>
      <c r="D87" s="350" t="s">
        <v>538</v>
      </c>
      <c r="E87" s="350" t="s">
        <v>538</v>
      </c>
      <c r="F87" s="350" t="s">
        <v>538</v>
      </c>
      <c r="G87" s="350" t="s">
        <v>538</v>
      </c>
      <c r="H87" s="350" t="s">
        <v>538</v>
      </c>
      <c r="I87" s="350" t="s">
        <v>538</v>
      </c>
      <c r="J87" s="350" t="s">
        <v>538</v>
      </c>
    </row>
    <row r="88" spans="1:10">
      <c r="A88" s="308" t="s">
        <v>3290</v>
      </c>
      <c r="B88" s="350">
        <v>195156.84622667928</v>
      </c>
      <c r="C88" s="350" t="s">
        <v>567</v>
      </c>
      <c r="D88" s="350">
        <v>97.735736802039924</v>
      </c>
      <c r="E88" s="350">
        <v>6.192435418265E-2</v>
      </c>
      <c r="F88" s="350">
        <v>6.192435418265E-2</v>
      </c>
      <c r="G88" s="350">
        <v>19073.798157926904</v>
      </c>
      <c r="H88" s="350">
        <v>1.2084961666909999E-2</v>
      </c>
      <c r="I88" s="350">
        <v>1.2084961666909999E-2</v>
      </c>
      <c r="J88" s="350" t="s">
        <v>509</v>
      </c>
    </row>
    <row r="89" spans="1:10">
      <c r="A89" s="309" t="s">
        <v>3291</v>
      </c>
      <c r="B89" s="350">
        <v>29762022.261531696</v>
      </c>
      <c r="C89" s="350" t="s">
        <v>567</v>
      </c>
      <c r="D89" s="351" t="s">
        <v>196</v>
      </c>
      <c r="E89" s="351" t="s">
        <v>196</v>
      </c>
      <c r="F89" s="351" t="s">
        <v>196</v>
      </c>
      <c r="G89" s="350">
        <v>2400057.4856406469</v>
      </c>
      <c r="H89" s="350">
        <v>34.823479419570468</v>
      </c>
      <c r="I89" s="350">
        <v>100.86538569159121</v>
      </c>
      <c r="J89" s="350" t="s">
        <v>571</v>
      </c>
    </row>
    <row r="90" spans="1:10">
      <c r="A90" s="308" t="s">
        <v>568</v>
      </c>
      <c r="B90" s="350">
        <v>1289345.7754762077</v>
      </c>
      <c r="C90" s="350" t="s">
        <v>567</v>
      </c>
      <c r="D90" s="350">
        <v>75.981710695644367</v>
      </c>
      <c r="E90" s="350">
        <v>0.66331306705496995</v>
      </c>
      <c r="F90" s="350">
        <v>0.25283307148143003</v>
      </c>
      <c r="G90" s="350">
        <v>97966.697698884454</v>
      </c>
      <c r="H90" s="350">
        <v>0.85523990082548995</v>
      </c>
      <c r="I90" s="350">
        <v>0.32598925261525002</v>
      </c>
      <c r="J90" s="350" t="s">
        <v>509</v>
      </c>
    </row>
    <row r="91" spans="1:10">
      <c r="A91" s="308" t="s">
        <v>569</v>
      </c>
      <c r="B91" s="350">
        <v>21878947.484241422</v>
      </c>
      <c r="C91" s="350" t="s">
        <v>567</v>
      </c>
      <c r="D91" s="350">
        <v>90.624623010701626</v>
      </c>
      <c r="E91" s="350">
        <v>0.69812515865578995</v>
      </c>
      <c r="F91" s="350">
        <v>4.3002982540659396</v>
      </c>
      <c r="G91" s="350">
        <v>1982771.3676303178</v>
      </c>
      <c r="H91" s="350">
        <v>15.27424368365784</v>
      </c>
      <c r="I91" s="350">
        <v>94.085999667283815</v>
      </c>
      <c r="J91" s="350" t="s">
        <v>509</v>
      </c>
    </row>
    <row r="92" spans="1:10">
      <c r="A92" s="308" t="s">
        <v>570</v>
      </c>
      <c r="B92" s="350">
        <v>6345684.0682639154</v>
      </c>
      <c r="C92" s="350" t="s">
        <v>567</v>
      </c>
      <c r="D92" s="350">
        <v>50.248073994006518</v>
      </c>
      <c r="E92" s="350">
        <v>2.9440341927598199</v>
      </c>
      <c r="F92" s="350">
        <v>1.01506972939916</v>
      </c>
      <c r="G92" s="350">
        <v>318858.40260471357</v>
      </c>
      <c r="H92" s="350">
        <v>18.681910873420229</v>
      </c>
      <c r="I92" s="350">
        <v>6.4413118100252298</v>
      </c>
      <c r="J92" s="350" t="s">
        <v>509</v>
      </c>
    </row>
    <row r="93" spans="1:10">
      <c r="A93" s="308" t="s">
        <v>3288</v>
      </c>
      <c r="B93" s="350">
        <v>52888.087323471489</v>
      </c>
      <c r="C93" s="350" t="s">
        <v>567</v>
      </c>
      <c r="D93" s="350">
        <v>8.7168534553273496</v>
      </c>
      <c r="E93" s="350" t="s">
        <v>543</v>
      </c>
      <c r="F93" s="350" t="s">
        <v>543</v>
      </c>
      <c r="G93" s="350">
        <v>461.01770673125719</v>
      </c>
      <c r="H93" s="350" t="s">
        <v>543</v>
      </c>
      <c r="I93" s="350" t="s">
        <v>543</v>
      </c>
      <c r="J93" s="350" t="s">
        <v>509</v>
      </c>
    </row>
    <row r="94" spans="1:10">
      <c r="A94" s="308" t="s">
        <v>3289</v>
      </c>
      <c r="B94" s="350" t="s">
        <v>538</v>
      </c>
      <c r="C94" s="350" t="s">
        <v>567</v>
      </c>
      <c r="D94" s="350" t="s">
        <v>538</v>
      </c>
      <c r="E94" s="350" t="s">
        <v>538</v>
      </c>
      <c r="F94" s="350" t="s">
        <v>538</v>
      </c>
      <c r="G94" s="350" t="s">
        <v>538</v>
      </c>
      <c r="H94" s="350" t="s">
        <v>538</v>
      </c>
      <c r="I94" s="350" t="s">
        <v>538</v>
      </c>
      <c r="J94" s="350" t="s">
        <v>538</v>
      </c>
    </row>
    <row r="95" spans="1:10">
      <c r="A95" s="308" t="s">
        <v>3290</v>
      </c>
      <c r="B95" s="350">
        <v>195156.84622667928</v>
      </c>
      <c r="C95" s="350" t="s">
        <v>567</v>
      </c>
      <c r="D95" s="350">
        <v>97.735736802039924</v>
      </c>
      <c r="E95" s="350">
        <v>6.192435418265E-2</v>
      </c>
      <c r="F95" s="350">
        <v>6.192435418265E-2</v>
      </c>
      <c r="G95" s="350">
        <v>19073.798157926904</v>
      </c>
      <c r="H95" s="350">
        <v>1.2084961666909999E-2</v>
      </c>
      <c r="I95" s="350">
        <v>1.2084961666909999E-2</v>
      </c>
      <c r="J95" s="350" t="s">
        <v>509</v>
      </c>
    </row>
    <row r="96" spans="1:10">
      <c r="A96" s="310" t="s">
        <v>573</v>
      </c>
      <c r="B96" s="350">
        <v>29762022.261531696</v>
      </c>
      <c r="C96" s="350" t="s">
        <v>567</v>
      </c>
      <c r="D96" s="351" t="s">
        <v>196</v>
      </c>
      <c r="E96" s="351" t="s">
        <v>196</v>
      </c>
      <c r="F96" s="351" t="s">
        <v>196</v>
      </c>
      <c r="G96" s="350">
        <v>2400057.4856406469</v>
      </c>
      <c r="H96" s="350">
        <v>34.823479419570468</v>
      </c>
      <c r="I96" s="350">
        <v>100.86538569159121</v>
      </c>
      <c r="J96" s="350" t="s">
        <v>571</v>
      </c>
    </row>
    <row r="97" spans="1:10">
      <c r="A97" s="311" t="s">
        <v>574</v>
      </c>
      <c r="B97" s="352">
        <v>1289345.7754762077</v>
      </c>
      <c r="C97" s="350" t="s">
        <v>567</v>
      </c>
      <c r="D97" s="350">
        <v>75.981710695644367</v>
      </c>
      <c r="E97" s="350">
        <v>0.66331306705496995</v>
      </c>
      <c r="F97" s="350">
        <v>0.25283307148143003</v>
      </c>
      <c r="G97" s="352">
        <v>97966.697698884454</v>
      </c>
      <c r="H97" s="352">
        <v>0.85523990082548995</v>
      </c>
      <c r="I97" s="352">
        <v>0.32598925261525002</v>
      </c>
      <c r="J97" s="352" t="s">
        <v>509</v>
      </c>
    </row>
    <row r="98" spans="1:10">
      <c r="A98" s="311" t="s">
        <v>575</v>
      </c>
      <c r="B98" s="352">
        <v>21878947.484241422</v>
      </c>
      <c r="C98" s="350" t="s">
        <v>567</v>
      </c>
      <c r="D98" s="350">
        <v>90.624623010701626</v>
      </c>
      <c r="E98" s="350">
        <v>0.69812515865578995</v>
      </c>
      <c r="F98" s="350">
        <v>4.3002982540659396</v>
      </c>
      <c r="G98" s="352">
        <v>1982771.3676303178</v>
      </c>
      <c r="H98" s="352">
        <v>15.27424368365784</v>
      </c>
      <c r="I98" s="352">
        <v>94.085999667283815</v>
      </c>
      <c r="J98" s="352" t="s">
        <v>509</v>
      </c>
    </row>
    <row r="99" spans="1:10">
      <c r="A99" s="311" t="s">
        <v>576</v>
      </c>
      <c r="B99" s="352">
        <v>6345684.0682639154</v>
      </c>
      <c r="C99" s="350" t="s">
        <v>567</v>
      </c>
      <c r="D99" s="350">
        <v>50.248073994006518</v>
      </c>
      <c r="E99" s="350">
        <v>2.9440341927598199</v>
      </c>
      <c r="F99" s="350">
        <v>1.01506972939916</v>
      </c>
      <c r="G99" s="352">
        <v>318858.40260471357</v>
      </c>
      <c r="H99" s="352">
        <v>18.681910873420229</v>
      </c>
      <c r="I99" s="352">
        <v>6.4413118100252298</v>
      </c>
      <c r="J99" s="352" t="s">
        <v>509</v>
      </c>
    </row>
    <row r="100" spans="1:10">
      <c r="A100" s="311" t="s">
        <v>577</v>
      </c>
      <c r="B100" s="352">
        <v>52888.087323471489</v>
      </c>
      <c r="C100" s="350" t="s">
        <v>567</v>
      </c>
      <c r="D100" s="350">
        <v>8.7168534553273496</v>
      </c>
      <c r="E100" s="350" t="s">
        <v>509</v>
      </c>
      <c r="F100" s="350" t="s">
        <v>509</v>
      </c>
      <c r="G100" s="352">
        <v>461.01770673125719</v>
      </c>
      <c r="H100" s="352" t="s">
        <v>509</v>
      </c>
      <c r="I100" s="352" t="s">
        <v>509</v>
      </c>
      <c r="J100" s="352" t="s">
        <v>509</v>
      </c>
    </row>
    <row r="101" spans="1:10">
      <c r="A101" s="311" t="s">
        <v>578</v>
      </c>
      <c r="B101" s="352" t="s">
        <v>538</v>
      </c>
      <c r="C101" s="350" t="s">
        <v>567</v>
      </c>
      <c r="D101" s="350" t="s">
        <v>538</v>
      </c>
      <c r="E101" s="350" t="s">
        <v>538</v>
      </c>
      <c r="F101" s="350" t="s">
        <v>538</v>
      </c>
      <c r="G101" s="352" t="s">
        <v>538</v>
      </c>
      <c r="H101" s="352" t="s">
        <v>538</v>
      </c>
      <c r="I101" s="352" t="s">
        <v>538</v>
      </c>
      <c r="J101" s="352" t="s">
        <v>538</v>
      </c>
    </row>
    <row r="102" spans="1:10">
      <c r="A102" s="311" t="s">
        <v>93</v>
      </c>
      <c r="B102" s="352">
        <v>195156.84622667928</v>
      </c>
      <c r="C102" s="350" t="s">
        <v>567</v>
      </c>
      <c r="D102" s="350">
        <v>97.735736802039924</v>
      </c>
      <c r="E102" s="350">
        <v>6.192435418265E-2</v>
      </c>
      <c r="F102" s="350">
        <v>6.192435418265E-2</v>
      </c>
      <c r="G102" s="352">
        <v>19073.798157926904</v>
      </c>
      <c r="H102" s="352">
        <v>1.2084961666909999E-2</v>
      </c>
      <c r="I102" s="352">
        <v>1.2084961666909999E-2</v>
      </c>
      <c r="J102" s="352" t="s">
        <v>509</v>
      </c>
    </row>
    <row r="103" spans="1:10">
      <c r="A103" s="310" t="s">
        <v>579</v>
      </c>
      <c r="B103" s="350" t="s">
        <v>3169</v>
      </c>
      <c r="C103" s="350" t="s">
        <v>567</v>
      </c>
      <c r="D103" s="351" t="s">
        <v>196</v>
      </c>
      <c r="E103" s="351" t="s">
        <v>196</v>
      </c>
      <c r="F103" s="351" t="s">
        <v>196</v>
      </c>
      <c r="G103" s="350" t="s">
        <v>3169</v>
      </c>
      <c r="H103" s="350" t="s">
        <v>583</v>
      </c>
      <c r="I103" s="350" t="s">
        <v>583</v>
      </c>
      <c r="J103" s="350" t="s">
        <v>571</v>
      </c>
    </row>
    <row r="104" spans="1:10">
      <c r="A104" s="311" t="s">
        <v>574</v>
      </c>
      <c r="B104" s="352" t="s">
        <v>511</v>
      </c>
      <c r="C104" s="350" t="s">
        <v>567</v>
      </c>
      <c r="D104" s="350" t="s">
        <v>543</v>
      </c>
      <c r="E104" s="350" t="s">
        <v>511</v>
      </c>
      <c r="F104" s="350" t="s">
        <v>511</v>
      </c>
      <c r="G104" s="352" t="s">
        <v>511</v>
      </c>
      <c r="H104" s="352" t="s">
        <v>511</v>
      </c>
      <c r="I104" s="352" t="s">
        <v>511</v>
      </c>
      <c r="J104" s="352" t="s">
        <v>509</v>
      </c>
    </row>
    <row r="105" spans="1:10">
      <c r="A105" s="311" t="s">
        <v>575</v>
      </c>
      <c r="B105" s="352" t="s">
        <v>511</v>
      </c>
      <c r="C105" s="350" t="s">
        <v>567</v>
      </c>
      <c r="D105" s="350" t="s">
        <v>543</v>
      </c>
      <c r="E105" s="350" t="s">
        <v>511</v>
      </c>
      <c r="F105" s="350" t="s">
        <v>511</v>
      </c>
      <c r="G105" s="352" t="s">
        <v>511</v>
      </c>
      <c r="H105" s="352" t="s">
        <v>511</v>
      </c>
      <c r="I105" s="352" t="s">
        <v>511</v>
      </c>
      <c r="J105" s="352" t="s">
        <v>509</v>
      </c>
    </row>
    <row r="106" spans="1:10">
      <c r="A106" s="311" t="s">
        <v>576</v>
      </c>
      <c r="B106" s="352" t="s">
        <v>511</v>
      </c>
      <c r="C106" s="350" t="s">
        <v>567</v>
      </c>
      <c r="D106" s="350" t="s">
        <v>543</v>
      </c>
      <c r="E106" s="350" t="s">
        <v>511</v>
      </c>
      <c r="F106" s="350" t="s">
        <v>511</v>
      </c>
      <c r="G106" s="352" t="s">
        <v>511</v>
      </c>
      <c r="H106" s="352" t="s">
        <v>511</v>
      </c>
      <c r="I106" s="352" t="s">
        <v>511</v>
      </c>
      <c r="J106" s="352" t="s">
        <v>509</v>
      </c>
    </row>
    <row r="107" spans="1:10">
      <c r="A107" s="311" t="s">
        <v>577</v>
      </c>
      <c r="B107" s="352" t="s">
        <v>511</v>
      </c>
      <c r="C107" s="350" t="s">
        <v>567</v>
      </c>
      <c r="D107" s="350" t="s">
        <v>543</v>
      </c>
      <c r="E107" s="350" t="s">
        <v>511</v>
      </c>
      <c r="F107" s="350" t="s">
        <v>511</v>
      </c>
      <c r="G107" s="352" t="s">
        <v>511</v>
      </c>
      <c r="H107" s="352" t="s">
        <v>511</v>
      </c>
      <c r="I107" s="352" t="s">
        <v>511</v>
      </c>
      <c r="J107" s="352" t="s">
        <v>509</v>
      </c>
    </row>
    <row r="108" spans="1:10">
      <c r="A108" s="311" t="s">
        <v>578</v>
      </c>
      <c r="B108" s="352" t="s">
        <v>538</v>
      </c>
      <c r="C108" s="350" t="s">
        <v>567</v>
      </c>
      <c r="D108" s="350" t="s">
        <v>538</v>
      </c>
      <c r="E108" s="350" t="s">
        <v>538</v>
      </c>
      <c r="F108" s="350" t="s">
        <v>538</v>
      </c>
      <c r="G108" s="352" t="s">
        <v>538</v>
      </c>
      <c r="H108" s="352" t="s">
        <v>538</v>
      </c>
      <c r="I108" s="352" t="s">
        <v>538</v>
      </c>
      <c r="J108" s="352" t="s">
        <v>538</v>
      </c>
    </row>
    <row r="109" spans="1:10">
      <c r="A109" s="311" t="s">
        <v>93</v>
      </c>
      <c r="B109" s="352" t="s">
        <v>511</v>
      </c>
      <c r="C109" s="350" t="s">
        <v>567</v>
      </c>
      <c r="D109" s="350" t="s">
        <v>543</v>
      </c>
      <c r="E109" s="350" t="s">
        <v>511</v>
      </c>
      <c r="F109" s="350" t="s">
        <v>511</v>
      </c>
      <c r="G109" s="352" t="s">
        <v>511</v>
      </c>
      <c r="H109" s="352" t="s">
        <v>511</v>
      </c>
      <c r="I109" s="352" t="s">
        <v>511</v>
      </c>
      <c r="J109" s="352" t="s">
        <v>509</v>
      </c>
    </row>
    <row r="110" spans="1:10">
      <c r="A110" s="310" t="s">
        <v>580</v>
      </c>
      <c r="B110" s="350" t="s">
        <v>3169</v>
      </c>
      <c r="C110" s="350" t="s">
        <v>567</v>
      </c>
      <c r="D110" s="351" t="s">
        <v>196</v>
      </c>
      <c r="E110" s="351" t="s">
        <v>196</v>
      </c>
      <c r="F110" s="351" t="s">
        <v>196</v>
      </c>
      <c r="G110" s="350" t="s">
        <v>583</v>
      </c>
      <c r="H110" s="350" t="s">
        <v>3169</v>
      </c>
      <c r="I110" s="350" t="s">
        <v>583</v>
      </c>
      <c r="J110" s="350" t="s">
        <v>571</v>
      </c>
    </row>
    <row r="111" spans="1:10">
      <c r="A111" s="311" t="s">
        <v>574</v>
      </c>
      <c r="B111" s="352" t="s">
        <v>511</v>
      </c>
      <c r="C111" s="350" t="s">
        <v>567</v>
      </c>
      <c r="D111" s="350" t="s">
        <v>543</v>
      </c>
      <c r="E111" s="350" t="s">
        <v>511</v>
      </c>
      <c r="F111" s="350" t="s">
        <v>511</v>
      </c>
      <c r="G111" s="352" t="s">
        <v>511</v>
      </c>
      <c r="H111" s="352" t="s">
        <v>511</v>
      </c>
      <c r="I111" s="352" t="s">
        <v>511</v>
      </c>
      <c r="J111" s="352" t="s">
        <v>509</v>
      </c>
    </row>
    <row r="112" spans="1:10">
      <c r="A112" s="311" t="s">
        <v>575</v>
      </c>
      <c r="B112" s="352" t="s">
        <v>511</v>
      </c>
      <c r="C112" s="350" t="s">
        <v>567</v>
      </c>
      <c r="D112" s="350" t="s">
        <v>543</v>
      </c>
      <c r="E112" s="350" t="s">
        <v>511</v>
      </c>
      <c r="F112" s="350" t="s">
        <v>511</v>
      </c>
      <c r="G112" s="352" t="s">
        <v>511</v>
      </c>
      <c r="H112" s="352" t="s">
        <v>511</v>
      </c>
      <c r="I112" s="352" t="s">
        <v>511</v>
      </c>
      <c r="J112" s="352" t="s">
        <v>509</v>
      </c>
    </row>
    <row r="113" spans="1:10">
      <c r="A113" s="311" t="s">
        <v>576</v>
      </c>
      <c r="B113" s="352" t="s">
        <v>511</v>
      </c>
      <c r="C113" s="350" t="s">
        <v>567</v>
      </c>
      <c r="D113" s="350" t="s">
        <v>543</v>
      </c>
      <c r="E113" s="350" t="s">
        <v>511</v>
      </c>
      <c r="F113" s="350" t="s">
        <v>511</v>
      </c>
      <c r="G113" s="352" t="s">
        <v>511</v>
      </c>
      <c r="H113" s="352" t="s">
        <v>511</v>
      </c>
      <c r="I113" s="352" t="s">
        <v>511</v>
      </c>
      <c r="J113" s="352" t="s">
        <v>509</v>
      </c>
    </row>
    <row r="114" spans="1:10">
      <c r="A114" s="311" t="s">
        <v>577</v>
      </c>
      <c r="B114" s="352" t="s">
        <v>511</v>
      </c>
      <c r="C114" s="350" t="s">
        <v>567</v>
      </c>
      <c r="D114" s="350" t="s">
        <v>543</v>
      </c>
      <c r="E114" s="350" t="s">
        <v>511</v>
      </c>
      <c r="F114" s="350" t="s">
        <v>511</v>
      </c>
      <c r="G114" s="352" t="s">
        <v>511</v>
      </c>
      <c r="H114" s="352" t="s">
        <v>511</v>
      </c>
      <c r="I114" s="352" t="s">
        <v>511</v>
      </c>
      <c r="J114" s="352" t="s">
        <v>509</v>
      </c>
    </row>
    <row r="115" spans="1:10">
      <c r="A115" s="311" t="s">
        <v>578</v>
      </c>
      <c r="B115" s="352" t="s">
        <v>538</v>
      </c>
      <c r="C115" s="350" t="s">
        <v>567</v>
      </c>
      <c r="D115" s="350" t="s">
        <v>538</v>
      </c>
      <c r="E115" s="350" t="s">
        <v>538</v>
      </c>
      <c r="F115" s="350" t="s">
        <v>538</v>
      </c>
      <c r="G115" s="352" t="s">
        <v>538</v>
      </c>
      <c r="H115" s="352" t="s">
        <v>538</v>
      </c>
      <c r="I115" s="352" t="s">
        <v>538</v>
      </c>
      <c r="J115" s="352" t="s">
        <v>538</v>
      </c>
    </row>
    <row r="116" spans="1:10">
      <c r="A116" s="311" t="s">
        <v>93</v>
      </c>
      <c r="B116" s="352" t="s">
        <v>511</v>
      </c>
      <c r="C116" s="350" t="s">
        <v>567</v>
      </c>
      <c r="D116" s="350" t="s">
        <v>543</v>
      </c>
      <c r="E116" s="350" t="s">
        <v>511</v>
      </c>
      <c r="F116" s="350" t="s">
        <v>511</v>
      </c>
      <c r="G116" s="352" t="s">
        <v>511</v>
      </c>
      <c r="H116" s="352" t="s">
        <v>511</v>
      </c>
      <c r="I116" s="352" t="s">
        <v>511</v>
      </c>
      <c r="J116" s="352" t="s">
        <v>509</v>
      </c>
    </row>
    <row r="117" spans="1:10">
      <c r="A117" s="312" t="s">
        <v>508</v>
      </c>
      <c r="B117" s="350">
        <v>1778687.0543379753</v>
      </c>
      <c r="C117" s="350" t="s">
        <v>567</v>
      </c>
      <c r="D117" s="351" t="s">
        <v>196</v>
      </c>
      <c r="E117" s="351" t="s">
        <v>196</v>
      </c>
      <c r="F117" s="351" t="s">
        <v>196</v>
      </c>
      <c r="G117" s="350">
        <v>94253.062008181601</v>
      </c>
      <c r="H117" s="350">
        <v>1.46027512323081</v>
      </c>
      <c r="I117" s="350">
        <v>0.26593010197444999</v>
      </c>
      <c r="J117" s="350" t="s">
        <v>571</v>
      </c>
    </row>
    <row r="118" spans="1:10">
      <c r="A118" s="308" t="s">
        <v>568</v>
      </c>
      <c r="B118" s="352">
        <v>49045.406851392239</v>
      </c>
      <c r="C118" s="350" t="s">
        <v>567</v>
      </c>
      <c r="D118" s="350">
        <v>74.659973794071973</v>
      </c>
      <c r="E118" s="350">
        <v>3.1426139568948201</v>
      </c>
      <c r="F118" s="350">
        <v>2.75514054391506</v>
      </c>
      <c r="G118" s="352">
        <v>3661.7287902445428</v>
      </c>
      <c r="H118" s="352">
        <v>0.15413078009277001</v>
      </c>
      <c r="I118" s="352">
        <v>0.13512698890908001</v>
      </c>
      <c r="J118" s="352" t="s">
        <v>509</v>
      </c>
    </row>
    <row r="119" spans="1:10">
      <c r="A119" s="308" t="s">
        <v>569</v>
      </c>
      <c r="B119" s="352">
        <v>397.21842434588893</v>
      </c>
      <c r="C119" s="350" t="s">
        <v>567</v>
      </c>
      <c r="D119" s="350">
        <v>89.645233903118736</v>
      </c>
      <c r="E119" s="350">
        <v>9.5000000000102105</v>
      </c>
      <c r="F119" s="350">
        <v>1.4249999999927201</v>
      </c>
      <c r="G119" s="352">
        <v>35.608738561115487</v>
      </c>
      <c r="H119" s="352">
        <v>3.77357503129E-3</v>
      </c>
      <c r="I119" s="352">
        <v>5.6603625469000001E-4</v>
      </c>
      <c r="J119" s="352" t="s">
        <v>509</v>
      </c>
    </row>
    <row r="120" spans="1:10">
      <c r="A120" s="308" t="s">
        <v>570</v>
      </c>
      <c r="B120" s="352">
        <v>1729244.4290622373</v>
      </c>
      <c r="C120" s="350" t="s">
        <v>567</v>
      </c>
      <c r="D120" s="350">
        <v>52.367220594999381</v>
      </c>
      <c r="E120" s="350">
        <v>0.75314440585650999</v>
      </c>
      <c r="F120" s="350">
        <v>7.5314440585649997E-2</v>
      </c>
      <c r="G120" s="352">
        <v>90555.724479375946</v>
      </c>
      <c r="H120" s="352">
        <v>1.30237076810675</v>
      </c>
      <c r="I120" s="352">
        <v>0.13023707681068</v>
      </c>
      <c r="J120" s="352" t="s">
        <v>509</v>
      </c>
    </row>
    <row r="121" spans="1:10">
      <c r="A121" s="308" t="s">
        <v>3288</v>
      </c>
      <c r="B121" s="352" t="s">
        <v>538</v>
      </c>
      <c r="C121" s="350" t="s">
        <v>567</v>
      </c>
      <c r="D121" s="350" t="s">
        <v>538</v>
      </c>
      <c r="E121" s="350" t="s">
        <v>538</v>
      </c>
      <c r="F121" s="350" t="s">
        <v>538</v>
      </c>
      <c r="G121" s="352" t="s">
        <v>538</v>
      </c>
      <c r="H121" s="352" t="s">
        <v>538</v>
      </c>
      <c r="I121" s="352" t="s">
        <v>538</v>
      </c>
      <c r="J121" s="352" t="s">
        <v>538</v>
      </c>
    </row>
    <row r="122" spans="1:10">
      <c r="A122" s="308" t="s">
        <v>3289</v>
      </c>
      <c r="B122" s="352" t="s">
        <v>538</v>
      </c>
      <c r="C122" s="350" t="s">
        <v>567</v>
      </c>
      <c r="D122" s="350" t="s">
        <v>538</v>
      </c>
      <c r="E122" s="350" t="s">
        <v>538</v>
      </c>
      <c r="F122" s="350" t="s">
        <v>538</v>
      </c>
      <c r="G122" s="352" t="s">
        <v>538</v>
      </c>
      <c r="H122" s="352" t="s">
        <v>538</v>
      </c>
      <c r="I122" s="352" t="s">
        <v>538</v>
      </c>
      <c r="J122" s="352" t="s">
        <v>538</v>
      </c>
    </row>
    <row r="123" spans="1:10">
      <c r="A123" s="308" t="s">
        <v>3290</v>
      </c>
      <c r="B123" s="352" t="s">
        <v>511</v>
      </c>
      <c r="C123" s="350" t="s">
        <v>567</v>
      </c>
      <c r="D123" s="350" t="s">
        <v>543</v>
      </c>
      <c r="E123" s="350" t="s">
        <v>511</v>
      </c>
      <c r="F123" s="350" t="s">
        <v>511</v>
      </c>
      <c r="G123" s="352" t="s">
        <v>511</v>
      </c>
      <c r="H123" s="352" t="s">
        <v>511</v>
      </c>
      <c r="I123" s="352" t="s">
        <v>511</v>
      </c>
      <c r="J123" s="352" t="s">
        <v>509</v>
      </c>
    </row>
    <row r="124" spans="1:10">
      <c r="A124" s="313" t="s">
        <v>3292</v>
      </c>
      <c r="B124" s="350">
        <v>811064.09369339747</v>
      </c>
      <c r="C124" s="350" t="s">
        <v>567</v>
      </c>
      <c r="D124" s="351" t="s">
        <v>196</v>
      </c>
      <c r="E124" s="351" t="s">
        <v>196</v>
      </c>
      <c r="F124" s="351" t="s">
        <v>196</v>
      </c>
      <c r="G124" s="350">
        <v>45783.983149465937</v>
      </c>
      <c r="H124" s="350">
        <v>1.37229551691322</v>
      </c>
      <c r="I124" s="350">
        <v>0.19110373131999001</v>
      </c>
      <c r="J124" s="350" t="s">
        <v>571</v>
      </c>
    </row>
    <row r="125" spans="1:10">
      <c r="A125" s="306" t="s">
        <v>568</v>
      </c>
      <c r="B125" s="350">
        <v>5418.8561307769987</v>
      </c>
      <c r="C125" s="350" t="s">
        <v>567</v>
      </c>
      <c r="D125" s="350">
        <v>74.659973794071973</v>
      </c>
      <c r="E125" s="350">
        <v>3.14261395689392</v>
      </c>
      <c r="F125" s="350">
        <v>2.7551405439157199</v>
      </c>
      <c r="G125" s="350">
        <v>404.57165671765699</v>
      </c>
      <c r="H125" s="350">
        <v>1.7029372906979999E-2</v>
      </c>
      <c r="I125" s="350">
        <v>1.492971022755E-2</v>
      </c>
      <c r="J125" s="350" t="s">
        <v>509</v>
      </c>
    </row>
    <row r="126" spans="1:10">
      <c r="A126" s="306" t="s">
        <v>569</v>
      </c>
      <c r="B126" s="350">
        <v>85573.487772242661</v>
      </c>
      <c r="C126" s="350" t="s">
        <v>567</v>
      </c>
      <c r="D126" s="350">
        <v>89.645233903118736</v>
      </c>
      <c r="E126" s="350">
        <v>9.5000000000000604</v>
      </c>
      <c r="F126" s="350">
        <v>1.42500000000005</v>
      </c>
      <c r="G126" s="350">
        <v>7671.2553272483647</v>
      </c>
      <c r="H126" s="350">
        <v>0.81294813383631004</v>
      </c>
      <c r="I126" s="350">
        <v>0.12194222007545</v>
      </c>
      <c r="J126" s="350" t="s">
        <v>509</v>
      </c>
    </row>
    <row r="127" spans="1:10">
      <c r="A127" s="306" t="s">
        <v>570</v>
      </c>
      <c r="B127" s="350">
        <v>720071.7497903778</v>
      </c>
      <c r="C127" s="350" t="s">
        <v>567</v>
      </c>
      <c r="D127" s="350">
        <v>52.367220594999388</v>
      </c>
      <c r="E127" s="350">
        <v>0.75314440585650999</v>
      </c>
      <c r="F127" s="350">
        <v>7.5314440585649997E-2</v>
      </c>
      <c r="G127" s="350">
        <v>37708.156165499917</v>
      </c>
      <c r="H127" s="350">
        <v>0.54231801016992998</v>
      </c>
      <c r="I127" s="350">
        <v>5.4231801016990003E-2</v>
      </c>
      <c r="J127" s="350" t="s">
        <v>509</v>
      </c>
    </row>
    <row r="128" spans="1:10">
      <c r="A128" s="306" t="s">
        <v>3288</v>
      </c>
      <c r="B128" s="350" t="s">
        <v>538</v>
      </c>
      <c r="C128" s="350" t="s">
        <v>567</v>
      </c>
      <c r="D128" s="350" t="s">
        <v>538</v>
      </c>
      <c r="E128" s="350" t="s">
        <v>538</v>
      </c>
      <c r="F128" s="350" t="s">
        <v>538</v>
      </c>
      <c r="G128" s="350" t="s">
        <v>538</v>
      </c>
      <c r="H128" s="350" t="s">
        <v>538</v>
      </c>
      <c r="I128" s="350" t="s">
        <v>538</v>
      </c>
      <c r="J128" s="350" t="s">
        <v>538</v>
      </c>
    </row>
    <row r="129" spans="1:10">
      <c r="A129" s="306" t="s">
        <v>3289</v>
      </c>
      <c r="B129" s="350" t="s">
        <v>538</v>
      </c>
      <c r="C129" s="350" t="s">
        <v>567</v>
      </c>
      <c r="D129" s="350" t="s">
        <v>538</v>
      </c>
      <c r="E129" s="350" t="s">
        <v>538</v>
      </c>
      <c r="F129" s="350" t="s">
        <v>538</v>
      </c>
      <c r="G129" s="350" t="s">
        <v>538</v>
      </c>
      <c r="H129" s="350" t="s">
        <v>538</v>
      </c>
      <c r="I129" s="350" t="s">
        <v>538</v>
      </c>
      <c r="J129" s="350" t="s">
        <v>538</v>
      </c>
    </row>
    <row r="130" spans="1:10">
      <c r="A130" s="306" t="s">
        <v>3290</v>
      </c>
      <c r="B130" s="350" t="s">
        <v>511</v>
      </c>
      <c r="C130" s="350" t="s">
        <v>567</v>
      </c>
      <c r="D130" s="350" t="s">
        <v>543</v>
      </c>
      <c r="E130" s="350" t="s">
        <v>511</v>
      </c>
      <c r="F130" s="350" t="s">
        <v>511</v>
      </c>
      <c r="G130" s="350" t="s">
        <v>511</v>
      </c>
      <c r="H130" s="350" t="s">
        <v>511</v>
      </c>
      <c r="I130" s="350" t="s">
        <v>511</v>
      </c>
      <c r="J130" s="350" t="s">
        <v>509</v>
      </c>
    </row>
    <row r="131" spans="1:10">
      <c r="A131" s="310" t="s">
        <v>581</v>
      </c>
      <c r="B131" s="350">
        <v>811064.09369339747</v>
      </c>
      <c r="C131" s="350" t="s">
        <v>567</v>
      </c>
      <c r="D131" s="351" t="s">
        <v>196</v>
      </c>
      <c r="E131" s="351" t="s">
        <v>196</v>
      </c>
      <c r="F131" s="351" t="s">
        <v>196</v>
      </c>
      <c r="G131" s="350">
        <v>45783.983149465937</v>
      </c>
      <c r="H131" s="350">
        <v>1.37229551691322</v>
      </c>
      <c r="I131" s="350">
        <v>0.19110373131999001</v>
      </c>
      <c r="J131" s="350" t="s">
        <v>571</v>
      </c>
    </row>
    <row r="132" spans="1:10">
      <c r="A132" s="311" t="s">
        <v>574</v>
      </c>
      <c r="B132" s="352">
        <v>5418.8561307769987</v>
      </c>
      <c r="C132" s="350" t="s">
        <v>567</v>
      </c>
      <c r="D132" s="350">
        <v>74.659973794071973</v>
      </c>
      <c r="E132" s="350">
        <v>3.14261395689392</v>
      </c>
      <c r="F132" s="350">
        <v>2.7551405439157199</v>
      </c>
      <c r="G132" s="352">
        <v>404.57165671765699</v>
      </c>
      <c r="H132" s="352">
        <v>1.7029372906979999E-2</v>
      </c>
      <c r="I132" s="352">
        <v>1.492971022755E-2</v>
      </c>
      <c r="J132" s="352" t="s">
        <v>509</v>
      </c>
    </row>
    <row r="133" spans="1:10">
      <c r="A133" s="311" t="s">
        <v>575</v>
      </c>
      <c r="B133" s="352">
        <v>85573.487772242661</v>
      </c>
      <c r="C133" s="350" t="s">
        <v>567</v>
      </c>
      <c r="D133" s="350">
        <v>89.645233903118736</v>
      </c>
      <c r="E133" s="350">
        <v>9.5000000000000604</v>
      </c>
      <c r="F133" s="350">
        <v>1.42500000000005</v>
      </c>
      <c r="G133" s="352">
        <v>7671.2553272483647</v>
      </c>
      <c r="H133" s="352">
        <v>0.81294813383631004</v>
      </c>
      <c r="I133" s="352">
        <v>0.12194222007545</v>
      </c>
      <c r="J133" s="352" t="s">
        <v>509</v>
      </c>
    </row>
    <row r="134" spans="1:10">
      <c r="A134" s="311" t="s">
        <v>576</v>
      </c>
      <c r="B134" s="352">
        <v>720071.7497903778</v>
      </c>
      <c r="C134" s="350" t="s">
        <v>567</v>
      </c>
      <c r="D134" s="350">
        <v>52.367220594999388</v>
      </c>
      <c r="E134" s="350">
        <v>0.75314440585650999</v>
      </c>
      <c r="F134" s="350">
        <v>7.5314440585649997E-2</v>
      </c>
      <c r="G134" s="352">
        <v>37708.156165499917</v>
      </c>
      <c r="H134" s="352">
        <v>0.54231801016992998</v>
      </c>
      <c r="I134" s="352">
        <v>5.4231801016990003E-2</v>
      </c>
      <c r="J134" s="352" t="s">
        <v>509</v>
      </c>
    </row>
    <row r="135" spans="1:10">
      <c r="A135" s="311" t="s">
        <v>577</v>
      </c>
      <c r="B135" s="352" t="s">
        <v>538</v>
      </c>
      <c r="C135" s="350" t="s">
        <v>567</v>
      </c>
      <c r="D135" s="350" t="s">
        <v>538</v>
      </c>
      <c r="E135" s="350" t="s">
        <v>538</v>
      </c>
      <c r="F135" s="350" t="s">
        <v>538</v>
      </c>
      <c r="G135" s="352" t="s">
        <v>538</v>
      </c>
      <c r="H135" s="352" t="s">
        <v>538</v>
      </c>
      <c r="I135" s="352" t="s">
        <v>538</v>
      </c>
      <c r="J135" s="352" t="s">
        <v>538</v>
      </c>
    </row>
    <row r="136" spans="1:10">
      <c r="A136" s="311" t="s">
        <v>578</v>
      </c>
      <c r="B136" s="352" t="s">
        <v>538</v>
      </c>
      <c r="C136" s="350" t="s">
        <v>567</v>
      </c>
      <c r="D136" s="350" t="s">
        <v>538</v>
      </c>
      <c r="E136" s="350" t="s">
        <v>538</v>
      </c>
      <c r="F136" s="350" t="s">
        <v>538</v>
      </c>
      <c r="G136" s="352" t="s">
        <v>538</v>
      </c>
      <c r="H136" s="352" t="s">
        <v>538</v>
      </c>
      <c r="I136" s="352" t="s">
        <v>538</v>
      </c>
      <c r="J136" s="352" t="s">
        <v>538</v>
      </c>
    </row>
    <row r="137" spans="1:10">
      <c r="A137" s="311" t="s">
        <v>93</v>
      </c>
      <c r="B137" s="352" t="s">
        <v>511</v>
      </c>
      <c r="C137" s="350" t="s">
        <v>567</v>
      </c>
      <c r="D137" s="350" t="s">
        <v>543</v>
      </c>
      <c r="E137" s="350" t="s">
        <v>511</v>
      </c>
      <c r="F137" s="350" t="s">
        <v>511</v>
      </c>
      <c r="G137" s="352" t="s">
        <v>511</v>
      </c>
      <c r="H137" s="352" t="s">
        <v>511</v>
      </c>
      <c r="I137" s="352" t="s">
        <v>511</v>
      </c>
      <c r="J137" s="352" t="s">
        <v>509</v>
      </c>
    </row>
    <row r="138" spans="1:10">
      <c r="A138" s="310" t="s">
        <v>582</v>
      </c>
      <c r="B138" s="350" t="s">
        <v>583</v>
      </c>
      <c r="C138" s="350" t="s">
        <v>567</v>
      </c>
      <c r="D138" s="351" t="s">
        <v>196</v>
      </c>
      <c r="E138" s="351" t="s">
        <v>196</v>
      </c>
      <c r="F138" s="351" t="s">
        <v>196</v>
      </c>
      <c r="G138" s="350" t="s">
        <v>583</v>
      </c>
      <c r="H138" s="350" t="s">
        <v>583</v>
      </c>
      <c r="I138" s="350" t="s">
        <v>583</v>
      </c>
      <c r="J138" s="350" t="s">
        <v>571</v>
      </c>
    </row>
    <row r="139" spans="1:10">
      <c r="A139" s="311" t="s">
        <v>574</v>
      </c>
      <c r="B139" s="352" t="s">
        <v>511</v>
      </c>
      <c r="C139" s="350" t="s">
        <v>567</v>
      </c>
      <c r="D139" s="350" t="s">
        <v>543</v>
      </c>
      <c r="E139" s="350" t="s">
        <v>511</v>
      </c>
      <c r="F139" s="350" t="s">
        <v>511</v>
      </c>
      <c r="G139" s="352" t="s">
        <v>511</v>
      </c>
      <c r="H139" s="352" t="s">
        <v>511</v>
      </c>
      <c r="I139" s="352" t="s">
        <v>511</v>
      </c>
      <c r="J139" s="352" t="s">
        <v>509</v>
      </c>
    </row>
    <row r="140" spans="1:10">
      <c r="A140" s="311" t="s">
        <v>575</v>
      </c>
      <c r="B140" s="352" t="s">
        <v>511</v>
      </c>
      <c r="C140" s="350" t="s">
        <v>567</v>
      </c>
      <c r="D140" s="350" t="s">
        <v>543</v>
      </c>
      <c r="E140" s="350" t="s">
        <v>511</v>
      </c>
      <c r="F140" s="350" t="s">
        <v>511</v>
      </c>
      <c r="G140" s="352" t="s">
        <v>511</v>
      </c>
      <c r="H140" s="352" t="s">
        <v>511</v>
      </c>
      <c r="I140" s="352" t="s">
        <v>511</v>
      </c>
      <c r="J140" s="352" t="s">
        <v>509</v>
      </c>
    </row>
    <row r="141" spans="1:10">
      <c r="A141" s="311" t="s">
        <v>576</v>
      </c>
      <c r="B141" s="352" t="s">
        <v>511</v>
      </c>
      <c r="C141" s="350" t="s">
        <v>567</v>
      </c>
      <c r="D141" s="350" t="s">
        <v>543</v>
      </c>
      <c r="E141" s="350" t="s">
        <v>511</v>
      </c>
      <c r="F141" s="350" t="s">
        <v>511</v>
      </c>
      <c r="G141" s="352" t="s">
        <v>511</v>
      </c>
      <c r="H141" s="352" t="s">
        <v>511</v>
      </c>
      <c r="I141" s="352" t="s">
        <v>511</v>
      </c>
      <c r="J141" s="352" t="s">
        <v>509</v>
      </c>
    </row>
    <row r="142" spans="1:10">
      <c r="A142" s="311" t="s">
        <v>577</v>
      </c>
      <c r="B142" s="352" t="s">
        <v>538</v>
      </c>
      <c r="C142" s="350" t="s">
        <v>567</v>
      </c>
      <c r="D142" s="350" t="s">
        <v>538</v>
      </c>
      <c r="E142" s="350" t="s">
        <v>538</v>
      </c>
      <c r="F142" s="350" t="s">
        <v>538</v>
      </c>
      <c r="G142" s="352" t="s">
        <v>538</v>
      </c>
      <c r="H142" s="352" t="s">
        <v>538</v>
      </c>
      <c r="I142" s="352" t="s">
        <v>538</v>
      </c>
      <c r="J142" s="352" t="s">
        <v>538</v>
      </c>
    </row>
    <row r="143" spans="1:10">
      <c r="A143" s="311" t="s">
        <v>578</v>
      </c>
      <c r="B143" s="352" t="s">
        <v>538</v>
      </c>
      <c r="C143" s="350" t="s">
        <v>567</v>
      </c>
      <c r="D143" s="350" t="s">
        <v>538</v>
      </c>
      <c r="E143" s="350" t="s">
        <v>538</v>
      </c>
      <c r="F143" s="350" t="s">
        <v>538</v>
      </c>
      <c r="G143" s="352" t="s">
        <v>538</v>
      </c>
      <c r="H143" s="352" t="s">
        <v>538</v>
      </c>
      <c r="I143" s="352" t="s">
        <v>538</v>
      </c>
      <c r="J143" s="352" t="s">
        <v>538</v>
      </c>
    </row>
    <row r="144" spans="1:10">
      <c r="A144" s="311" t="s">
        <v>93</v>
      </c>
      <c r="B144" s="352" t="s">
        <v>511</v>
      </c>
      <c r="C144" s="350" t="s">
        <v>567</v>
      </c>
      <c r="D144" s="350" t="s">
        <v>543</v>
      </c>
      <c r="E144" s="350" t="s">
        <v>511</v>
      </c>
      <c r="F144" s="350" t="s">
        <v>511</v>
      </c>
      <c r="G144" s="352" t="s">
        <v>511</v>
      </c>
      <c r="H144" s="352" t="s">
        <v>511</v>
      </c>
      <c r="I144" s="352" t="s">
        <v>511</v>
      </c>
      <c r="J144" s="352" t="s">
        <v>509</v>
      </c>
    </row>
    <row r="145" spans="1:10">
      <c r="A145" s="310" t="s">
        <v>584</v>
      </c>
      <c r="B145" s="350" t="s">
        <v>583</v>
      </c>
      <c r="C145" s="350" t="s">
        <v>567</v>
      </c>
      <c r="D145" s="351" t="s">
        <v>196</v>
      </c>
      <c r="E145" s="351" t="s">
        <v>196</v>
      </c>
      <c r="F145" s="351" t="s">
        <v>196</v>
      </c>
      <c r="G145" s="350" t="s">
        <v>583</v>
      </c>
      <c r="H145" s="350" t="s">
        <v>583</v>
      </c>
      <c r="I145" s="350" t="s">
        <v>583</v>
      </c>
      <c r="J145" s="350" t="s">
        <v>571</v>
      </c>
    </row>
    <row r="146" spans="1:10">
      <c r="A146" s="311" t="s">
        <v>574</v>
      </c>
      <c r="B146" s="352" t="s">
        <v>511</v>
      </c>
      <c r="C146" s="350" t="s">
        <v>567</v>
      </c>
      <c r="D146" s="350" t="s">
        <v>543</v>
      </c>
      <c r="E146" s="350" t="s">
        <v>511</v>
      </c>
      <c r="F146" s="350" t="s">
        <v>511</v>
      </c>
      <c r="G146" s="352" t="s">
        <v>511</v>
      </c>
      <c r="H146" s="352" t="s">
        <v>511</v>
      </c>
      <c r="I146" s="352" t="s">
        <v>511</v>
      </c>
      <c r="J146" s="352" t="s">
        <v>509</v>
      </c>
    </row>
    <row r="147" spans="1:10">
      <c r="A147" s="311" t="s">
        <v>575</v>
      </c>
      <c r="B147" s="352" t="s">
        <v>511</v>
      </c>
      <c r="C147" s="350" t="s">
        <v>567</v>
      </c>
      <c r="D147" s="350" t="s">
        <v>543</v>
      </c>
      <c r="E147" s="350" t="s">
        <v>511</v>
      </c>
      <c r="F147" s="350" t="s">
        <v>511</v>
      </c>
      <c r="G147" s="352" t="s">
        <v>511</v>
      </c>
      <c r="H147" s="352" t="s">
        <v>511</v>
      </c>
      <c r="I147" s="352" t="s">
        <v>511</v>
      </c>
      <c r="J147" s="352" t="s">
        <v>509</v>
      </c>
    </row>
    <row r="148" spans="1:10">
      <c r="A148" s="311" t="s">
        <v>576</v>
      </c>
      <c r="B148" s="352" t="s">
        <v>511</v>
      </c>
      <c r="C148" s="350" t="s">
        <v>567</v>
      </c>
      <c r="D148" s="350" t="s">
        <v>543</v>
      </c>
      <c r="E148" s="350" t="s">
        <v>511</v>
      </c>
      <c r="F148" s="350" t="s">
        <v>511</v>
      </c>
      <c r="G148" s="352" t="s">
        <v>511</v>
      </c>
      <c r="H148" s="352" t="s">
        <v>511</v>
      </c>
      <c r="I148" s="352" t="s">
        <v>511</v>
      </c>
      <c r="J148" s="352" t="s">
        <v>509</v>
      </c>
    </row>
    <row r="149" spans="1:10">
      <c r="A149" s="311" t="s">
        <v>577</v>
      </c>
      <c r="B149" s="352" t="s">
        <v>538</v>
      </c>
      <c r="C149" s="350" t="s">
        <v>567</v>
      </c>
      <c r="D149" s="350" t="s">
        <v>538</v>
      </c>
      <c r="E149" s="350" t="s">
        <v>538</v>
      </c>
      <c r="F149" s="350" t="s">
        <v>538</v>
      </c>
      <c r="G149" s="352" t="s">
        <v>538</v>
      </c>
      <c r="H149" s="352" t="s">
        <v>538</v>
      </c>
      <c r="I149" s="352" t="s">
        <v>538</v>
      </c>
      <c r="J149" s="352" t="s">
        <v>538</v>
      </c>
    </row>
    <row r="150" spans="1:10">
      <c r="A150" s="311" t="s">
        <v>578</v>
      </c>
      <c r="B150" s="352" t="s">
        <v>538</v>
      </c>
      <c r="C150" s="350" t="s">
        <v>567</v>
      </c>
      <c r="D150" s="350" t="s">
        <v>538</v>
      </c>
      <c r="E150" s="350" t="s">
        <v>538</v>
      </c>
      <c r="F150" s="350" t="s">
        <v>538</v>
      </c>
      <c r="G150" s="352" t="s">
        <v>538</v>
      </c>
      <c r="H150" s="352" t="s">
        <v>538</v>
      </c>
      <c r="I150" s="352" t="s">
        <v>538</v>
      </c>
      <c r="J150" s="352" t="s">
        <v>538</v>
      </c>
    </row>
    <row r="151" spans="1:10">
      <c r="A151" s="311" t="s">
        <v>93</v>
      </c>
      <c r="B151" s="352" t="s">
        <v>511</v>
      </c>
      <c r="C151" s="350" t="s">
        <v>567</v>
      </c>
      <c r="D151" s="350" t="s">
        <v>543</v>
      </c>
      <c r="E151" s="350" t="s">
        <v>511</v>
      </c>
      <c r="F151" s="350" t="s">
        <v>511</v>
      </c>
      <c r="G151" s="352" t="s">
        <v>511</v>
      </c>
      <c r="H151" s="352" t="s">
        <v>511</v>
      </c>
      <c r="I151" s="352" t="s">
        <v>511</v>
      </c>
      <c r="J151" s="352" t="s">
        <v>509</v>
      </c>
    </row>
    <row r="152" spans="1:10">
      <c r="A152" s="236" t="s">
        <v>585</v>
      </c>
      <c r="B152" s="350">
        <v>12857095.578220105</v>
      </c>
      <c r="C152" s="350" t="s">
        <v>567</v>
      </c>
      <c r="D152" s="351" t="s">
        <v>196</v>
      </c>
      <c r="E152" s="351" t="s">
        <v>196</v>
      </c>
      <c r="F152" s="351" t="s">
        <v>196</v>
      </c>
      <c r="G152" s="350">
        <v>711227.52746031829</v>
      </c>
      <c r="H152" s="350">
        <v>66.667583289309391</v>
      </c>
      <c r="I152" s="350">
        <v>9.3662220369597406</v>
      </c>
      <c r="J152" s="350" t="s">
        <v>571</v>
      </c>
    </row>
    <row r="153" spans="1:10">
      <c r="A153" s="314" t="s">
        <v>568</v>
      </c>
      <c r="B153" s="350">
        <v>3289687.0402968642</v>
      </c>
      <c r="C153" s="350" t="s">
        <v>567</v>
      </c>
      <c r="D153" s="350">
        <v>74.659973794071988</v>
      </c>
      <c r="E153" s="350">
        <v>2.5953153081467302</v>
      </c>
      <c r="F153" s="350">
        <v>0.48384345490726</v>
      </c>
      <c r="G153" s="350">
        <v>245607.94821926212</v>
      </c>
      <c r="H153" s="350">
        <v>8.5377751346943498</v>
      </c>
      <c r="I153" s="350">
        <v>1.5916935431408601</v>
      </c>
      <c r="J153" s="350" t="s">
        <v>509</v>
      </c>
    </row>
    <row r="154" spans="1:10">
      <c r="A154" s="314" t="s">
        <v>569</v>
      </c>
      <c r="B154" s="350">
        <v>1227490.5647916261</v>
      </c>
      <c r="C154" s="350" t="s">
        <v>567</v>
      </c>
      <c r="D154" s="350">
        <v>89.645233903118751</v>
      </c>
      <c r="E154" s="350">
        <v>9.5</v>
      </c>
      <c r="F154" s="350">
        <v>1.4249999999999901</v>
      </c>
      <c r="G154" s="350">
        <v>110038.67879461666</v>
      </c>
      <c r="H154" s="350">
        <v>11.66116036552045</v>
      </c>
      <c r="I154" s="350">
        <v>1.7491740548280601</v>
      </c>
      <c r="J154" s="350" t="s">
        <v>509</v>
      </c>
    </row>
    <row r="155" spans="1:10">
      <c r="A155" s="314" t="s">
        <v>570</v>
      </c>
      <c r="B155" s="350">
        <v>6790142.6962574841</v>
      </c>
      <c r="C155" s="350" t="s">
        <v>567</v>
      </c>
      <c r="D155" s="350">
        <v>52.367220594999381</v>
      </c>
      <c r="E155" s="350">
        <v>0.75314440585650999</v>
      </c>
      <c r="F155" s="350">
        <v>7.5314440585649997E-2</v>
      </c>
      <c r="G155" s="350">
        <v>355580.90044643951</v>
      </c>
      <c r="H155" s="350">
        <v>5.1139579866537304</v>
      </c>
      <c r="I155" s="350">
        <v>0.51139579866536999</v>
      </c>
      <c r="J155" s="350" t="s">
        <v>509</v>
      </c>
    </row>
    <row r="156" spans="1:10">
      <c r="A156" s="314" t="s">
        <v>3293</v>
      </c>
      <c r="B156" s="350" t="s">
        <v>538</v>
      </c>
      <c r="C156" s="350" t="s">
        <v>567</v>
      </c>
      <c r="D156" s="350" t="s">
        <v>538</v>
      </c>
      <c r="E156" s="350" t="s">
        <v>538</v>
      </c>
      <c r="F156" s="350" t="s">
        <v>538</v>
      </c>
      <c r="G156" s="350" t="s">
        <v>538</v>
      </c>
      <c r="H156" s="350" t="s">
        <v>538</v>
      </c>
      <c r="I156" s="350" t="s">
        <v>538</v>
      </c>
      <c r="J156" s="350" t="s">
        <v>538</v>
      </c>
    </row>
    <row r="157" spans="1:10">
      <c r="A157" s="314" t="s">
        <v>3294</v>
      </c>
      <c r="B157" s="350" t="s">
        <v>538</v>
      </c>
      <c r="C157" s="350" t="s">
        <v>567</v>
      </c>
      <c r="D157" s="350" t="s">
        <v>538</v>
      </c>
      <c r="E157" s="350" t="s">
        <v>538</v>
      </c>
      <c r="F157" s="350" t="s">
        <v>538</v>
      </c>
      <c r="G157" s="350" t="s">
        <v>538</v>
      </c>
      <c r="H157" s="350" t="s">
        <v>538</v>
      </c>
      <c r="I157" s="350" t="s">
        <v>538</v>
      </c>
      <c r="J157" s="350" t="s">
        <v>538</v>
      </c>
    </row>
    <row r="158" spans="1:10">
      <c r="A158" s="314" t="s">
        <v>3295</v>
      </c>
      <c r="B158" s="350">
        <v>1549775.2768741304</v>
      </c>
      <c r="C158" s="350" t="s">
        <v>567</v>
      </c>
      <c r="D158" s="350">
        <v>88.686898265961545</v>
      </c>
      <c r="E158" s="350">
        <v>26.684313796676729</v>
      </c>
      <c r="F158" s="350">
        <v>3.55790850622357</v>
      </c>
      <c r="G158" s="350">
        <v>137444.76231523839</v>
      </c>
      <c r="H158" s="350">
        <v>41.354689802440859</v>
      </c>
      <c r="I158" s="350">
        <v>5.5139586403254501</v>
      </c>
      <c r="J158" s="350" t="s">
        <v>509</v>
      </c>
    </row>
    <row r="159" spans="1:10">
      <c r="A159" s="315" t="s">
        <v>513</v>
      </c>
      <c r="B159" s="350">
        <v>281318.6741082315</v>
      </c>
      <c r="C159" s="350" t="s">
        <v>567</v>
      </c>
      <c r="D159" s="351" t="s">
        <v>196</v>
      </c>
      <c r="E159" s="351" t="s">
        <v>196</v>
      </c>
      <c r="F159" s="351" t="s">
        <v>196</v>
      </c>
      <c r="G159" s="350">
        <v>14978.572362155866</v>
      </c>
      <c r="H159" s="350">
        <v>0.23835740177008</v>
      </c>
      <c r="I159" s="350">
        <v>5.0815371746130003E-2</v>
      </c>
      <c r="J159" s="350" t="s">
        <v>571</v>
      </c>
    </row>
    <row r="160" spans="1:10">
      <c r="A160" s="314" t="s">
        <v>568</v>
      </c>
      <c r="B160" s="352">
        <v>11051.541643286968</v>
      </c>
      <c r="C160" s="350" t="s">
        <v>567</v>
      </c>
      <c r="D160" s="350">
        <v>74.659973794071973</v>
      </c>
      <c r="E160" s="350">
        <v>3.1426139568950102</v>
      </c>
      <c r="F160" s="350">
        <v>2.7551405439145502</v>
      </c>
      <c r="G160" s="352">
        <v>825.10780947190017</v>
      </c>
      <c r="H160" s="352">
        <v>3.4730729013399998E-2</v>
      </c>
      <c r="I160" s="352">
        <v>3.044855045418E-2</v>
      </c>
      <c r="J160" s="352" t="s">
        <v>509</v>
      </c>
    </row>
    <row r="161" spans="1:10">
      <c r="A161" s="314" t="s">
        <v>569</v>
      </c>
      <c r="B161" s="352">
        <v>8.7452974385318907</v>
      </c>
      <c r="C161" s="350" t="s">
        <v>567</v>
      </c>
      <c r="D161" s="350">
        <v>89.645233903119134</v>
      </c>
      <c r="E161" s="350">
        <v>9.5000000004513296</v>
      </c>
      <c r="F161" s="350">
        <v>1.4250000000105301</v>
      </c>
      <c r="G161" s="352">
        <v>0.78397423442953995</v>
      </c>
      <c r="H161" s="352">
        <v>8.3080325669999998E-5</v>
      </c>
      <c r="I161" s="352">
        <v>1.246204885E-5</v>
      </c>
      <c r="J161" s="352" t="s">
        <v>509</v>
      </c>
    </row>
    <row r="162" spans="1:10">
      <c r="A162" s="314" t="s">
        <v>570</v>
      </c>
      <c r="B162" s="352">
        <v>270258.38716750598</v>
      </c>
      <c r="C162" s="350" t="s">
        <v>567</v>
      </c>
      <c r="D162" s="350">
        <v>52.367220594999388</v>
      </c>
      <c r="E162" s="350">
        <v>0.75314440585650999</v>
      </c>
      <c r="F162" s="350">
        <v>7.5314440585649997E-2</v>
      </c>
      <c r="G162" s="352">
        <v>14152.680578449537</v>
      </c>
      <c r="H162" s="352">
        <v>0.20354359243101</v>
      </c>
      <c r="I162" s="352">
        <v>2.0354359243100001E-2</v>
      </c>
      <c r="J162" s="352" t="s">
        <v>509</v>
      </c>
    </row>
    <row r="163" spans="1:10">
      <c r="A163" s="314" t="s">
        <v>3293</v>
      </c>
      <c r="B163" s="352" t="s">
        <v>538</v>
      </c>
      <c r="C163" s="350" t="s">
        <v>567</v>
      </c>
      <c r="D163" s="350" t="s">
        <v>538</v>
      </c>
      <c r="E163" s="350" t="s">
        <v>538</v>
      </c>
      <c r="F163" s="350" t="s">
        <v>538</v>
      </c>
      <c r="G163" s="352" t="s">
        <v>538</v>
      </c>
      <c r="H163" s="352" t="s">
        <v>538</v>
      </c>
      <c r="I163" s="352" t="s">
        <v>538</v>
      </c>
      <c r="J163" s="352" t="s">
        <v>538</v>
      </c>
    </row>
    <row r="164" spans="1:10">
      <c r="A164" s="314" t="s">
        <v>3294</v>
      </c>
      <c r="B164" s="352" t="s">
        <v>538</v>
      </c>
      <c r="C164" s="350" t="s">
        <v>567</v>
      </c>
      <c r="D164" s="350" t="s">
        <v>538</v>
      </c>
      <c r="E164" s="350" t="s">
        <v>538</v>
      </c>
      <c r="F164" s="350" t="s">
        <v>538</v>
      </c>
      <c r="G164" s="352" t="s">
        <v>538</v>
      </c>
      <c r="H164" s="352" t="s">
        <v>538</v>
      </c>
      <c r="I164" s="352" t="s">
        <v>538</v>
      </c>
      <c r="J164" s="352" t="s">
        <v>538</v>
      </c>
    </row>
    <row r="165" spans="1:10">
      <c r="A165" s="314" t="s">
        <v>3295</v>
      </c>
      <c r="B165" s="352" t="s">
        <v>511</v>
      </c>
      <c r="C165" s="350" t="s">
        <v>567</v>
      </c>
      <c r="D165" s="350" t="s">
        <v>543</v>
      </c>
      <c r="E165" s="350" t="s">
        <v>511</v>
      </c>
      <c r="F165" s="350" t="s">
        <v>511</v>
      </c>
      <c r="G165" s="352" t="s">
        <v>511</v>
      </c>
      <c r="H165" s="352" t="s">
        <v>511</v>
      </c>
      <c r="I165" s="352" t="s">
        <v>511</v>
      </c>
      <c r="J165" s="352" t="s">
        <v>509</v>
      </c>
    </row>
    <row r="166" spans="1:10">
      <c r="A166" s="315" t="s">
        <v>514</v>
      </c>
      <c r="B166" s="350">
        <v>80551.220863386668</v>
      </c>
      <c r="C166" s="350" t="s">
        <v>567</v>
      </c>
      <c r="D166" s="351" t="s">
        <v>196</v>
      </c>
      <c r="E166" s="351" t="s">
        <v>196</v>
      </c>
      <c r="F166" s="351" t="s">
        <v>196</v>
      </c>
      <c r="G166" s="350">
        <v>5057.2748720254449</v>
      </c>
      <c r="H166" s="350">
        <v>0.25516926930848</v>
      </c>
      <c r="I166" s="350">
        <v>3.8004328346280002E-2</v>
      </c>
      <c r="J166" s="350" t="s">
        <v>571</v>
      </c>
    </row>
    <row r="167" spans="1:10">
      <c r="A167" s="314" t="s">
        <v>568</v>
      </c>
      <c r="B167" s="352">
        <v>832.8845414672511</v>
      </c>
      <c r="C167" s="350" t="s">
        <v>567</v>
      </c>
      <c r="D167" s="350">
        <v>74.659973794071973</v>
      </c>
      <c r="E167" s="350">
        <v>3.1426139568985101</v>
      </c>
      <c r="F167" s="350">
        <v>2.75514054391923</v>
      </c>
      <c r="G167" s="352">
        <v>62.18313803943262</v>
      </c>
      <c r="H167" s="352">
        <v>2.6174345845000001E-3</v>
      </c>
      <c r="I167" s="352">
        <v>2.2947139686E-3</v>
      </c>
      <c r="J167" s="352" t="s">
        <v>509</v>
      </c>
    </row>
    <row r="168" spans="1:10">
      <c r="A168" s="314" t="s">
        <v>569</v>
      </c>
      <c r="B168" s="352">
        <v>22009.328221657259</v>
      </c>
      <c r="C168" s="350" t="s">
        <v>567</v>
      </c>
      <c r="D168" s="350">
        <v>89.645233903118736</v>
      </c>
      <c r="E168" s="350">
        <v>9.4999999999998206</v>
      </c>
      <c r="F168" s="350">
        <v>1.4249999999999301</v>
      </c>
      <c r="G168" s="352">
        <v>1973.0313764809773</v>
      </c>
      <c r="H168" s="352">
        <v>0.20908861810574</v>
      </c>
      <c r="I168" s="352">
        <v>3.1363292715859997E-2</v>
      </c>
      <c r="J168" s="352" t="s">
        <v>509</v>
      </c>
    </row>
    <row r="169" spans="1:10">
      <c r="A169" s="314" t="s">
        <v>570</v>
      </c>
      <c r="B169" s="352">
        <v>57709.008100262159</v>
      </c>
      <c r="C169" s="350" t="s">
        <v>567</v>
      </c>
      <c r="D169" s="350">
        <v>52.367220594999388</v>
      </c>
      <c r="E169" s="350">
        <v>0.7531444058565</v>
      </c>
      <c r="F169" s="350">
        <v>7.5314440585579998E-2</v>
      </c>
      <c r="G169" s="352">
        <v>3022.060357505035</v>
      </c>
      <c r="H169" s="352">
        <v>4.346321661824E-2</v>
      </c>
      <c r="I169" s="352">
        <v>4.3463216618200001E-3</v>
      </c>
      <c r="J169" s="352" t="s">
        <v>509</v>
      </c>
    </row>
    <row r="170" spans="1:10">
      <c r="A170" s="314" t="s">
        <v>3293</v>
      </c>
      <c r="B170" s="352" t="s">
        <v>538</v>
      </c>
      <c r="C170" s="350" t="s">
        <v>567</v>
      </c>
      <c r="D170" s="350" t="s">
        <v>538</v>
      </c>
      <c r="E170" s="350" t="s">
        <v>538</v>
      </c>
      <c r="F170" s="350" t="s">
        <v>538</v>
      </c>
      <c r="G170" s="352" t="s">
        <v>538</v>
      </c>
      <c r="H170" s="352" t="s">
        <v>538</v>
      </c>
      <c r="I170" s="352" t="s">
        <v>538</v>
      </c>
      <c r="J170" s="352" t="s">
        <v>538</v>
      </c>
    </row>
    <row r="171" spans="1:10">
      <c r="A171" s="314" t="s">
        <v>3294</v>
      </c>
      <c r="B171" s="352" t="s">
        <v>538</v>
      </c>
      <c r="C171" s="350" t="s">
        <v>567</v>
      </c>
      <c r="D171" s="350" t="s">
        <v>538</v>
      </c>
      <c r="E171" s="350" t="s">
        <v>538</v>
      </c>
      <c r="F171" s="350" t="s">
        <v>538</v>
      </c>
      <c r="G171" s="352" t="s">
        <v>538</v>
      </c>
      <c r="H171" s="352" t="s">
        <v>538</v>
      </c>
      <c r="I171" s="352" t="s">
        <v>538</v>
      </c>
      <c r="J171" s="352" t="s">
        <v>538</v>
      </c>
    </row>
    <row r="172" spans="1:10">
      <c r="A172" s="314" t="s">
        <v>3295</v>
      </c>
      <c r="B172" s="352" t="s">
        <v>511</v>
      </c>
      <c r="C172" s="350" t="s">
        <v>567</v>
      </c>
      <c r="D172" s="350" t="s">
        <v>543</v>
      </c>
      <c r="E172" s="350" t="s">
        <v>511</v>
      </c>
      <c r="F172" s="350" t="s">
        <v>511</v>
      </c>
      <c r="G172" s="352" t="s">
        <v>511</v>
      </c>
      <c r="H172" s="352" t="s">
        <v>511</v>
      </c>
      <c r="I172" s="352" t="s">
        <v>511</v>
      </c>
      <c r="J172" s="352" t="s">
        <v>509</v>
      </c>
    </row>
    <row r="173" spans="1:10">
      <c r="A173" s="315" t="s">
        <v>515</v>
      </c>
      <c r="B173" s="350">
        <v>1201393.2916326267</v>
      </c>
      <c r="C173" s="350" t="s">
        <v>567</v>
      </c>
      <c r="D173" s="351" t="s">
        <v>196</v>
      </c>
      <c r="E173" s="351" t="s">
        <v>196</v>
      </c>
      <c r="F173" s="351" t="s">
        <v>196</v>
      </c>
      <c r="G173" s="350">
        <v>67269.957813983725</v>
      </c>
      <c r="H173" s="350">
        <v>1.85662734289529</v>
      </c>
      <c r="I173" s="350">
        <v>0.29458061428601001</v>
      </c>
      <c r="J173" s="350" t="s">
        <v>571</v>
      </c>
    </row>
    <row r="174" spans="1:10">
      <c r="A174" s="314" t="s">
        <v>568</v>
      </c>
      <c r="B174" s="352">
        <v>24762.86184900811</v>
      </c>
      <c r="C174" s="350" t="s">
        <v>567</v>
      </c>
      <c r="D174" s="350">
        <v>74.659973794071973</v>
      </c>
      <c r="E174" s="350">
        <v>3.14261395689477</v>
      </c>
      <c r="F174" s="350">
        <v>2.7551405439150698</v>
      </c>
      <c r="G174" s="352">
        <v>1848.7946167131702</v>
      </c>
      <c r="H174" s="352">
        <v>7.7820115259349995E-2</v>
      </c>
      <c r="I174" s="352">
        <v>6.8225164663569995E-2</v>
      </c>
      <c r="J174" s="352" t="s">
        <v>509</v>
      </c>
    </row>
    <row r="175" spans="1:10">
      <c r="A175" s="314" t="s">
        <v>569</v>
      </c>
      <c r="B175" s="352">
        <v>102052.05654493057</v>
      </c>
      <c r="C175" s="350" t="s">
        <v>567</v>
      </c>
      <c r="D175" s="350">
        <v>89.645233903118736</v>
      </c>
      <c r="E175" s="350">
        <v>9.5</v>
      </c>
      <c r="F175" s="350">
        <v>1.42500000000004</v>
      </c>
      <c r="G175" s="352">
        <v>9148.4804792646009</v>
      </c>
      <c r="H175" s="352">
        <v>0.96949453717683998</v>
      </c>
      <c r="I175" s="352">
        <v>0.14542418057653</v>
      </c>
      <c r="J175" s="352" t="s">
        <v>509</v>
      </c>
    </row>
    <row r="176" spans="1:10">
      <c r="A176" s="314" t="s">
        <v>570</v>
      </c>
      <c r="B176" s="352">
        <v>1074578.3732386879</v>
      </c>
      <c r="C176" s="350" t="s">
        <v>567</v>
      </c>
      <c r="D176" s="350">
        <v>52.367220594999388</v>
      </c>
      <c r="E176" s="350">
        <v>0.7531444058565</v>
      </c>
      <c r="F176" s="350">
        <v>7.5314440585649997E-2</v>
      </c>
      <c r="G176" s="352">
        <v>56272.682718005955</v>
      </c>
      <c r="H176" s="352">
        <v>0.80931269045910004</v>
      </c>
      <c r="I176" s="352">
        <v>8.0931269045909998E-2</v>
      </c>
      <c r="J176" s="352" t="s">
        <v>509</v>
      </c>
    </row>
    <row r="177" spans="1:10">
      <c r="A177" s="314" t="s">
        <v>3293</v>
      </c>
      <c r="B177" s="352" t="s">
        <v>538</v>
      </c>
      <c r="C177" s="350" t="s">
        <v>567</v>
      </c>
      <c r="D177" s="350" t="s">
        <v>538</v>
      </c>
      <c r="E177" s="350" t="s">
        <v>538</v>
      </c>
      <c r="F177" s="350" t="s">
        <v>538</v>
      </c>
      <c r="G177" s="352" t="s">
        <v>538</v>
      </c>
      <c r="H177" s="352" t="s">
        <v>538</v>
      </c>
      <c r="I177" s="352" t="s">
        <v>538</v>
      </c>
      <c r="J177" s="352" t="s">
        <v>538</v>
      </c>
    </row>
    <row r="178" spans="1:10">
      <c r="A178" s="314" t="s">
        <v>3294</v>
      </c>
      <c r="B178" s="352" t="s">
        <v>538</v>
      </c>
      <c r="C178" s="350" t="s">
        <v>567</v>
      </c>
      <c r="D178" s="350" t="s">
        <v>538</v>
      </c>
      <c r="E178" s="350" t="s">
        <v>538</v>
      </c>
      <c r="F178" s="350" t="s">
        <v>538</v>
      </c>
      <c r="G178" s="352" t="s">
        <v>538</v>
      </c>
      <c r="H178" s="352" t="s">
        <v>538</v>
      </c>
      <c r="I178" s="352" t="s">
        <v>538</v>
      </c>
      <c r="J178" s="352" t="s">
        <v>538</v>
      </c>
    </row>
    <row r="179" spans="1:10">
      <c r="A179" s="314" t="s">
        <v>3295</v>
      </c>
      <c r="B179" s="352" t="s">
        <v>511</v>
      </c>
      <c r="C179" s="350" t="s">
        <v>567</v>
      </c>
      <c r="D179" s="350" t="s">
        <v>543</v>
      </c>
      <c r="E179" s="350" t="s">
        <v>511</v>
      </c>
      <c r="F179" s="350" t="s">
        <v>511</v>
      </c>
      <c r="G179" s="352" t="s">
        <v>511</v>
      </c>
      <c r="H179" s="352" t="s">
        <v>511</v>
      </c>
      <c r="I179" s="352" t="s">
        <v>511</v>
      </c>
      <c r="J179" s="352" t="s">
        <v>509</v>
      </c>
    </row>
    <row r="180" spans="1:10">
      <c r="A180" s="315" t="s">
        <v>516</v>
      </c>
      <c r="B180" s="350">
        <v>644986.316561252</v>
      </c>
      <c r="C180" s="350" t="s">
        <v>567</v>
      </c>
      <c r="D180" s="351" t="s">
        <v>196</v>
      </c>
      <c r="E180" s="351" t="s">
        <v>196</v>
      </c>
      <c r="F180" s="351" t="s">
        <v>196</v>
      </c>
      <c r="G180" s="350">
        <v>45070.579654334128</v>
      </c>
      <c r="H180" s="350">
        <v>3.0283235843053902</v>
      </c>
      <c r="I180" s="350">
        <v>0.52839203850651995</v>
      </c>
      <c r="J180" s="350" t="s">
        <v>571</v>
      </c>
    </row>
    <row r="181" spans="1:10">
      <c r="A181" s="314" t="s">
        <v>568</v>
      </c>
      <c r="B181" s="352">
        <v>37854.22878650669</v>
      </c>
      <c r="C181" s="350" t="s">
        <v>567</v>
      </c>
      <c r="D181" s="350">
        <v>74.659973794071973</v>
      </c>
      <c r="E181" s="350">
        <v>3.1426139568949401</v>
      </c>
      <c r="F181" s="350">
        <v>2.7551405439150298</v>
      </c>
      <c r="G181" s="352">
        <v>2826.1957291953945</v>
      </c>
      <c r="H181" s="352">
        <v>0.11896122771197</v>
      </c>
      <c r="I181" s="352">
        <v>0.10429372048834</v>
      </c>
      <c r="J181" s="352" t="s">
        <v>509</v>
      </c>
    </row>
    <row r="182" spans="1:10">
      <c r="A182" s="314" t="s">
        <v>569</v>
      </c>
      <c r="B182" s="352">
        <v>280341.22601860663</v>
      </c>
      <c r="C182" s="350" t="s">
        <v>567</v>
      </c>
      <c r="D182" s="350">
        <v>89.645233903118736</v>
      </c>
      <c r="E182" s="350">
        <v>9.4999999999999893</v>
      </c>
      <c r="F182" s="350">
        <v>1.4249999999999801</v>
      </c>
      <c r="G182" s="352">
        <v>25131.254779125069</v>
      </c>
      <c r="H182" s="352">
        <v>2.6632416471767599</v>
      </c>
      <c r="I182" s="352">
        <v>0.39948624707650998</v>
      </c>
      <c r="J182" s="352" t="s">
        <v>509</v>
      </c>
    </row>
    <row r="183" spans="1:10">
      <c r="A183" s="314" t="s">
        <v>570</v>
      </c>
      <c r="B183" s="352">
        <v>326790.86175613868</v>
      </c>
      <c r="C183" s="350" t="s">
        <v>567</v>
      </c>
      <c r="D183" s="350">
        <v>52.367220594999388</v>
      </c>
      <c r="E183" s="350">
        <v>0.7531444058565</v>
      </c>
      <c r="F183" s="350">
        <v>7.5314440585660003E-2</v>
      </c>
      <c r="G183" s="352">
        <v>17113.129146013664</v>
      </c>
      <c r="H183" s="352">
        <v>0.24612070941666001</v>
      </c>
      <c r="I183" s="352">
        <v>2.4612070941669999E-2</v>
      </c>
      <c r="J183" s="352" t="s">
        <v>509</v>
      </c>
    </row>
    <row r="184" spans="1:10">
      <c r="A184" s="314" t="s">
        <v>3293</v>
      </c>
      <c r="B184" s="352" t="s">
        <v>538</v>
      </c>
      <c r="C184" s="350" t="s">
        <v>567</v>
      </c>
      <c r="D184" s="350" t="s">
        <v>538</v>
      </c>
      <c r="E184" s="350" t="s">
        <v>538</v>
      </c>
      <c r="F184" s="350" t="s">
        <v>538</v>
      </c>
      <c r="G184" s="352" t="s">
        <v>538</v>
      </c>
      <c r="H184" s="352" t="s">
        <v>538</v>
      </c>
      <c r="I184" s="352" t="s">
        <v>538</v>
      </c>
      <c r="J184" s="352" t="s">
        <v>538</v>
      </c>
    </row>
    <row r="185" spans="1:10">
      <c r="A185" s="314" t="s">
        <v>3294</v>
      </c>
      <c r="B185" s="352" t="s">
        <v>538</v>
      </c>
      <c r="C185" s="350" t="s">
        <v>567</v>
      </c>
      <c r="D185" s="350" t="s">
        <v>538</v>
      </c>
      <c r="E185" s="350" t="s">
        <v>538</v>
      </c>
      <c r="F185" s="350" t="s">
        <v>538</v>
      </c>
      <c r="G185" s="352" t="s">
        <v>538</v>
      </c>
      <c r="H185" s="352" t="s">
        <v>538</v>
      </c>
      <c r="I185" s="352" t="s">
        <v>538</v>
      </c>
      <c r="J185" s="352" t="s">
        <v>538</v>
      </c>
    </row>
    <row r="186" spans="1:10">
      <c r="A186" s="314" t="s">
        <v>3295</v>
      </c>
      <c r="B186" s="352" t="s">
        <v>511</v>
      </c>
      <c r="C186" s="350" t="s">
        <v>567</v>
      </c>
      <c r="D186" s="350" t="s">
        <v>543</v>
      </c>
      <c r="E186" s="350" t="s">
        <v>511</v>
      </c>
      <c r="F186" s="350" t="s">
        <v>511</v>
      </c>
      <c r="G186" s="352" t="s">
        <v>511</v>
      </c>
      <c r="H186" s="352" t="s">
        <v>511</v>
      </c>
      <c r="I186" s="352" t="s">
        <v>511</v>
      </c>
      <c r="J186" s="352" t="s">
        <v>509</v>
      </c>
    </row>
    <row r="187" spans="1:10">
      <c r="A187" s="315" t="s">
        <v>517</v>
      </c>
      <c r="B187" s="350">
        <v>644167.08432937111</v>
      </c>
      <c r="C187" s="350" t="s">
        <v>567</v>
      </c>
      <c r="D187" s="351" t="s">
        <v>196</v>
      </c>
      <c r="E187" s="351" t="s">
        <v>196</v>
      </c>
      <c r="F187" s="351" t="s">
        <v>196</v>
      </c>
      <c r="G187" s="350">
        <v>46357.764227420019</v>
      </c>
      <c r="H187" s="350">
        <v>3.41919088614388</v>
      </c>
      <c r="I187" s="350">
        <v>0.52415757023381004</v>
      </c>
      <c r="J187" s="350" t="s">
        <v>571</v>
      </c>
    </row>
    <row r="188" spans="1:10">
      <c r="A188" s="314" t="s">
        <v>568</v>
      </c>
      <c r="B188" s="352">
        <v>9910.6834716533631</v>
      </c>
      <c r="C188" s="350" t="s">
        <v>567</v>
      </c>
      <c r="D188" s="350">
        <v>74.659973794071973</v>
      </c>
      <c r="E188" s="350">
        <v>3.1426139568943499</v>
      </c>
      <c r="F188" s="350">
        <v>2.7551405439149499</v>
      </c>
      <c r="G188" s="352">
        <v>739.93136827498245</v>
      </c>
      <c r="H188" s="352">
        <v>3.1145452200380001E-2</v>
      </c>
      <c r="I188" s="352">
        <v>2.7305325850659999E-2</v>
      </c>
      <c r="J188" s="352" t="s">
        <v>509</v>
      </c>
    </row>
    <row r="189" spans="1:10">
      <c r="A189" s="314" t="s">
        <v>569</v>
      </c>
      <c r="B189" s="352">
        <v>332732.0020816935</v>
      </c>
      <c r="C189" s="350" t="s">
        <v>567</v>
      </c>
      <c r="D189" s="350">
        <v>89.645233903118736</v>
      </c>
      <c r="E189" s="350">
        <v>9.5000000000000107</v>
      </c>
      <c r="F189" s="350">
        <v>1.4249999999999901</v>
      </c>
      <c r="G189" s="352">
        <v>29827.838153666406</v>
      </c>
      <c r="H189" s="352">
        <v>3.1609540197760899</v>
      </c>
      <c r="I189" s="352">
        <v>0.47414310296640999</v>
      </c>
      <c r="J189" s="352" t="s">
        <v>509</v>
      </c>
    </row>
    <row r="190" spans="1:10">
      <c r="A190" s="314" t="s">
        <v>570</v>
      </c>
      <c r="B190" s="352">
        <v>301524.39877602429</v>
      </c>
      <c r="C190" s="350" t="s">
        <v>567</v>
      </c>
      <c r="D190" s="350">
        <v>52.367220594999388</v>
      </c>
      <c r="E190" s="350">
        <v>0.75314440585650999</v>
      </c>
      <c r="F190" s="350">
        <v>7.5314440585649997E-2</v>
      </c>
      <c r="G190" s="352">
        <v>15789.994705478628</v>
      </c>
      <c r="H190" s="352">
        <v>0.22709141416740999</v>
      </c>
      <c r="I190" s="352">
        <v>2.2709141416739999E-2</v>
      </c>
      <c r="J190" s="352" t="s">
        <v>509</v>
      </c>
    </row>
    <row r="191" spans="1:10">
      <c r="A191" s="314" t="s">
        <v>3293</v>
      </c>
      <c r="B191" s="352" t="s">
        <v>538</v>
      </c>
      <c r="C191" s="350" t="s">
        <v>567</v>
      </c>
      <c r="D191" s="350" t="s">
        <v>538</v>
      </c>
      <c r="E191" s="350" t="s">
        <v>538</v>
      </c>
      <c r="F191" s="350" t="s">
        <v>538</v>
      </c>
      <c r="G191" s="352" t="s">
        <v>538</v>
      </c>
      <c r="H191" s="352" t="s">
        <v>538</v>
      </c>
      <c r="I191" s="352" t="s">
        <v>538</v>
      </c>
      <c r="J191" s="352" t="s">
        <v>538</v>
      </c>
    </row>
    <row r="192" spans="1:10">
      <c r="A192" s="314" t="s">
        <v>3294</v>
      </c>
      <c r="B192" s="352" t="s">
        <v>538</v>
      </c>
      <c r="C192" s="350" t="s">
        <v>567</v>
      </c>
      <c r="D192" s="350" t="s">
        <v>538</v>
      </c>
      <c r="E192" s="350" t="s">
        <v>538</v>
      </c>
      <c r="F192" s="350" t="s">
        <v>538</v>
      </c>
      <c r="G192" s="352" t="s">
        <v>538</v>
      </c>
      <c r="H192" s="352" t="s">
        <v>538</v>
      </c>
      <c r="I192" s="352" t="s">
        <v>538</v>
      </c>
      <c r="J192" s="352" t="s">
        <v>538</v>
      </c>
    </row>
    <row r="193" spans="1:10">
      <c r="A193" s="314" t="s">
        <v>3295</v>
      </c>
      <c r="B193" s="352" t="s">
        <v>511</v>
      </c>
      <c r="C193" s="350" t="s">
        <v>567</v>
      </c>
      <c r="D193" s="350" t="s">
        <v>543</v>
      </c>
      <c r="E193" s="350" t="s">
        <v>511</v>
      </c>
      <c r="F193" s="350" t="s">
        <v>511</v>
      </c>
      <c r="G193" s="352" t="s">
        <v>511</v>
      </c>
      <c r="H193" s="352" t="s">
        <v>511</v>
      </c>
      <c r="I193" s="352" t="s">
        <v>511</v>
      </c>
      <c r="J193" s="352" t="s">
        <v>509</v>
      </c>
    </row>
    <row r="194" spans="1:10">
      <c r="A194" s="315" t="s">
        <v>518</v>
      </c>
      <c r="B194" s="350">
        <v>526636.63815383136</v>
      </c>
      <c r="C194" s="350" t="s">
        <v>567</v>
      </c>
      <c r="D194" s="351" t="s">
        <v>196</v>
      </c>
      <c r="E194" s="351" t="s">
        <v>196</v>
      </c>
      <c r="F194" s="351" t="s">
        <v>196</v>
      </c>
      <c r="G194" s="350">
        <v>36302.033778109631</v>
      </c>
      <c r="H194" s="350">
        <v>2.4295382607283198</v>
      </c>
      <c r="I194" s="350">
        <v>0.36471649490099001</v>
      </c>
      <c r="J194" s="350" t="s">
        <v>571</v>
      </c>
    </row>
    <row r="195" spans="1:10">
      <c r="A195" s="314" t="s">
        <v>568</v>
      </c>
      <c r="B195" s="352">
        <v>4917.664842663351</v>
      </c>
      <c r="C195" s="350" t="s">
        <v>567</v>
      </c>
      <c r="D195" s="350">
        <v>74.659973794071973</v>
      </c>
      <c r="E195" s="350">
        <v>3.14261395689384</v>
      </c>
      <c r="F195" s="350">
        <v>2.7551405439155698</v>
      </c>
      <c r="G195" s="352">
        <v>367.1527282812749</v>
      </c>
      <c r="H195" s="352">
        <v>1.545432216988E-2</v>
      </c>
      <c r="I195" s="352">
        <v>1.354885778941E-2</v>
      </c>
      <c r="J195" s="352" t="s">
        <v>509</v>
      </c>
    </row>
    <row r="196" spans="1:10">
      <c r="A196" s="314" t="s">
        <v>569</v>
      </c>
      <c r="B196" s="352">
        <v>231072.091064726</v>
      </c>
      <c r="C196" s="350" t="s">
        <v>567</v>
      </c>
      <c r="D196" s="350">
        <v>89.645233903118736</v>
      </c>
      <c r="E196" s="350">
        <v>9.5000000000000107</v>
      </c>
      <c r="F196" s="350">
        <v>1.4249999999999801</v>
      </c>
      <c r="G196" s="352">
        <v>20714.511651980116</v>
      </c>
      <c r="H196" s="352">
        <v>2.1951848651149</v>
      </c>
      <c r="I196" s="352">
        <v>0.32927772976723002</v>
      </c>
      <c r="J196" s="352" t="s">
        <v>509</v>
      </c>
    </row>
    <row r="197" spans="1:10">
      <c r="A197" s="314" t="s">
        <v>570</v>
      </c>
      <c r="B197" s="352">
        <v>290646.88224644202</v>
      </c>
      <c r="C197" s="350" t="s">
        <v>567</v>
      </c>
      <c r="D197" s="350">
        <v>52.367220594999388</v>
      </c>
      <c r="E197" s="350">
        <v>0.7531444058565</v>
      </c>
      <c r="F197" s="350">
        <v>7.5314440585640005E-2</v>
      </c>
      <c r="G197" s="352">
        <v>15220.369397848241</v>
      </c>
      <c r="H197" s="352">
        <v>0.21889907344354001</v>
      </c>
      <c r="I197" s="352">
        <v>2.188990734435E-2</v>
      </c>
      <c r="J197" s="352" t="s">
        <v>509</v>
      </c>
    </row>
    <row r="198" spans="1:10">
      <c r="A198" s="314" t="s">
        <v>3293</v>
      </c>
      <c r="B198" s="352" t="s">
        <v>538</v>
      </c>
      <c r="C198" s="350" t="s">
        <v>567</v>
      </c>
      <c r="D198" s="350" t="s">
        <v>538</v>
      </c>
      <c r="E198" s="350" t="s">
        <v>538</v>
      </c>
      <c r="F198" s="350" t="s">
        <v>538</v>
      </c>
      <c r="G198" s="352" t="s">
        <v>538</v>
      </c>
      <c r="H198" s="352" t="s">
        <v>538</v>
      </c>
      <c r="I198" s="352" t="s">
        <v>538</v>
      </c>
      <c r="J198" s="352" t="s">
        <v>538</v>
      </c>
    </row>
    <row r="199" spans="1:10">
      <c r="A199" s="316" t="s">
        <v>3294</v>
      </c>
      <c r="B199" s="352" t="s">
        <v>538</v>
      </c>
      <c r="C199" s="350" t="s">
        <v>567</v>
      </c>
      <c r="D199" s="350" t="s">
        <v>538</v>
      </c>
      <c r="E199" s="350" t="s">
        <v>538</v>
      </c>
      <c r="F199" s="350" t="s">
        <v>538</v>
      </c>
      <c r="G199" s="352" t="s">
        <v>538</v>
      </c>
      <c r="H199" s="352" t="s">
        <v>538</v>
      </c>
      <c r="I199" s="352" t="s">
        <v>538</v>
      </c>
      <c r="J199" s="352" t="s">
        <v>538</v>
      </c>
    </row>
    <row r="200" spans="1:10">
      <c r="A200" s="314" t="s">
        <v>3295</v>
      </c>
      <c r="B200" s="352" t="s">
        <v>511</v>
      </c>
      <c r="C200" s="350" t="s">
        <v>567</v>
      </c>
      <c r="D200" s="350" t="s">
        <v>543</v>
      </c>
      <c r="E200" s="350" t="s">
        <v>511</v>
      </c>
      <c r="F200" s="350" t="s">
        <v>511</v>
      </c>
      <c r="G200" s="352" t="s">
        <v>511</v>
      </c>
      <c r="H200" s="352" t="s">
        <v>511</v>
      </c>
      <c r="I200" s="352" t="s">
        <v>511</v>
      </c>
      <c r="J200" s="352" t="s">
        <v>509</v>
      </c>
    </row>
    <row r="201" spans="1:10">
      <c r="A201" s="315" t="s">
        <v>3296</v>
      </c>
      <c r="B201" s="350">
        <v>9478042.3525714055</v>
      </c>
      <c r="C201" s="350" t="s">
        <v>567</v>
      </c>
      <c r="D201" s="351" t="s">
        <v>196</v>
      </c>
      <c r="E201" s="351" t="s">
        <v>196</v>
      </c>
      <c r="F201" s="351" t="s">
        <v>196</v>
      </c>
      <c r="G201" s="350">
        <v>496191.34475228947</v>
      </c>
      <c r="H201" s="350">
        <v>55.440376544157949</v>
      </c>
      <c r="I201" s="350">
        <v>7.5655556189400004</v>
      </c>
      <c r="J201" s="350" t="s">
        <v>571</v>
      </c>
    </row>
    <row r="202" spans="1:10">
      <c r="A202" s="310" t="s">
        <v>586</v>
      </c>
      <c r="B202" s="350">
        <v>9478042.3525714055</v>
      </c>
      <c r="C202" s="350" t="s">
        <v>567</v>
      </c>
      <c r="D202" s="351" t="s">
        <v>196</v>
      </c>
      <c r="E202" s="351" t="s">
        <v>196</v>
      </c>
      <c r="F202" s="351" t="s">
        <v>196</v>
      </c>
      <c r="G202" s="350">
        <v>496191.34475228947</v>
      </c>
      <c r="H202" s="350">
        <v>55.440376544157949</v>
      </c>
      <c r="I202" s="350">
        <v>7.5655556189400004</v>
      </c>
      <c r="J202" s="350" t="s">
        <v>571</v>
      </c>
    </row>
    <row r="203" spans="1:10">
      <c r="A203" s="311" t="s">
        <v>587</v>
      </c>
      <c r="B203" s="350">
        <v>9478042.3525714055</v>
      </c>
      <c r="C203" s="350" t="s">
        <v>567</v>
      </c>
      <c r="D203" s="351" t="s">
        <v>196</v>
      </c>
      <c r="E203" s="351" t="s">
        <v>196</v>
      </c>
      <c r="F203" s="351" t="s">
        <v>196</v>
      </c>
      <c r="G203" s="350">
        <v>496191.34475228947</v>
      </c>
      <c r="H203" s="350">
        <v>55.440376544157949</v>
      </c>
      <c r="I203" s="350">
        <v>7.5655556189400004</v>
      </c>
      <c r="J203" s="350" t="s">
        <v>571</v>
      </c>
    </row>
    <row r="204" spans="1:10">
      <c r="A204" s="317" t="s">
        <v>574</v>
      </c>
      <c r="B204" s="352">
        <v>3200357.1751622786</v>
      </c>
      <c r="C204" s="350" t="s">
        <v>567</v>
      </c>
      <c r="D204" s="350">
        <v>74.659973794071988</v>
      </c>
      <c r="E204" s="350">
        <v>2.5800388524872</v>
      </c>
      <c r="F204" s="350">
        <v>0.42044594908624999</v>
      </c>
      <c r="G204" s="352">
        <v>238938.58282928597</v>
      </c>
      <c r="H204" s="352">
        <v>8.2570458537548692</v>
      </c>
      <c r="I204" s="352">
        <v>1.3455772099261001</v>
      </c>
      <c r="J204" s="352" t="s">
        <v>509</v>
      </c>
    </row>
    <row r="205" spans="1:10">
      <c r="A205" s="317" t="s">
        <v>575</v>
      </c>
      <c r="B205" s="352">
        <v>259275.11556257354</v>
      </c>
      <c r="C205" s="350" t="s">
        <v>567</v>
      </c>
      <c r="D205" s="350">
        <v>89.645233903118793</v>
      </c>
      <c r="E205" s="350">
        <v>9.5000000000000107</v>
      </c>
      <c r="F205" s="350">
        <v>1.42500000000001</v>
      </c>
      <c r="G205" s="352">
        <v>23242.778379865063</v>
      </c>
      <c r="H205" s="352">
        <v>2.4631135978444498</v>
      </c>
      <c r="I205" s="352">
        <v>0.36946703967666999</v>
      </c>
      <c r="J205" s="352" t="s">
        <v>509</v>
      </c>
    </row>
    <row r="206" spans="1:10">
      <c r="A206" s="317" t="s">
        <v>576</v>
      </c>
      <c r="B206" s="352">
        <v>4468634.7849724228</v>
      </c>
      <c r="C206" s="350" t="s">
        <v>567</v>
      </c>
      <c r="D206" s="350">
        <v>52.367220594999367</v>
      </c>
      <c r="E206" s="350">
        <v>0.75314440585650999</v>
      </c>
      <c r="F206" s="350">
        <v>7.5314440585649997E-2</v>
      </c>
      <c r="G206" s="352">
        <v>234009.98354313846</v>
      </c>
      <c r="H206" s="352">
        <v>3.36552729011777</v>
      </c>
      <c r="I206" s="352">
        <v>0.33655272901178002</v>
      </c>
      <c r="J206" s="352" t="s">
        <v>509</v>
      </c>
    </row>
    <row r="207" spans="1:10">
      <c r="A207" s="317" t="s">
        <v>577</v>
      </c>
      <c r="B207" s="352" t="s">
        <v>538</v>
      </c>
      <c r="C207" s="350" t="s">
        <v>567</v>
      </c>
      <c r="D207" s="350" t="s">
        <v>538</v>
      </c>
      <c r="E207" s="350" t="s">
        <v>538</v>
      </c>
      <c r="F207" s="350" t="s">
        <v>538</v>
      </c>
      <c r="G207" s="352" t="s">
        <v>538</v>
      </c>
      <c r="H207" s="352" t="s">
        <v>538</v>
      </c>
      <c r="I207" s="352" t="s">
        <v>538</v>
      </c>
      <c r="J207" s="352" t="s">
        <v>538</v>
      </c>
    </row>
    <row r="208" spans="1:10">
      <c r="A208" s="317" t="s">
        <v>578</v>
      </c>
      <c r="B208" s="352" t="s">
        <v>538</v>
      </c>
      <c r="C208" s="350" t="s">
        <v>567</v>
      </c>
      <c r="D208" s="350" t="s">
        <v>538</v>
      </c>
      <c r="E208" s="350" t="s">
        <v>538</v>
      </c>
      <c r="F208" s="350" t="s">
        <v>538</v>
      </c>
      <c r="G208" s="352" t="s">
        <v>538</v>
      </c>
      <c r="H208" s="352" t="s">
        <v>538</v>
      </c>
      <c r="I208" s="352" t="s">
        <v>538</v>
      </c>
      <c r="J208" s="352" t="s">
        <v>538</v>
      </c>
    </row>
    <row r="209" spans="1:10">
      <c r="A209" s="317" t="s">
        <v>93</v>
      </c>
      <c r="B209" s="352">
        <v>1549775.2768741304</v>
      </c>
      <c r="C209" s="350" t="s">
        <v>567</v>
      </c>
      <c r="D209" s="350">
        <v>88.686898265961545</v>
      </c>
      <c r="E209" s="350">
        <v>26.684313796676729</v>
      </c>
      <c r="F209" s="350">
        <v>3.55790850622357</v>
      </c>
      <c r="G209" s="352">
        <v>137444.76231523839</v>
      </c>
      <c r="H209" s="352">
        <v>41.354689802440859</v>
      </c>
      <c r="I209" s="352">
        <v>5.5139586403254501</v>
      </c>
      <c r="J209" s="352" t="s">
        <v>509</v>
      </c>
    </row>
    <row r="210" spans="1:10">
      <c r="A210" s="318" t="s">
        <v>588</v>
      </c>
      <c r="B210" s="350">
        <v>27381911.119104017</v>
      </c>
      <c r="C210" s="350" t="s">
        <v>567</v>
      </c>
      <c r="D210" s="351" t="s">
        <v>196</v>
      </c>
      <c r="E210" s="351" t="s">
        <v>196</v>
      </c>
      <c r="F210" s="351" t="s">
        <v>196</v>
      </c>
      <c r="G210" s="350">
        <v>1830505.6056332772</v>
      </c>
      <c r="H210" s="350">
        <v>160.28001983992968</v>
      </c>
      <c r="I210" s="350">
        <v>137.97722792661688</v>
      </c>
    </row>
    <row r="211" spans="1:10">
      <c r="A211" s="306" t="s">
        <v>568</v>
      </c>
      <c r="B211" s="350">
        <v>26378279.690856297</v>
      </c>
      <c r="C211" s="350" t="s">
        <v>567</v>
      </c>
      <c r="D211" s="350">
        <v>68.140519616442361</v>
      </c>
      <c r="E211" s="350">
        <v>5.7327599121391097</v>
      </c>
      <c r="F211" s="350">
        <v>5.2271031113979696</v>
      </c>
      <c r="G211" s="350">
        <v>1797429.6847227968</v>
      </c>
      <c r="H211" s="350">
        <v>151.2203443629343</v>
      </c>
      <c r="I211" s="350">
        <v>137.88198784540089</v>
      </c>
    </row>
    <row r="212" spans="1:10">
      <c r="A212" s="306" t="s">
        <v>569</v>
      </c>
      <c r="B212" s="350" t="s">
        <v>538</v>
      </c>
      <c r="C212" s="350" t="s">
        <v>567</v>
      </c>
      <c r="D212" s="350" t="s">
        <v>538</v>
      </c>
      <c r="E212" s="350" t="s">
        <v>538</v>
      </c>
      <c r="F212" s="350" t="s">
        <v>538</v>
      </c>
      <c r="G212" s="350" t="s">
        <v>538</v>
      </c>
      <c r="H212" s="350" t="s">
        <v>538</v>
      </c>
      <c r="I212" s="350" t="s">
        <v>538</v>
      </c>
    </row>
    <row r="213" spans="1:10">
      <c r="A213" s="306" t="s">
        <v>570</v>
      </c>
      <c r="B213" s="350">
        <v>658252.51161717589</v>
      </c>
      <c r="C213" s="350" t="s">
        <v>567</v>
      </c>
      <c r="D213" s="350">
        <v>50.248073994006511</v>
      </c>
      <c r="E213" s="350">
        <v>13.756093189850089</v>
      </c>
      <c r="F213" s="350">
        <v>0.13734370307478</v>
      </c>
      <c r="G213" s="350">
        <v>33075.920910480483</v>
      </c>
      <c r="H213" s="350">
        <v>9.0549828922587494</v>
      </c>
      <c r="I213" s="350">
        <v>9.0406837503779994E-2</v>
      </c>
    </row>
    <row r="214" spans="1:10">
      <c r="A214" s="306" t="s">
        <v>3288</v>
      </c>
      <c r="B214" s="350" t="s">
        <v>583</v>
      </c>
      <c r="C214" s="350" t="s">
        <v>567</v>
      </c>
      <c r="D214" s="350" t="s">
        <v>583</v>
      </c>
      <c r="E214" s="350" t="s">
        <v>3168</v>
      </c>
      <c r="F214" s="350" t="s">
        <v>3168</v>
      </c>
      <c r="G214" s="350" t="s">
        <v>583</v>
      </c>
      <c r="H214" s="350" t="s">
        <v>3168</v>
      </c>
      <c r="I214" s="350" t="s">
        <v>3168</v>
      </c>
    </row>
    <row r="215" spans="1:10">
      <c r="A215" s="306" t="s">
        <v>3290</v>
      </c>
      <c r="B215" s="350">
        <v>345378.91663054173</v>
      </c>
      <c r="C215" s="350" t="s">
        <v>567</v>
      </c>
      <c r="D215" s="350">
        <v>65.065035461819363</v>
      </c>
      <c r="E215" s="350">
        <v>1.358677241335E-2</v>
      </c>
      <c r="F215" s="350">
        <v>1.399403229176E-2</v>
      </c>
      <c r="G215" s="350">
        <v>22472.091458330953</v>
      </c>
      <c r="H215" s="350">
        <v>4.6925847366299997E-3</v>
      </c>
      <c r="I215" s="350">
        <v>4.8332437122200001E-3</v>
      </c>
    </row>
    <row r="216" spans="1:10">
      <c r="A216" s="67" t="s">
        <v>3297</v>
      </c>
      <c r="B216" s="350">
        <v>2513561.9207105725</v>
      </c>
      <c r="C216" s="350" t="s">
        <v>567</v>
      </c>
      <c r="D216" s="351" t="s">
        <v>196</v>
      </c>
      <c r="E216" s="351" t="s">
        <v>196</v>
      </c>
      <c r="F216" s="351" t="s">
        <v>196</v>
      </c>
      <c r="G216" s="350">
        <v>170713.69036083069</v>
      </c>
      <c r="H216" s="350">
        <v>2.0771880881664</v>
      </c>
      <c r="I216" s="350">
        <v>5.2617344805668296</v>
      </c>
    </row>
    <row r="217" spans="1:10">
      <c r="A217" s="306" t="s">
        <v>589</v>
      </c>
      <c r="B217" s="352">
        <v>37296.193325856322</v>
      </c>
      <c r="C217" s="350" t="s">
        <v>567</v>
      </c>
      <c r="D217" s="350">
        <v>65.528560814054615</v>
      </c>
      <c r="E217" s="350">
        <v>55.694372613795643</v>
      </c>
      <c r="F217" s="350">
        <v>0.84385413051206004</v>
      </c>
      <c r="G217" s="352">
        <v>2443.9658724861142</v>
      </c>
      <c r="H217" s="352">
        <v>2.0771880881664</v>
      </c>
      <c r="I217" s="352">
        <v>3.1472546790399999E-2</v>
      </c>
    </row>
    <row r="218" spans="1:10">
      <c r="A218" s="306" t="s">
        <v>590</v>
      </c>
      <c r="B218" s="352">
        <v>2476265.7273847163</v>
      </c>
      <c r="C218" s="350" t="s">
        <v>567</v>
      </c>
      <c r="D218" s="350">
        <v>67.953015957645619</v>
      </c>
      <c r="E218" s="350" t="s">
        <v>538</v>
      </c>
      <c r="F218" s="350">
        <v>2.1121569773129001</v>
      </c>
      <c r="G218" s="352">
        <v>168269.72448834457</v>
      </c>
      <c r="H218" s="352" t="s">
        <v>538</v>
      </c>
      <c r="I218" s="352">
        <v>5.23026193377643</v>
      </c>
    </row>
    <row r="219" spans="1:10">
      <c r="A219" s="306" t="s">
        <v>93</v>
      </c>
      <c r="B219" s="352" t="s">
        <v>538</v>
      </c>
      <c r="C219" s="350" t="s">
        <v>567</v>
      </c>
      <c r="D219" s="350" t="s">
        <v>538</v>
      </c>
      <c r="E219" s="350" t="s">
        <v>538</v>
      </c>
      <c r="F219" s="350" t="s">
        <v>538</v>
      </c>
      <c r="G219" s="352" t="s">
        <v>538</v>
      </c>
      <c r="H219" s="352" t="s">
        <v>538</v>
      </c>
      <c r="I219" s="352" t="s">
        <v>538</v>
      </c>
    </row>
    <row r="220" spans="1:10">
      <c r="A220" s="319" t="s">
        <v>3298</v>
      </c>
      <c r="B220" s="350">
        <v>23026953.414224558</v>
      </c>
      <c r="C220" s="350" t="s">
        <v>567</v>
      </c>
      <c r="D220" s="351" t="s">
        <v>196</v>
      </c>
      <c r="E220" s="351" t="s">
        <v>196</v>
      </c>
      <c r="F220" s="351" t="s">
        <v>196</v>
      </c>
      <c r="G220" s="350">
        <v>1543321.2347240872</v>
      </c>
      <c r="H220" s="350">
        <v>95.722338182973743</v>
      </c>
      <c r="I220" s="350">
        <v>108.02744179292077</v>
      </c>
    </row>
    <row r="221" spans="1:10">
      <c r="A221" s="306" t="s">
        <v>591</v>
      </c>
      <c r="B221" s="350">
        <v>16921811.276726622</v>
      </c>
      <c r="C221" s="350" t="s">
        <v>567</v>
      </c>
      <c r="D221" s="350">
        <v>67.143364802995379</v>
      </c>
      <c r="E221" s="350">
        <v>5.1050721535713901</v>
      </c>
      <c r="F221" s="350">
        <v>6.3193548667016204</v>
      </c>
      <c r="G221" s="350">
        <v>1136187.3476806968</v>
      </c>
      <c r="H221" s="350">
        <v>86.387067536807479</v>
      </c>
      <c r="I221" s="350">
        <v>106.93493044498868</v>
      </c>
    </row>
    <row r="222" spans="1:10">
      <c r="A222" s="306" t="s">
        <v>592</v>
      </c>
      <c r="B222" s="350">
        <v>5716335.5992072541</v>
      </c>
      <c r="C222" s="350" t="s">
        <v>567</v>
      </c>
      <c r="D222" s="350">
        <v>70.79246071620166</v>
      </c>
      <c r="E222" s="350">
        <v>0.18688644136495999</v>
      </c>
      <c r="F222" s="350">
        <v>0.18566201675339999</v>
      </c>
      <c r="G222" s="350">
        <v>404673.46334750456</v>
      </c>
      <c r="H222" s="350">
        <v>1.0683056177837</v>
      </c>
      <c r="I222" s="350">
        <v>1.0613063957880999</v>
      </c>
    </row>
    <row r="223" spans="1:10">
      <c r="A223" s="306" t="s">
        <v>593</v>
      </c>
      <c r="B223" s="350">
        <v>29789.5019987257</v>
      </c>
      <c r="C223" s="350" t="s">
        <v>567</v>
      </c>
      <c r="D223" s="350">
        <v>59.589262354098238</v>
      </c>
      <c r="E223" s="350">
        <v>0.32721071521896999</v>
      </c>
      <c r="F223" s="350">
        <v>0.67984698987101</v>
      </c>
      <c r="G223" s="350">
        <v>1775.1344499999996</v>
      </c>
      <c r="H223" s="350">
        <v>9.7474442550200009E-3</v>
      </c>
      <c r="I223" s="350">
        <v>2.025230326359E-2</v>
      </c>
    </row>
    <row r="224" spans="1:10">
      <c r="A224" s="306" t="s">
        <v>3299</v>
      </c>
      <c r="B224" s="350" t="s">
        <v>583</v>
      </c>
      <c r="C224" s="350" t="s">
        <v>567</v>
      </c>
      <c r="D224" s="351" t="s">
        <v>196</v>
      </c>
      <c r="E224" s="351" t="s">
        <v>196</v>
      </c>
      <c r="F224" s="351" t="s">
        <v>196</v>
      </c>
      <c r="G224" s="350" t="s">
        <v>583</v>
      </c>
      <c r="H224" s="350">
        <v>1.05278679567487</v>
      </c>
      <c r="I224" s="350">
        <v>1.4965547714000001E-4</v>
      </c>
    </row>
    <row r="225" spans="1:9">
      <c r="A225" s="306" t="s">
        <v>570</v>
      </c>
      <c r="B225" s="350">
        <v>13638.11966141349</v>
      </c>
      <c r="C225" s="350" t="s">
        <v>567</v>
      </c>
      <c r="D225" s="350">
        <v>50.248073994006518</v>
      </c>
      <c r="E225" s="350">
        <v>527.9128195425908</v>
      </c>
      <c r="F225" s="350">
        <v>0.43772527586264998</v>
      </c>
      <c r="G225" s="350">
        <v>685.28924588582026</v>
      </c>
      <c r="H225" s="350">
        <v>7.1997382037160396</v>
      </c>
      <c r="I225" s="350">
        <v>5.9697496910400003E-3</v>
      </c>
    </row>
    <row r="226" spans="1:9">
      <c r="A226" s="306" t="s">
        <v>3290</v>
      </c>
      <c r="B226" s="350">
        <v>345378.91663054173</v>
      </c>
      <c r="C226" s="350" t="s">
        <v>567</v>
      </c>
      <c r="D226" s="350">
        <v>65.065035461819363</v>
      </c>
      <c r="E226" s="350">
        <v>1.358677241335E-2</v>
      </c>
      <c r="F226" s="350">
        <v>1.399403229176E-2</v>
      </c>
      <c r="G226" s="350">
        <v>22472.091458330953</v>
      </c>
      <c r="H226" s="350">
        <v>4.6925847366299997E-3</v>
      </c>
      <c r="I226" s="350">
        <v>4.8332437122200001E-3</v>
      </c>
    </row>
    <row r="227" spans="1:9">
      <c r="A227" s="306" t="s">
        <v>3300</v>
      </c>
      <c r="B227" s="350" t="s">
        <v>583</v>
      </c>
      <c r="C227" s="350" t="s">
        <v>567</v>
      </c>
      <c r="D227" s="351" t="s">
        <v>196</v>
      </c>
      <c r="E227" s="351" t="s">
        <v>196</v>
      </c>
      <c r="F227" s="351" t="s">
        <v>196</v>
      </c>
      <c r="G227" s="350" t="s">
        <v>583</v>
      </c>
      <c r="H227" s="350" t="s">
        <v>3168</v>
      </c>
      <c r="I227" s="350" t="s">
        <v>3168</v>
      </c>
    </row>
    <row r="228" spans="1:9">
      <c r="A228" s="320" t="s">
        <v>594</v>
      </c>
      <c r="B228" s="350">
        <v>9895321.6493915115</v>
      </c>
      <c r="C228" s="350" t="s">
        <v>567</v>
      </c>
      <c r="D228" s="351" t="s">
        <v>196</v>
      </c>
      <c r="E228" s="351" t="s">
        <v>196</v>
      </c>
      <c r="F228" s="351" t="s">
        <v>196</v>
      </c>
      <c r="G228" s="350">
        <v>641430.12035975454</v>
      </c>
      <c r="H228" s="350">
        <v>50.343513986278801</v>
      </c>
      <c r="I228" s="350">
        <v>58.026007452344672</v>
      </c>
    </row>
    <row r="229" spans="1:9">
      <c r="A229" s="306" t="s">
        <v>591</v>
      </c>
      <c r="B229" s="352">
        <v>9488919.2231781483</v>
      </c>
      <c r="C229" s="350" t="s">
        <v>567</v>
      </c>
      <c r="D229" s="350">
        <v>67.143364802995379</v>
      </c>
      <c r="E229" s="350">
        <v>5.3042882930240696</v>
      </c>
      <c r="F229" s="350">
        <v>6.1142265296351903</v>
      </c>
      <c r="G229" s="352">
        <v>637117.96498800593</v>
      </c>
      <c r="H229" s="352">
        <v>50.331963148954898</v>
      </c>
      <c r="I229" s="352">
        <v>58.017401651921162</v>
      </c>
    </row>
    <row r="230" spans="1:9">
      <c r="A230" s="306" t="s">
        <v>592</v>
      </c>
      <c r="B230" s="352">
        <v>60577.355202458224</v>
      </c>
      <c r="C230" s="350" t="s">
        <v>567</v>
      </c>
      <c r="D230" s="350">
        <v>70.792460716201674</v>
      </c>
      <c r="E230" s="350">
        <v>5.0531921540309999E-2</v>
      </c>
      <c r="F230" s="350">
        <v>0.11107027591734001</v>
      </c>
      <c r="G230" s="352">
        <v>4288.4200384614187</v>
      </c>
      <c r="H230" s="352">
        <v>3.06109016021E-3</v>
      </c>
      <c r="I230" s="352">
        <v>6.7283435566800002E-3</v>
      </c>
    </row>
    <row r="231" spans="1:9">
      <c r="A231" s="306" t="s">
        <v>593</v>
      </c>
      <c r="B231" s="352">
        <v>140.98152388821543</v>
      </c>
      <c r="C231" s="350" t="s">
        <v>567</v>
      </c>
      <c r="D231" s="350">
        <v>59.58926235409826</v>
      </c>
      <c r="E231" s="350">
        <v>0.33296282083898998</v>
      </c>
      <c r="F231" s="350">
        <v>0.40322366046400998</v>
      </c>
      <c r="G231" s="352">
        <v>8.4009850140554398</v>
      </c>
      <c r="H231" s="352">
        <v>4.6941605880000003E-5</v>
      </c>
      <c r="I231" s="352">
        <v>5.684708612E-5</v>
      </c>
    </row>
    <row r="232" spans="1:9">
      <c r="A232" s="306" t="s">
        <v>3299</v>
      </c>
      <c r="B232" s="350" t="s">
        <v>511</v>
      </c>
      <c r="C232" s="350" t="s">
        <v>567</v>
      </c>
      <c r="D232" s="351" t="s">
        <v>196</v>
      </c>
      <c r="E232" s="351" t="s">
        <v>196</v>
      </c>
      <c r="F232" s="351" t="s">
        <v>196</v>
      </c>
      <c r="G232" s="350" t="s">
        <v>511</v>
      </c>
      <c r="H232" s="350" t="s">
        <v>538</v>
      </c>
      <c r="I232" s="350" t="s">
        <v>538</v>
      </c>
    </row>
    <row r="233" spans="1:9">
      <c r="A233" s="317" t="s">
        <v>595</v>
      </c>
      <c r="B233" s="352" t="s">
        <v>511</v>
      </c>
      <c r="C233" s="350" t="s">
        <v>567</v>
      </c>
      <c r="D233" s="350" t="s">
        <v>511</v>
      </c>
      <c r="E233" s="350" t="s">
        <v>538</v>
      </c>
      <c r="F233" s="350" t="s">
        <v>538</v>
      </c>
      <c r="G233" s="352" t="s">
        <v>511</v>
      </c>
      <c r="H233" s="352" t="s">
        <v>538</v>
      </c>
      <c r="I233" s="352" t="s">
        <v>538</v>
      </c>
    </row>
    <row r="234" spans="1:9">
      <c r="A234" s="306" t="s">
        <v>570</v>
      </c>
      <c r="B234" s="352">
        <v>305.17285647552848</v>
      </c>
      <c r="C234" s="350" t="s">
        <v>567</v>
      </c>
      <c r="D234" s="350">
        <v>50.248073994006504</v>
      </c>
      <c r="E234" s="350">
        <v>25.74784814192703</v>
      </c>
      <c r="F234" s="350">
        <v>3.1181083671388201</v>
      </c>
      <c r="G234" s="352">
        <v>15.334348273144681</v>
      </c>
      <c r="H234" s="352">
        <v>7.8575443655700006E-3</v>
      </c>
      <c r="I234" s="352">
        <v>9.5156203720000001E-4</v>
      </c>
    </row>
    <row r="235" spans="1:9">
      <c r="A235" s="306" t="s">
        <v>3290</v>
      </c>
      <c r="B235" s="352">
        <v>345378.91663054173</v>
      </c>
      <c r="C235" s="350" t="s">
        <v>567</v>
      </c>
      <c r="D235" s="350">
        <v>65.065035461819363</v>
      </c>
      <c r="E235" s="350">
        <v>1.6945481152999999E-3</v>
      </c>
      <c r="F235" s="350">
        <v>2.5162153845099998E-3</v>
      </c>
      <c r="G235" s="352">
        <v>22472.091458330953</v>
      </c>
      <c r="H235" s="352">
        <v>5.8526119223999997E-4</v>
      </c>
      <c r="I235" s="352">
        <v>8.6904774350999995E-4</v>
      </c>
    </row>
    <row r="236" spans="1:9">
      <c r="A236" s="306" t="s">
        <v>3300</v>
      </c>
      <c r="B236" s="350" t="s">
        <v>511</v>
      </c>
      <c r="C236" s="350" t="s">
        <v>567</v>
      </c>
      <c r="D236" s="351" t="s">
        <v>196</v>
      </c>
      <c r="E236" s="351" t="s">
        <v>196</v>
      </c>
      <c r="F236" s="351" t="s">
        <v>196</v>
      </c>
      <c r="G236" s="350" t="s">
        <v>511</v>
      </c>
      <c r="H236" s="350" t="s">
        <v>511</v>
      </c>
      <c r="I236" s="350" t="s">
        <v>511</v>
      </c>
    </row>
    <row r="237" spans="1:9">
      <c r="A237" s="317" t="s">
        <v>88</v>
      </c>
      <c r="B237" s="352" t="s">
        <v>511</v>
      </c>
      <c r="C237" s="350" t="s">
        <v>567</v>
      </c>
      <c r="D237" s="350" t="s">
        <v>511</v>
      </c>
      <c r="E237" s="350" t="s">
        <v>511</v>
      </c>
      <c r="F237" s="350" t="s">
        <v>511</v>
      </c>
      <c r="G237" s="352" t="s">
        <v>511</v>
      </c>
      <c r="H237" s="352" t="s">
        <v>511</v>
      </c>
      <c r="I237" s="352" t="s">
        <v>511</v>
      </c>
    </row>
    <row r="238" spans="1:9">
      <c r="A238" s="320" t="s">
        <v>596</v>
      </c>
      <c r="B238" s="350">
        <v>7275346.9410186997</v>
      </c>
      <c r="C238" s="350" t="s">
        <v>567</v>
      </c>
      <c r="D238" s="351" t="s">
        <v>196</v>
      </c>
      <c r="E238" s="351" t="s">
        <v>196</v>
      </c>
      <c r="F238" s="351" t="s">
        <v>196</v>
      </c>
      <c r="G238" s="350">
        <v>489781.06499535905</v>
      </c>
      <c r="H238" s="350">
        <v>32.089244234644681</v>
      </c>
      <c r="I238" s="350">
        <v>45.787711245390042</v>
      </c>
    </row>
    <row r="239" spans="1:9">
      <c r="A239" s="306" t="s">
        <v>591</v>
      </c>
      <c r="B239" s="352">
        <v>6900391.8026401587</v>
      </c>
      <c r="C239" s="350" t="s">
        <v>567</v>
      </c>
      <c r="D239" s="350">
        <v>67.143364802995393</v>
      </c>
      <c r="E239" s="350">
        <v>4.6393852673657197</v>
      </c>
      <c r="F239" s="350">
        <v>6.6251876256970998</v>
      </c>
      <c r="G239" s="352">
        <v>463315.52408826712</v>
      </c>
      <c r="H239" s="352">
        <v>32.013576068219912</v>
      </c>
      <c r="I239" s="352">
        <v>45.716390383313303</v>
      </c>
    </row>
    <row r="240" spans="1:9">
      <c r="A240" s="306" t="s">
        <v>592</v>
      </c>
      <c r="B240" s="352">
        <v>368504.73200550408</v>
      </c>
      <c r="C240" s="350" t="s">
        <v>567</v>
      </c>
      <c r="D240" s="350">
        <v>70.79246071620166</v>
      </c>
      <c r="E240" s="350">
        <v>0.10430192094477</v>
      </c>
      <c r="F240" s="350">
        <v>0.16232031354685</v>
      </c>
      <c r="G240" s="352">
        <v>26087.356764234068</v>
      </c>
      <c r="H240" s="352">
        <v>3.8435751425410003E-2</v>
      </c>
      <c r="I240" s="352">
        <v>5.9815803642629999E-2</v>
      </c>
    </row>
    <row r="241" spans="1:9">
      <c r="A241" s="306" t="s">
        <v>593</v>
      </c>
      <c r="B241" s="352">
        <v>5787.6625596214753</v>
      </c>
      <c r="C241" s="350" t="s">
        <v>567</v>
      </c>
      <c r="D241" s="350">
        <v>59.589262354098253</v>
      </c>
      <c r="E241" s="350">
        <v>0.62659220241706004</v>
      </c>
      <c r="F241" s="350">
        <v>0.80766557619863999</v>
      </c>
      <c r="G241" s="352">
        <v>344.88254268227587</v>
      </c>
      <c r="H241" s="352">
        <v>3.6265042300800002E-3</v>
      </c>
      <c r="I241" s="352">
        <v>4.6744958160599998E-3</v>
      </c>
    </row>
    <row r="242" spans="1:9">
      <c r="A242" s="306" t="s">
        <v>3299</v>
      </c>
      <c r="B242" s="350" t="s">
        <v>511</v>
      </c>
      <c r="C242" s="350" t="s">
        <v>567</v>
      </c>
      <c r="D242" s="351" t="s">
        <v>196</v>
      </c>
      <c r="E242" s="351" t="s">
        <v>196</v>
      </c>
      <c r="F242" s="351" t="s">
        <v>196</v>
      </c>
      <c r="G242" s="350" t="s">
        <v>511</v>
      </c>
      <c r="H242" s="350">
        <v>9.7455516189999999E-5</v>
      </c>
      <c r="I242" s="350">
        <v>1.256183293E-5</v>
      </c>
    </row>
    <row r="243" spans="1:9">
      <c r="A243" s="317" t="s">
        <v>595</v>
      </c>
      <c r="B243" s="352" t="s">
        <v>511</v>
      </c>
      <c r="C243" s="350" t="s">
        <v>567</v>
      </c>
      <c r="D243" s="350" t="s">
        <v>511</v>
      </c>
      <c r="E243" s="350" t="s">
        <v>511</v>
      </c>
      <c r="F243" s="350" t="s">
        <v>511</v>
      </c>
      <c r="G243" s="352" t="s">
        <v>511</v>
      </c>
      <c r="H243" s="352">
        <v>9.7455516189999999E-5</v>
      </c>
      <c r="I243" s="352">
        <v>1.256183293E-5</v>
      </c>
    </row>
    <row r="244" spans="1:9">
      <c r="A244" s="306" t="s">
        <v>570</v>
      </c>
      <c r="B244" s="352">
        <v>662.74381341579385</v>
      </c>
      <c r="C244" s="350" t="s">
        <v>567</v>
      </c>
      <c r="D244" s="350">
        <v>50.248073994006518</v>
      </c>
      <c r="E244" s="350">
        <v>47.605136115704603</v>
      </c>
      <c r="F244" s="350">
        <v>6.1362126024835497</v>
      </c>
      <c r="G244" s="352">
        <v>33.301600175586863</v>
      </c>
      <c r="H244" s="352">
        <v>3.1550009447499999E-2</v>
      </c>
      <c r="I244" s="352">
        <v>4.0667369401000001E-3</v>
      </c>
    </row>
    <row r="245" spans="1:9">
      <c r="A245" s="306" t="s">
        <v>3290</v>
      </c>
      <c r="B245" s="352" t="s">
        <v>511</v>
      </c>
      <c r="C245" s="350" t="s">
        <v>567</v>
      </c>
      <c r="D245" s="350" t="s">
        <v>511</v>
      </c>
      <c r="E245" s="350" t="s">
        <v>511</v>
      </c>
      <c r="F245" s="350" t="s">
        <v>511</v>
      </c>
      <c r="G245" s="352" t="s">
        <v>511</v>
      </c>
      <c r="H245" s="352">
        <v>1.9584458055900002E-3</v>
      </c>
      <c r="I245" s="352">
        <v>2.75126384502E-3</v>
      </c>
    </row>
    <row r="246" spans="1:9">
      <c r="A246" s="306" t="s">
        <v>3300</v>
      </c>
      <c r="B246" s="350" t="s">
        <v>538</v>
      </c>
      <c r="C246" s="350" t="s">
        <v>567</v>
      </c>
      <c r="D246" s="351" t="s">
        <v>196</v>
      </c>
      <c r="E246" s="351" t="s">
        <v>196</v>
      </c>
      <c r="F246" s="351" t="s">
        <v>196</v>
      </c>
      <c r="G246" s="350" t="s">
        <v>538</v>
      </c>
      <c r="H246" s="350" t="s">
        <v>538</v>
      </c>
      <c r="I246" s="350" t="s">
        <v>538</v>
      </c>
    </row>
    <row r="247" spans="1:9">
      <c r="A247" s="320" t="s">
        <v>597</v>
      </c>
      <c r="B247" s="350">
        <v>5832942.3483651699</v>
      </c>
      <c r="C247" s="350" t="s">
        <v>567</v>
      </c>
      <c r="D247" s="351" t="s">
        <v>196</v>
      </c>
      <c r="E247" s="351" t="s">
        <v>196</v>
      </c>
      <c r="F247" s="351" t="s">
        <v>196</v>
      </c>
      <c r="G247" s="350">
        <v>410542.75702448451</v>
      </c>
      <c r="H247" s="350">
        <v>12.55614437939165</v>
      </c>
      <c r="I247" s="350">
        <v>4.1395436288617402</v>
      </c>
    </row>
    <row r="248" spans="1:9">
      <c r="A248" s="306" t="s">
        <v>591</v>
      </c>
      <c r="B248" s="352">
        <v>509157.7754591406</v>
      </c>
      <c r="C248" s="350" t="s">
        <v>567</v>
      </c>
      <c r="D248" s="350">
        <v>67.143364802995393</v>
      </c>
      <c r="E248" s="350">
        <v>6.4971859341457296</v>
      </c>
      <c r="F248" s="350">
        <v>6.1414341372084902</v>
      </c>
      <c r="G248" s="352">
        <v>34186.566259934691</v>
      </c>
      <c r="H248" s="352">
        <v>3.3080927369740598</v>
      </c>
      <c r="I248" s="352">
        <v>3.1269589434299001</v>
      </c>
    </row>
    <row r="249" spans="1:9">
      <c r="A249" s="306" t="s">
        <v>592</v>
      </c>
      <c r="B249" s="352">
        <v>5287253.5119992914</v>
      </c>
      <c r="C249" s="350" t="s">
        <v>567</v>
      </c>
      <c r="D249" s="350">
        <v>70.79246071620166</v>
      </c>
      <c r="E249" s="350">
        <v>0.19420456648574999</v>
      </c>
      <c r="F249" s="350">
        <v>0.18814347493101999</v>
      </c>
      <c r="G249" s="352">
        <v>374297.68654480908</v>
      </c>
      <c r="H249" s="352">
        <v>1.02680877619808</v>
      </c>
      <c r="I249" s="352">
        <v>0.99476224858879003</v>
      </c>
    </row>
    <row r="250" spans="1:9">
      <c r="A250" s="306" t="s">
        <v>593</v>
      </c>
      <c r="B250" s="352">
        <v>23860.857915216009</v>
      </c>
      <c r="C250" s="350" t="s">
        <v>567</v>
      </c>
      <c r="D250" s="350">
        <v>59.589262354098238</v>
      </c>
      <c r="E250" s="350">
        <v>0.25455909593203002</v>
      </c>
      <c r="F250" s="350">
        <v>0.65047788376092996</v>
      </c>
      <c r="G250" s="352">
        <v>1421.8509223036683</v>
      </c>
      <c r="H250" s="352">
        <v>6.07399841906E-3</v>
      </c>
      <c r="I250" s="352">
        <v>1.5520960361409999E-2</v>
      </c>
    </row>
    <row r="251" spans="1:9">
      <c r="A251" s="306" t="s">
        <v>3301</v>
      </c>
      <c r="B251" s="350" t="s">
        <v>511</v>
      </c>
      <c r="C251" s="350" t="s">
        <v>567</v>
      </c>
      <c r="D251" s="351" t="s">
        <v>196</v>
      </c>
      <c r="E251" s="351" t="s">
        <v>196</v>
      </c>
      <c r="F251" s="351" t="s">
        <v>196</v>
      </c>
      <c r="G251" s="350" t="s">
        <v>511</v>
      </c>
      <c r="H251" s="350">
        <v>1.0526893401586801</v>
      </c>
      <c r="I251" s="350">
        <v>1.3709364421000001E-4</v>
      </c>
    </row>
    <row r="252" spans="1:9">
      <c r="A252" s="317" t="s">
        <v>595</v>
      </c>
      <c r="B252" s="352" t="s">
        <v>511</v>
      </c>
      <c r="C252" s="350" t="s">
        <v>567</v>
      </c>
      <c r="D252" s="350" t="s">
        <v>511</v>
      </c>
      <c r="E252" s="350" t="s">
        <v>511</v>
      </c>
      <c r="F252" s="350" t="s">
        <v>511</v>
      </c>
      <c r="G252" s="352" t="s">
        <v>511</v>
      </c>
      <c r="H252" s="352">
        <v>1.0526893401586801</v>
      </c>
      <c r="I252" s="352">
        <v>1.3709364421000001E-4</v>
      </c>
    </row>
    <row r="253" spans="1:9">
      <c r="A253" s="306" t="s">
        <v>570</v>
      </c>
      <c r="B253" s="352">
        <v>12670.202991522168</v>
      </c>
      <c r="C253" s="350" t="s">
        <v>567</v>
      </c>
      <c r="D253" s="350">
        <v>50.248073994006518</v>
      </c>
      <c r="E253" s="350">
        <v>565.1314864248078</v>
      </c>
      <c r="F253" s="350">
        <v>7.5093565144669999E-2</v>
      </c>
      <c r="G253" s="352">
        <v>636.65329743708867</v>
      </c>
      <c r="H253" s="352">
        <v>7.1603306499029697</v>
      </c>
      <c r="I253" s="352">
        <v>9.5145071374E-4</v>
      </c>
    </row>
    <row r="254" spans="1:9">
      <c r="A254" s="306" t="s">
        <v>3290</v>
      </c>
      <c r="B254" s="352" t="s">
        <v>511</v>
      </c>
      <c r="C254" s="350" t="s">
        <v>567</v>
      </c>
      <c r="D254" s="350" t="s">
        <v>511</v>
      </c>
      <c r="E254" s="350" t="s">
        <v>511</v>
      </c>
      <c r="F254" s="350" t="s">
        <v>511</v>
      </c>
      <c r="G254" s="352" t="s">
        <v>511</v>
      </c>
      <c r="H254" s="352">
        <v>2.1488777387999999E-3</v>
      </c>
      <c r="I254" s="352">
        <v>1.21293212369E-3</v>
      </c>
    </row>
    <row r="255" spans="1:9">
      <c r="A255" s="306" t="s">
        <v>3300</v>
      </c>
      <c r="B255" s="350" t="s">
        <v>538</v>
      </c>
      <c r="C255" s="350" t="s">
        <v>567</v>
      </c>
      <c r="D255" s="351" t="s">
        <v>196</v>
      </c>
      <c r="E255" s="351" t="s">
        <v>196</v>
      </c>
      <c r="F255" s="351" t="s">
        <v>196</v>
      </c>
      <c r="G255" s="350" t="s">
        <v>538</v>
      </c>
      <c r="H255" s="350" t="s">
        <v>538</v>
      </c>
      <c r="I255" s="350" t="s">
        <v>538</v>
      </c>
    </row>
    <row r="256" spans="1:9">
      <c r="A256" s="320" t="s">
        <v>598</v>
      </c>
      <c r="B256" s="350">
        <v>23342.475449176363</v>
      </c>
      <c r="C256" s="350" t="s">
        <v>567</v>
      </c>
      <c r="D256" s="351" t="s">
        <v>196</v>
      </c>
      <c r="E256" s="351" t="s">
        <v>196</v>
      </c>
      <c r="F256" s="351" t="s">
        <v>196</v>
      </c>
      <c r="G256" s="350">
        <v>1567.2923444890123</v>
      </c>
      <c r="H256" s="350">
        <v>0.73343558265860997</v>
      </c>
      <c r="I256" s="350">
        <v>7.4179466324320001E-2</v>
      </c>
    </row>
    <row r="257" spans="1:9">
      <c r="A257" s="306" t="s">
        <v>591</v>
      </c>
      <c r="B257" s="352">
        <v>23342.475449176363</v>
      </c>
      <c r="C257" s="350" t="s">
        <v>567</v>
      </c>
      <c r="D257" s="350">
        <v>67.143364802995393</v>
      </c>
      <c r="E257" s="350">
        <v>31.42064277867707</v>
      </c>
      <c r="F257" s="350">
        <v>3.17787487817353</v>
      </c>
      <c r="G257" s="352">
        <v>1567.2923444890123</v>
      </c>
      <c r="H257" s="352">
        <v>0.73343558265860997</v>
      </c>
      <c r="I257" s="352">
        <v>7.4179466324320001E-2</v>
      </c>
    </row>
    <row r="258" spans="1:9">
      <c r="A258" s="306" t="s">
        <v>592</v>
      </c>
      <c r="B258" s="352" t="s">
        <v>538</v>
      </c>
      <c r="C258" s="350" t="s">
        <v>567</v>
      </c>
      <c r="D258" s="350" t="s">
        <v>538</v>
      </c>
      <c r="E258" s="350" t="s">
        <v>538</v>
      </c>
      <c r="F258" s="350" t="s">
        <v>538</v>
      </c>
      <c r="G258" s="352" t="s">
        <v>538</v>
      </c>
      <c r="H258" s="352" t="s">
        <v>538</v>
      </c>
      <c r="I258" s="352" t="s">
        <v>538</v>
      </c>
    </row>
    <row r="259" spans="1:9">
      <c r="A259" s="306" t="s">
        <v>593</v>
      </c>
      <c r="B259" s="352" t="s">
        <v>538</v>
      </c>
      <c r="C259" s="350" t="s">
        <v>567</v>
      </c>
      <c r="D259" s="350" t="s">
        <v>538</v>
      </c>
      <c r="E259" s="350" t="s">
        <v>538</v>
      </c>
      <c r="F259" s="350" t="s">
        <v>538</v>
      </c>
      <c r="G259" s="352" t="s">
        <v>538</v>
      </c>
      <c r="H259" s="352" t="s">
        <v>538</v>
      </c>
      <c r="I259" s="352" t="s">
        <v>538</v>
      </c>
    </row>
    <row r="260" spans="1:9">
      <c r="A260" s="306" t="s">
        <v>3299</v>
      </c>
      <c r="B260" s="350" t="s">
        <v>538</v>
      </c>
      <c r="C260" s="350" t="s">
        <v>567</v>
      </c>
      <c r="D260" s="351" t="s">
        <v>196</v>
      </c>
      <c r="E260" s="351" t="s">
        <v>196</v>
      </c>
      <c r="F260" s="351" t="s">
        <v>196</v>
      </c>
      <c r="G260" s="350" t="s">
        <v>538</v>
      </c>
      <c r="H260" s="350" t="s">
        <v>538</v>
      </c>
      <c r="I260" s="350" t="s">
        <v>538</v>
      </c>
    </row>
    <row r="261" spans="1:9">
      <c r="A261" s="306" t="s">
        <v>570</v>
      </c>
      <c r="B261" s="352" t="s">
        <v>538</v>
      </c>
      <c r="C261" s="350" t="s">
        <v>567</v>
      </c>
      <c r="D261" s="350" t="s">
        <v>538</v>
      </c>
      <c r="E261" s="350" t="s">
        <v>538</v>
      </c>
      <c r="F261" s="350" t="s">
        <v>538</v>
      </c>
      <c r="G261" s="352" t="s">
        <v>538</v>
      </c>
      <c r="H261" s="352" t="s">
        <v>538</v>
      </c>
      <c r="I261" s="352" t="s">
        <v>538</v>
      </c>
    </row>
    <row r="262" spans="1:9">
      <c r="A262" s="306" t="s">
        <v>3290</v>
      </c>
      <c r="B262" s="352" t="s">
        <v>511</v>
      </c>
      <c r="C262" s="350" t="s">
        <v>567</v>
      </c>
      <c r="D262" s="350" t="s">
        <v>511</v>
      </c>
      <c r="E262" s="350" t="s">
        <v>536</v>
      </c>
      <c r="F262" s="350" t="s">
        <v>536</v>
      </c>
      <c r="G262" s="352" t="s">
        <v>511</v>
      </c>
      <c r="H262" s="352" t="s">
        <v>536</v>
      </c>
      <c r="I262" s="352" t="s">
        <v>536</v>
      </c>
    </row>
    <row r="263" spans="1:9">
      <c r="A263" s="306" t="s">
        <v>3300</v>
      </c>
      <c r="B263" s="350" t="s">
        <v>538</v>
      </c>
      <c r="C263" s="350" t="s">
        <v>567</v>
      </c>
      <c r="D263" s="351" t="s">
        <v>196</v>
      </c>
      <c r="E263" s="351" t="s">
        <v>196</v>
      </c>
      <c r="F263" s="351" t="s">
        <v>196</v>
      </c>
      <c r="G263" s="350" t="s">
        <v>538</v>
      </c>
      <c r="H263" s="350" t="s">
        <v>538</v>
      </c>
      <c r="I263" s="350" t="s">
        <v>538</v>
      </c>
    </row>
    <row r="264" spans="1:9">
      <c r="A264" s="320" t="s">
        <v>599</v>
      </c>
      <c r="B264" s="350" t="s">
        <v>538</v>
      </c>
      <c r="C264" s="350" t="s">
        <v>567</v>
      </c>
      <c r="D264" s="351" t="s">
        <v>196</v>
      </c>
      <c r="E264" s="351" t="s">
        <v>196</v>
      </c>
      <c r="F264" s="351" t="s">
        <v>196</v>
      </c>
      <c r="G264" s="350" t="s">
        <v>538</v>
      </c>
      <c r="H264" s="350" t="s">
        <v>543</v>
      </c>
      <c r="I264" s="350" t="s">
        <v>543</v>
      </c>
    </row>
    <row r="265" spans="1:9">
      <c r="A265" s="311" t="s">
        <v>600</v>
      </c>
      <c r="B265" s="350" t="s">
        <v>538</v>
      </c>
      <c r="C265" s="350" t="s">
        <v>567</v>
      </c>
      <c r="D265" s="351" t="s">
        <v>196</v>
      </c>
      <c r="E265" s="351" t="s">
        <v>196</v>
      </c>
      <c r="F265" s="351" t="s">
        <v>196</v>
      </c>
      <c r="G265" s="350" t="s">
        <v>538</v>
      </c>
      <c r="H265" s="350" t="s">
        <v>543</v>
      </c>
      <c r="I265" s="350" t="s">
        <v>543</v>
      </c>
    </row>
    <row r="266" spans="1:9">
      <c r="A266" s="317" t="s">
        <v>591</v>
      </c>
      <c r="B266" s="352" t="s">
        <v>538</v>
      </c>
      <c r="C266" s="350" t="s">
        <v>567</v>
      </c>
      <c r="D266" s="350" t="s">
        <v>538</v>
      </c>
      <c r="E266" s="350" t="s">
        <v>511</v>
      </c>
      <c r="F266" s="350" t="s">
        <v>511</v>
      </c>
      <c r="G266" s="352" t="s">
        <v>538</v>
      </c>
      <c r="H266" s="352" t="s">
        <v>511</v>
      </c>
      <c r="I266" s="352" t="s">
        <v>511</v>
      </c>
    </row>
    <row r="267" spans="1:9">
      <c r="A267" s="317" t="s">
        <v>601</v>
      </c>
      <c r="B267" s="352" t="s">
        <v>538</v>
      </c>
      <c r="C267" s="350" t="s">
        <v>567</v>
      </c>
      <c r="D267" s="350" t="s">
        <v>538</v>
      </c>
      <c r="E267" s="350" t="s">
        <v>511</v>
      </c>
      <c r="F267" s="350" t="s">
        <v>511</v>
      </c>
      <c r="G267" s="352" t="s">
        <v>538</v>
      </c>
      <c r="H267" s="352" t="s">
        <v>511</v>
      </c>
      <c r="I267" s="352" t="s">
        <v>511</v>
      </c>
    </row>
    <row r="268" spans="1:9">
      <c r="A268" s="317" t="s">
        <v>602</v>
      </c>
      <c r="B268" s="352" t="s">
        <v>538</v>
      </c>
      <c r="C268" s="350" t="s">
        <v>567</v>
      </c>
      <c r="D268" s="350" t="s">
        <v>538</v>
      </c>
      <c r="E268" s="350" t="s">
        <v>511</v>
      </c>
      <c r="F268" s="350" t="s">
        <v>511</v>
      </c>
      <c r="G268" s="352" t="s">
        <v>538</v>
      </c>
      <c r="H268" s="352" t="s">
        <v>511</v>
      </c>
      <c r="I268" s="352" t="s">
        <v>511</v>
      </c>
    </row>
    <row r="269" spans="1:9">
      <c r="A269" s="317" t="s">
        <v>603</v>
      </c>
      <c r="B269" s="350" t="s">
        <v>538</v>
      </c>
      <c r="C269" s="350" t="s">
        <v>567</v>
      </c>
      <c r="D269" s="351" t="s">
        <v>196</v>
      </c>
      <c r="E269" s="351" t="s">
        <v>196</v>
      </c>
      <c r="F269" s="351" t="s">
        <v>196</v>
      </c>
      <c r="G269" s="350" t="s">
        <v>538</v>
      </c>
      <c r="H269" s="350" t="s">
        <v>511</v>
      </c>
      <c r="I269" s="350" t="s">
        <v>511</v>
      </c>
    </row>
    <row r="270" spans="1:9">
      <c r="A270" s="317" t="s">
        <v>576</v>
      </c>
      <c r="B270" s="352" t="s">
        <v>538</v>
      </c>
      <c r="C270" s="350" t="s">
        <v>567</v>
      </c>
      <c r="D270" s="350" t="s">
        <v>538</v>
      </c>
      <c r="E270" s="350" t="s">
        <v>511</v>
      </c>
      <c r="F270" s="350" t="s">
        <v>511</v>
      </c>
      <c r="G270" s="352" t="s">
        <v>538</v>
      </c>
      <c r="H270" s="352" t="s">
        <v>511</v>
      </c>
      <c r="I270" s="352" t="s">
        <v>511</v>
      </c>
    </row>
    <row r="271" spans="1:9">
      <c r="A271" s="317" t="s">
        <v>93</v>
      </c>
      <c r="B271" s="352" t="s">
        <v>538</v>
      </c>
      <c r="C271" s="350" t="s">
        <v>567</v>
      </c>
      <c r="D271" s="350" t="s">
        <v>538</v>
      </c>
      <c r="E271" s="350" t="s">
        <v>511</v>
      </c>
      <c r="F271" s="350" t="s">
        <v>511</v>
      </c>
      <c r="G271" s="352" t="s">
        <v>538</v>
      </c>
      <c r="H271" s="352" t="s">
        <v>511</v>
      </c>
      <c r="I271" s="352" t="s">
        <v>511</v>
      </c>
    </row>
    <row r="272" spans="1:9">
      <c r="A272" s="317" t="s">
        <v>604</v>
      </c>
      <c r="B272" s="350" t="s">
        <v>538</v>
      </c>
      <c r="C272" s="350" t="s">
        <v>567</v>
      </c>
      <c r="D272" s="351" t="s">
        <v>196</v>
      </c>
      <c r="E272" s="351" t="s">
        <v>196</v>
      </c>
      <c r="F272" s="351" t="s">
        <v>196</v>
      </c>
      <c r="G272" s="350" t="s">
        <v>538</v>
      </c>
      <c r="H272" s="350" t="s">
        <v>509</v>
      </c>
      <c r="I272" s="350" t="s">
        <v>509</v>
      </c>
    </row>
    <row r="273" spans="1:10">
      <c r="A273" s="67" t="s">
        <v>522</v>
      </c>
      <c r="B273" s="350">
        <v>650576.52184247714</v>
      </c>
      <c r="C273" s="350" t="s">
        <v>567</v>
      </c>
      <c r="D273" s="351" t="s">
        <v>196</v>
      </c>
      <c r="E273" s="351" t="s">
        <v>196</v>
      </c>
      <c r="F273" s="351" t="s">
        <v>196</v>
      </c>
      <c r="G273" s="350">
        <v>46055.912865416671</v>
      </c>
      <c r="H273" s="350">
        <v>3.5201759225</v>
      </c>
      <c r="I273" s="350">
        <v>1.1264562951999999</v>
      </c>
    </row>
    <row r="274" spans="1:10">
      <c r="A274" s="306" t="s">
        <v>568</v>
      </c>
      <c r="B274" s="352">
        <v>650576.52184247714</v>
      </c>
      <c r="C274" s="350" t="s">
        <v>567</v>
      </c>
      <c r="D274" s="350">
        <v>70.79246071620166</v>
      </c>
      <c r="E274" s="350">
        <v>5.4108560704444404</v>
      </c>
      <c r="F274" s="350">
        <v>1.7314739425422201</v>
      </c>
      <c r="G274" s="352">
        <v>46055.912865416671</v>
      </c>
      <c r="H274" s="352">
        <v>3.5201759225</v>
      </c>
      <c r="I274" s="352">
        <v>1.1264562951999999</v>
      </c>
    </row>
    <row r="275" spans="1:10">
      <c r="A275" s="306" t="s">
        <v>569</v>
      </c>
      <c r="B275" s="352" t="s">
        <v>538</v>
      </c>
      <c r="C275" s="350" t="s">
        <v>567</v>
      </c>
      <c r="D275" s="350" t="s">
        <v>538</v>
      </c>
      <c r="E275" s="350" t="s">
        <v>538</v>
      </c>
      <c r="F275" s="350" t="s">
        <v>538</v>
      </c>
      <c r="G275" s="352" t="s">
        <v>538</v>
      </c>
      <c r="H275" s="352" t="s">
        <v>538</v>
      </c>
      <c r="I275" s="352" t="s">
        <v>538</v>
      </c>
    </row>
    <row r="276" spans="1:10">
      <c r="A276" s="306" t="s">
        <v>570</v>
      </c>
      <c r="B276" s="352" t="s">
        <v>511</v>
      </c>
      <c r="C276" s="350" t="s">
        <v>567</v>
      </c>
      <c r="D276" s="350" t="s">
        <v>511</v>
      </c>
      <c r="E276" s="350" t="s">
        <v>511</v>
      </c>
      <c r="F276" s="350" t="s">
        <v>511</v>
      </c>
      <c r="G276" s="352" t="s">
        <v>511</v>
      </c>
      <c r="H276" s="352" t="s">
        <v>511</v>
      </c>
      <c r="I276" s="352" t="s">
        <v>511</v>
      </c>
    </row>
    <row r="277" spans="1:10">
      <c r="A277" s="306" t="s">
        <v>3290</v>
      </c>
      <c r="B277" s="352" t="s">
        <v>511</v>
      </c>
      <c r="C277" s="350" t="s">
        <v>567</v>
      </c>
      <c r="D277" s="350" t="s">
        <v>511</v>
      </c>
      <c r="E277" s="350" t="s">
        <v>536</v>
      </c>
      <c r="F277" s="350" t="s">
        <v>536</v>
      </c>
      <c r="G277" s="352" t="s">
        <v>511</v>
      </c>
      <c r="H277" s="352" t="s">
        <v>536</v>
      </c>
      <c r="I277" s="352" t="s">
        <v>536</v>
      </c>
    </row>
    <row r="278" spans="1:10">
      <c r="A278" s="306" t="s">
        <v>3302</v>
      </c>
      <c r="B278" s="350" t="s">
        <v>511</v>
      </c>
      <c r="C278" s="350" t="s">
        <v>567</v>
      </c>
      <c r="D278" s="351" t="s">
        <v>196</v>
      </c>
      <c r="E278" s="351" t="s">
        <v>196</v>
      </c>
      <c r="F278" s="351" t="s">
        <v>196</v>
      </c>
      <c r="G278" s="350" t="s">
        <v>511</v>
      </c>
      <c r="H278" s="350" t="s">
        <v>509</v>
      </c>
      <c r="I278" s="350" t="s">
        <v>509</v>
      </c>
    </row>
    <row r="279" spans="1:10">
      <c r="A279" s="67" t="s">
        <v>3303</v>
      </c>
      <c r="B279" s="350">
        <v>546204.87037064438</v>
      </c>
      <c r="C279" s="350" t="s">
        <v>567</v>
      </c>
      <c r="D279" s="351" t="s">
        <v>196</v>
      </c>
      <c r="E279" s="351" t="s">
        <v>196</v>
      </c>
      <c r="F279" s="351" t="s">
        <v>196</v>
      </c>
      <c r="G279" s="350">
        <v>38024.136018348065</v>
      </c>
      <c r="H279" s="350">
        <v>16.174692701572852</v>
      </c>
      <c r="I279" s="350">
        <v>0.73291389331867995</v>
      </c>
    </row>
    <row r="280" spans="1:10">
      <c r="A280" s="306" t="s">
        <v>605</v>
      </c>
      <c r="B280" s="352">
        <v>270555.52902466076</v>
      </c>
      <c r="C280" s="350" t="s">
        <v>567</v>
      </c>
      <c r="D280" s="350">
        <v>71.174746954728036</v>
      </c>
      <c r="E280" s="350">
        <v>7.2747437896637797</v>
      </c>
      <c r="F280" s="350">
        <v>2.07984266172793</v>
      </c>
      <c r="G280" s="352">
        <v>19256.721315532806</v>
      </c>
      <c r="H280" s="352">
        <v>1.9682221545313501</v>
      </c>
      <c r="I280" s="352">
        <v>0.56271293163185998</v>
      </c>
    </row>
    <row r="281" spans="1:10">
      <c r="A281" s="306" t="s">
        <v>606</v>
      </c>
      <c r="B281" s="352">
        <v>275649.34134598356</v>
      </c>
      <c r="C281" s="350" t="s">
        <v>567</v>
      </c>
      <c r="D281" s="350">
        <v>68.084380725071952</v>
      </c>
      <c r="E281" s="350">
        <v>51.538198777011146</v>
      </c>
      <c r="F281" s="350">
        <v>0.61745462860799005</v>
      </c>
      <c r="G281" s="352">
        <v>18767.414702815262</v>
      </c>
      <c r="H281" s="352">
        <v>14.2064705470415</v>
      </c>
      <c r="I281" s="352">
        <v>0.17020096168682</v>
      </c>
    </row>
    <row r="282" spans="1:10">
      <c r="A282" s="306" t="s">
        <v>591</v>
      </c>
      <c r="B282" s="352" t="s">
        <v>511</v>
      </c>
      <c r="C282" s="350" t="s">
        <v>567</v>
      </c>
      <c r="D282" s="350" t="s">
        <v>511</v>
      </c>
      <c r="E282" s="350" t="s">
        <v>511</v>
      </c>
      <c r="F282" s="350" t="s">
        <v>511</v>
      </c>
      <c r="G282" s="352" t="s">
        <v>511</v>
      </c>
      <c r="H282" s="352" t="s">
        <v>511</v>
      </c>
      <c r="I282" s="352" t="s">
        <v>511</v>
      </c>
    </row>
    <row r="283" spans="1:10">
      <c r="A283" s="306" t="s">
        <v>3304</v>
      </c>
      <c r="B283" s="350" t="s">
        <v>538</v>
      </c>
      <c r="C283" s="350" t="s">
        <v>567</v>
      </c>
      <c r="D283" s="351" t="s">
        <v>196</v>
      </c>
      <c r="E283" s="351" t="s">
        <v>196</v>
      </c>
      <c r="F283" s="351" t="s">
        <v>196</v>
      </c>
      <c r="G283" s="350" t="s">
        <v>538</v>
      </c>
      <c r="H283" s="350" t="s">
        <v>509</v>
      </c>
      <c r="I283" s="350" t="s">
        <v>509</v>
      </c>
    </row>
    <row r="284" spans="1:10">
      <c r="A284" s="306" t="s">
        <v>570</v>
      </c>
      <c r="B284" s="352" t="s">
        <v>536</v>
      </c>
      <c r="C284" s="350" t="s">
        <v>567</v>
      </c>
      <c r="D284" s="350" t="s">
        <v>536</v>
      </c>
      <c r="E284" s="350" t="s">
        <v>511</v>
      </c>
      <c r="F284" s="350" t="s">
        <v>511</v>
      </c>
      <c r="G284" s="352" t="s">
        <v>536</v>
      </c>
      <c r="H284" s="352" t="s">
        <v>511</v>
      </c>
      <c r="I284" s="352" t="s">
        <v>511</v>
      </c>
      <c r="J284" s="65" t="s">
        <v>509</v>
      </c>
    </row>
    <row r="285" spans="1:10">
      <c r="A285" s="306" t="s">
        <v>3290</v>
      </c>
      <c r="B285" s="352" t="s">
        <v>511</v>
      </c>
      <c r="C285" s="350" t="s">
        <v>567</v>
      </c>
      <c r="D285" s="350" t="s">
        <v>511</v>
      </c>
      <c r="E285" s="350" t="s">
        <v>536</v>
      </c>
      <c r="F285" s="350" t="s">
        <v>536</v>
      </c>
      <c r="G285" s="352" t="s">
        <v>511</v>
      </c>
      <c r="H285" s="352" t="s">
        <v>536</v>
      </c>
      <c r="I285" s="352" t="s">
        <v>536</v>
      </c>
      <c r="J285" s="65" t="s">
        <v>509</v>
      </c>
    </row>
    <row r="286" spans="1:10">
      <c r="A286" s="306" t="s">
        <v>3305</v>
      </c>
      <c r="B286" s="350" t="s">
        <v>538</v>
      </c>
      <c r="C286" s="350" t="s">
        <v>567</v>
      </c>
      <c r="D286" s="351" t="s">
        <v>196</v>
      </c>
      <c r="E286" s="351" t="s">
        <v>196</v>
      </c>
      <c r="F286" s="351" t="s">
        <v>196</v>
      </c>
      <c r="G286" s="350" t="s">
        <v>538</v>
      </c>
      <c r="H286" s="350" t="s">
        <v>509</v>
      </c>
      <c r="I286" s="350" t="s">
        <v>509</v>
      </c>
      <c r="J286" s="65" t="s">
        <v>509</v>
      </c>
    </row>
    <row r="287" spans="1:10">
      <c r="A287" s="67" t="s">
        <v>3306</v>
      </c>
      <c r="B287" s="350">
        <v>644614.3919557624</v>
      </c>
      <c r="C287" s="350" t="s">
        <v>567</v>
      </c>
      <c r="D287" s="351" t="s">
        <v>196</v>
      </c>
      <c r="E287" s="351" t="s">
        <v>196</v>
      </c>
      <c r="F287" s="351" t="s">
        <v>196</v>
      </c>
      <c r="G287" s="350">
        <v>32390.631664594664</v>
      </c>
      <c r="H287" s="350">
        <v>42.78562494471668</v>
      </c>
      <c r="I287" s="350">
        <v>22.8286814646106</v>
      </c>
      <c r="J287" s="65" t="s">
        <v>509</v>
      </c>
    </row>
    <row r="288" spans="1:10">
      <c r="A288" s="314" t="s">
        <v>568</v>
      </c>
      <c r="B288" s="350" t="s">
        <v>607</v>
      </c>
      <c r="C288" s="350" t="s">
        <v>567</v>
      </c>
      <c r="D288" s="350" t="s">
        <v>607</v>
      </c>
      <c r="E288" s="350" t="s">
        <v>607</v>
      </c>
      <c r="F288" s="350" t="s">
        <v>607</v>
      </c>
      <c r="G288" s="350" t="s">
        <v>607</v>
      </c>
      <c r="H288" s="350">
        <v>40.930380256173969</v>
      </c>
      <c r="I288" s="350">
        <v>22.744244376797859</v>
      </c>
      <c r="J288" s="65" t="s">
        <v>509</v>
      </c>
    </row>
    <row r="289" spans="1:10">
      <c r="A289" s="314" t="s">
        <v>569</v>
      </c>
      <c r="B289" s="350" t="s">
        <v>538</v>
      </c>
      <c r="C289" s="350" t="s">
        <v>567</v>
      </c>
      <c r="D289" s="350" t="s">
        <v>538</v>
      </c>
      <c r="E289" s="350" t="s">
        <v>538</v>
      </c>
      <c r="F289" s="350" t="s">
        <v>538</v>
      </c>
      <c r="G289" s="350" t="s">
        <v>538</v>
      </c>
      <c r="H289" s="350" t="s">
        <v>538</v>
      </c>
      <c r="I289" s="350" t="s">
        <v>538</v>
      </c>
      <c r="J289" s="65" t="s">
        <v>509</v>
      </c>
    </row>
    <row r="290" spans="1:10">
      <c r="A290" s="314" t="s">
        <v>570</v>
      </c>
      <c r="B290" s="350">
        <v>644614.3919557624</v>
      </c>
      <c r="C290" s="350" t="s">
        <v>567</v>
      </c>
      <c r="D290" s="350">
        <v>50.248073994006511</v>
      </c>
      <c r="E290" s="350">
        <v>2.8780689846434999</v>
      </c>
      <c r="F290" s="350">
        <v>0.13098852409508999</v>
      </c>
      <c r="G290" s="350">
        <v>32390.631664594664</v>
      </c>
      <c r="H290" s="350">
        <v>1.8552446885427101</v>
      </c>
      <c r="I290" s="350">
        <v>8.4437087812739994E-2</v>
      </c>
      <c r="J290" s="65" t="s">
        <v>509</v>
      </c>
    </row>
    <row r="291" spans="1:10">
      <c r="A291" s="314" t="s">
        <v>3293</v>
      </c>
      <c r="B291" s="350" t="s">
        <v>583</v>
      </c>
      <c r="C291" s="350" t="s">
        <v>567</v>
      </c>
      <c r="D291" s="350" t="s">
        <v>583</v>
      </c>
      <c r="E291" s="350" t="s">
        <v>538</v>
      </c>
      <c r="F291" s="350" t="s">
        <v>538</v>
      </c>
      <c r="G291" s="350" t="s">
        <v>583</v>
      </c>
      <c r="H291" s="350" t="s">
        <v>538</v>
      </c>
      <c r="I291" s="350" t="s">
        <v>538</v>
      </c>
      <c r="J291" s="65" t="s">
        <v>509</v>
      </c>
    </row>
    <row r="292" spans="1:10">
      <c r="A292" s="314" t="s">
        <v>3295</v>
      </c>
      <c r="B292" s="350" t="s">
        <v>511</v>
      </c>
      <c r="C292" s="350" t="s">
        <v>567</v>
      </c>
      <c r="D292" s="350" t="s">
        <v>511</v>
      </c>
      <c r="E292" s="350" t="s">
        <v>608</v>
      </c>
      <c r="F292" s="350" t="s">
        <v>608</v>
      </c>
      <c r="G292" s="350" t="s">
        <v>511</v>
      </c>
      <c r="H292" s="350" t="s">
        <v>608</v>
      </c>
      <c r="I292" s="350" t="s">
        <v>608</v>
      </c>
      <c r="J292" s="65" t="s">
        <v>509</v>
      </c>
    </row>
    <row r="293" spans="1:10">
      <c r="A293" s="321" t="s">
        <v>609</v>
      </c>
      <c r="B293" s="350">
        <v>644614.3919557624</v>
      </c>
      <c r="C293" s="350" t="s">
        <v>567</v>
      </c>
      <c r="D293" s="351" t="s">
        <v>196</v>
      </c>
      <c r="E293" s="351" t="s">
        <v>196</v>
      </c>
      <c r="F293" s="351" t="s">
        <v>196</v>
      </c>
      <c r="G293" s="350">
        <v>32390.631664594664</v>
      </c>
      <c r="H293" s="350" t="s">
        <v>608</v>
      </c>
      <c r="I293" s="350" t="s">
        <v>608</v>
      </c>
      <c r="J293" s="65" t="s">
        <v>509</v>
      </c>
    </row>
    <row r="294" spans="1:10">
      <c r="A294" s="314" t="s">
        <v>568</v>
      </c>
      <c r="B294" s="352" t="s">
        <v>536</v>
      </c>
      <c r="C294" s="350" t="s">
        <v>567</v>
      </c>
      <c r="D294" s="350" t="s">
        <v>536</v>
      </c>
      <c r="E294" s="350" t="s">
        <v>536</v>
      </c>
      <c r="F294" s="350" t="s">
        <v>536</v>
      </c>
      <c r="G294" s="352" t="s">
        <v>536</v>
      </c>
      <c r="H294" s="352" t="s">
        <v>536</v>
      </c>
      <c r="I294" s="352" t="s">
        <v>536</v>
      </c>
      <c r="J294" s="65" t="s">
        <v>509</v>
      </c>
    </row>
    <row r="295" spans="1:10">
      <c r="A295" s="314" t="s">
        <v>569</v>
      </c>
      <c r="B295" s="352" t="s">
        <v>538</v>
      </c>
      <c r="C295" s="350" t="s">
        <v>567</v>
      </c>
      <c r="D295" s="350" t="s">
        <v>538</v>
      </c>
      <c r="E295" s="350" t="s">
        <v>538</v>
      </c>
      <c r="F295" s="350" t="s">
        <v>538</v>
      </c>
      <c r="G295" s="352" t="s">
        <v>538</v>
      </c>
      <c r="H295" s="352" t="s">
        <v>538</v>
      </c>
      <c r="I295" s="352" t="s">
        <v>538</v>
      </c>
      <c r="J295" s="65" t="s">
        <v>509</v>
      </c>
    </row>
    <row r="296" spans="1:10">
      <c r="A296" s="314" t="s">
        <v>570</v>
      </c>
      <c r="B296" s="352">
        <v>644614.3919557624</v>
      </c>
      <c r="C296" s="350" t="s">
        <v>567</v>
      </c>
      <c r="D296" s="350">
        <v>50.248073994006511</v>
      </c>
      <c r="E296" s="350" t="s">
        <v>536</v>
      </c>
      <c r="F296" s="350" t="s">
        <v>536</v>
      </c>
      <c r="G296" s="352">
        <v>32390.631664594664</v>
      </c>
      <c r="H296" s="352" t="s">
        <v>536</v>
      </c>
      <c r="I296" s="352" t="s">
        <v>536</v>
      </c>
      <c r="J296" s="65" t="s">
        <v>509</v>
      </c>
    </row>
    <row r="297" spans="1:10">
      <c r="A297" s="314" t="s">
        <v>3293</v>
      </c>
      <c r="B297" s="352" t="s">
        <v>511</v>
      </c>
      <c r="C297" s="350" t="s">
        <v>567</v>
      </c>
      <c r="D297" s="350" t="s">
        <v>511</v>
      </c>
      <c r="E297" s="350" t="s">
        <v>538</v>
      </c>
      <c r="F297" s="350" t="s">
        <v>538</v>
      </c>
      <c r="G297" s="352" t="s">
        <v>511</v>
      </c>
      <c r="H297" s="352" t="s">
        <v>538</v>
      </c>
      <c r="I297" s="352" t="s">
        <v>538</v>
      </c>
      <c r="J297" s="65" t="s">
        <v>509</v>
      </c>
    </row>
    <row r="298" spans="1:10">
      <c r="A298" s="314" t="s">
        <v>3295</v>
      </c>
      <c r="B298" s="352" t="s">
        <v>511</v>
      </c>
      <c r="C298" s="350" t="s">
        <v>567</v>
      </c>
      <c r="D298" s="350" t="s">
        <v>511</v>
      </c>
      <c r="E298" s="350" t="s">
        <v>538</v>
      </c>
      <c r="F298" s="350" t="s">
        <v>538</v>
      </c>
      <c r="G298" s="352" t="s">
        <v>511</v>
      </c>
      <c r="H298" s="352" t="s">
        <v>538</v>
      </c>
      <c r="I298" s="352" t="s">
        <v>538</v>
      </c>
      <c r="J298" s="65" t="s">
        <v>509</v>
      </c>
    </row>
    <row r="299" spans="1:10">
      <c r="A299" s="321" t="s">
        <v>3307</v>
      </c>
      <c r="B299" s="350" t="s">
        <v>583</v>
      </c>
      <c r="C299" s="350" t="s">
        <v>567</v>
      </c>
      <c r="D299" s="351" t="s">
        <v>196</v>
      </c>
      <c r="E299" s="351" t="s">
        <v>196</v>
      </c>
      <c r="F299" s="351" t="s">
        <v>196</v>
      </c>
      <c r="G299" s="350" t="s">
        <v>583</v>
      </c>
      <c r="H299" s="350">
        <v>42.78562494471668</v>
      </c>
      <c r="I299" s="350">
        <v>22.8286814646106</v>
      </c>
      <c r="J299" s="65" t="s">
        <v>509</v>
      </c>
    </row>
    <row r="300" spans="1:10">
      <c r="A300" s="310" t="s">
        <v>610</v>
      </c>
      <c r="B300" s="350" t="s">
        <v>583</v>
      </c>
      <c r="C300" s="350" t="s">
        <v>567</v>
      </c>
      <c r="D300" s="351" t="s">
        <v>196</v>
      </c>
      <c r="E300" s="351" t="s">
        <v>196</v>
      </c>
      <c r="F300" s="351" t="s">
        <v>196</v>
      </c>
      <c r="G300" s="350" t="s">
        <v>583</v>
      </c>
      <c r="H300" s="350">
        <v>42.78562494471668</v>
      </c>
      <c r="I300" s="350">
        <v>22.8286814646106</v>
      </c>
      <c r="J300" s="65" t="s">
        <v>509</v>
      </c>
    </row>
    <row r="301" spans="1:10">
      <c r="A301" s="311" t="s">
        <v>574</v>
      </c>
      <c r="B301" s="352" t="s">
        <v>511</v>
      </c>
      <c r="C301" s="350" t="s">
        <v>567</v>
      </c>
      <c r="D301" s="350" t="s">
        <v>511</v>
      </c>
      <c r="E301" s="350" t="s">
        <v>511</v>
      </c>
      <c r="F301" s="350" t="s">
        <v>511</v>
      </c>
      <c r="G301" s="352" t="s">
        <v>511</v>
      </c>
      <c r="H301" s="352">
        <v>40.930380256173969</v>
      </c>
      <c r="I301" s="352">
        <v>22.744244376797859</v>
      </c>
      <c r="J301" s="65" t="s">
        <v>509</v>
      </c>
    </row>
    <row r="302" spans="1:10">
      <c r="A302" s="311" t="s">
        <v>575</v>
      </c>
      <c r="B302" s="352" t="s">
        <v>538</v>
      </c>
      <c r="C302" s="350" t="s">
        <v>567</v>
      </c>
      <c r="D302" s="350" t="s">
        <v>538</v>
      </c>
      <c r="E302" s="350" t="s">
        <v>538</v>
      </c>
      <c r="F302" s="350" t="s">
        <v>538</v>
      </c>
      <c r="G302" s="352" t="s">
        <v>538</v>
      </c>
      <c r="H302" s="352" t="s">
        <v>538</v>
      </c>
      <c r="I302" s="352" t="s">
        <v>538</v>
      </c>
      <c r="J302" s="65" t="s">
        <v>509</v>
      </c>
    </row>
    <row r="303" spans="1:10">
      <c r="A303" s="311" t="s">
        <v>576</v>
      </c>
      <c r="B303" s="352" t="s">
        <v>511</v>
      </c>
      <c r="C303" s="350" t="s">
        <v>567</v>
      </c>
      <c r="D303" s="350" t="s">
        <v>511</v>
      </c>
      <c r="E303" s="350" t="s">
        <v>511</v>
      </c>
      <c r="F303" s="350" t="s">
        <v>511</v>
      </c>
      <c r="G303" s="352" t="s">
        <v>511</v>
      </c>
      <c r="H303" s="352">
        <v>1.8552446885427101</v>
      </c>
      <c r="I303" s="352">
        <v>8.4437087812739994E-2</v>
      </c>
      <c r="J303" s="65" t="s">
        <v>509</v>
      </c>
    </row>
    <row r="304" spans="1:10">
      <c r="A304" s="311" t="s">
        <v>577</v>
      </c>
      <c r="B304" s="352" t="s">
        <v>538</v>
      </c>
      <c r="C304" s="350" t="s">
        <v>567</v>
      </c>
      <c r="D304" s="350" t="s">
        <v>538</v>
      </c>
      <c r="E304" s="350" t="s">
        <v>538</v>
      </c>
      <c r="F304" s="350" t="s">
        <v>538</v>
      </c>
      <c r="G304" s="352" t="s">
        <v>538</v>
      </c>
      <c r="H304" s="352" t="s">
        <v>538</v>
      </c>
      <c r="I304" s="352" t="s">
        <v>538</v>
      </c>
      <c r="J304" s="65" t="s">
        <v>509</v>
      </c>
    </row>
    <row r="305" spans="1:10">
      <c r="A305" s="311" t="s">
        <v>93</v>
      </c>
      <c r="B305" s="352" t="s">
        <v>511</v>
      </c>
      <c r="C305" s="350" t="s">
        <v>567</v>
      </c>
      <c r="D305" s="350" t="s">
        <v>511</v>
      </c>
      <c r="E305" s="350" t="s">
        <v>536</v>
      </c>
      <c r="F305" s="350" t="s">
        <v>536</v>
      </c>
      <c r="G305" s="352" t="s">
        <v>511</v>
      </c>
      <c r="H305" s="352" t="s">
        <v>536</v>
      </c>
      <c r="I305" s="352" t="s">
        <v>536</v>
      </c>
      <c r="J305" s="65" t="s">
        <v>509</v>
      </c>
    </row>
    <row r="306" spans="1:10">
      <c r="A306" s="307" t="s">
        <v>611</v>
      </c>
      <c r="B306" s="350">
        <v>11350565.440672889</v>
      </c>
      <c r="C306" s="350" t="s">
        <v>567</v>
      </c>
      <c r="D306" s="351" t="s">
        <v>196</v>
      </c>
      <c r="E306" s="351" t="s">
        <v>196</v>
      </c>
      <c r="F306" s="351" t="s">
        <v>196</v>
      </c>
      <c r="G306" s="350">
        <v>586285.4434706961</v>
      </c>
      <c r="H306" s="350">
        <v>205.34813377159594</v>
      </c>
      <c r="I306" s="350">
        <v>4.1002059296026401</v>
      </c>
      <c r="J306" s="350" t="s">
        <v>571</v>
      </c>
    </row>
    <row r="307" spans="1:10">
      <c r="A307" s="306" t="s">
        <v>568</v>
      </c>
      <c r="B307" s="350">
        <v>2244284.3614724921</v>
      </c>
      <c r="C307" s="350" t="s">
        <v>567</v>
      </c>
      <c r="D307" s="350">
        <v>67.197268126614205</v>
      </c>
      <c r="E307" s="350">
        <v>9.4999509612768396</v>
      </c>
      <c r="F307" s="350">
        <v>0.57001685543420999</v>
      </c>
      <c r="G307" s="350">
        <v>150809.77799023423</v>
      </c>
      <c r="H307" s="350">
        <v>21.320591377149189</v>
      </c>
      <c r="I307" s="350">
        <v>1.2792799144267299</v>
      </c>
      <c r="J307" s="350" t="s">
        <v>509</v>
      </c>
    </row>
    <row r="308" spans="1:10">
      <c r="A308" s="306" t="s">
        <v>569</v>
      </c>
      <c r="B308" s="350">
        <v>112366.54296457814</v>
      </c>
      <c r="C308" s="350" t="s">
        <v>567</v>
      </c>
      <c r="D308" s="350">
        <v>90.475845936581024</v>
      </c>
      <c r="E308" s="350">
        <v>31.31951642816826</v>
      </c>
      <c r="F308" s="350">
        <v>1.4249999999999701</v>
      </c>
      <c r="G308" s="350">
        <v>10166.458029689384</v>
      </c>
      <c r="H308" s="350">
        <v>3.5192657883555798</v>
      </c>
      <c r="I308" s="350">
        <v>0.16012232372452001</v>
      </c>
      <c r="J308" s="350" t="s">
        <v>509</v>
      </c>
    </row>
    <row r="309" spans="1:10">
      <c r="A309" s="306" t="s">
        <v>570</v>
      </c>
      <c r="B309" s="350">
        <v>8464063.9996716734</v>
      </c>
      <c r="C309" s="350" t="s">
        <v>567</v>
      </c>
      <c r="D309" s="350">
        <v>50.248817526340829</v>
      </c>
      <c r="E309" s="350">
        <v>4.4986853631150696</v>
      </c>
      <c r="F309" s="350">
        <v>8.9994847365319999E-2</v>
      </c>
      <c r="G309" s="350">
        <v>425309.20745077246</v>
      </c>
      <c r="H309" s="350">
        <v>38.07716082779217</v>
      </c>
      <c r="I309" s="350">
        <v>0.76172214774073999</v>
      </c>
      <c r="J309" s="350" t="s">
        <v>509</v>
      </c>
    </row>
    <row r="310" spans="1:10">
      <c r="A310" s="306" t="s">
        <v>3288</v>
      </c>
      <c r="B310" s="350" t="s">
        <v>538</v>
      </c>
      <c r="C310" s="350" t="s">
        <v>567</v>
      </c>
      <c r="D310" s="350" t="s">
        <v>538</v>
      </c>
      <c r="E310" s="350" t="s">
        <v>538</v>
      </c>
      <c r="F310" s="350" t="s">
        <v>538</v>
      </c>
      <c r="G310" s="350" t="s">
        <v>538</v>
      </c>
      <c r="H310" s="350" t="s">
        <v>538</v>
      </c>
      <c r="I310" s="350" t="s">
        <v>538</v>
      </c>
      <c r="J310" s="350" t="s">
        <v>538</v>
      </c>
    </row>
    <row r="311" spans="1:10">
      <c r="A311" s="306" t="s">
        <v>3289</v>
      </c>
      <c r="B311" s="350" t="s">
        <v>538</v>
      </c>
      <c r="C311" s="350" t="s">
        <v>567</v>
      </c>
      <c r="D311" s="350" t="s">
        <v>538</v>
      </c>
      <c r="E311" s="350" t="s">
        <v>538</v>
      </c>
      <c r="F311" s="350" t="s">
        <v>538</v>
      </c>
      <c r="G311" s="350" t="s">
        <v>538</v>
      </c>
      <c r="H311" s="350" t="s">
        <v>538</v>
      </c>
      <c r="I311" s="350" t="s">
        <v>538</v>
      </c>
      <c r="J311" s="350" t="s">
        <v>538</v>
      </c>
    </row>
    <row r="312" spans="1:10">
      <c r="A312" s="306" t="s">
        <v>3290</v>
      </c>
      <c r="B312" s="350">
        <v>529850.53656414582</v>
      </c>
      <c r="C312" s="350" t="s">
        <v>567</v>
      </c>
      <c r="D312" s="350">
        <v>97.591405250278996</v>
      </c>
      <c r="E312" s="350">
        <v>268.8137615220773</v>
      </c>
      <c r="F312" s="350">
        <v>3.5841834869610198</v>
      </c>
      <c r="G312" s="350">
        <v>51708.858435909322</v>
      </c>
      <c r="H312" s="350">
        <v>142.43111577829899</v>
      </c>
      <c r="I312" s="350">
        <v>1.8990815437106501</v>
      </c>
      <c r="J312" s="350" t="s">
        <v>509</v>
      </c>
    </row>
    <row r="313" spans="1:10">
      <c r="A313" s="319" t="s">
        <v>3308</v>
      </c>
      <c r="B313" s="350">
        <v>4223544.2202831479</v>
      </c>
      <c r="C313" s="350" t="s">
        <v>567</v>
      </c>
      <c r="D313" s="351" t="s">
        <v>196</v>
      </c>
      <c r="E313" s="351" t="s">
        <v>196</v>
      </c>
      <c r="F313" s="351" t="s">
        <v>196</v>
      </c>
      <c r="G313" s="350">
        <v>227130.02298152124</v>
      </c>
      <c r="H313" s="350">
        <v>43.127051806573057</v>
      </c>
      <c r="I313" s="350">
        <v>1.1609958550767701</v>
      </c>
      <c r="J313" s="350" t="s">
        <v>571</v>
      </c>
    </row>
    <row r="314" spans="1:10">
      <c r="A314" s="306" t="s">
        <v>568</v>
      </c>
      <c r="B314" s="350">
        <v>802613.81053188839</v>
      </c>
      <c r="C314" s="350" t="s">
        <v>567</v>
      </c>
      <c r="D314" s="350">
        <v>68.457376341550798</v>
      </c>
      <c r="E314" s="350">
        <v>9.5</v>
      </c>
      <c r="F314" s="350">
        <v>0.56999999999999995</v>
      </c>
      <c r="G314" s="350">
        <v>54944.835684507634</v>
      </c>
      <c r="H314" s="350">
        <v>7.6248312000529399</v>
      </c>
      <c r="I314" s="350">
        <v>0.45748987200317998</v>
      </c>
      <c r="J314" s="350" t="s">
        <v>509</v>
      </c>
    </row>
    <row r="315" spans="1:10">
      <c r="A315" s="306" t="s">
        <v>569</v>
      </c>
      <c r="B315" s="350">
        <v>102339.36264828738</v>
      </c>
      <c r="C315" s="350" t="s">
        <v>567</v>
      </c>
      <c r="D315" s="350">
        <v>90.484267022339296</v>
      </c>
      <c r="E315" s="350">
        <v>9.5</v>
      </c>
      <c r="F315" s="350">
        <v>1.425</v>
      </c>
      <c r="G315" s="350">
        <v>9260.1022167636511</v>
      </c>
      <c r="H315" s="350">
        <v>0.97222394515873001</v>
      </c>
      <c r="I315" s="350">
        <v>0.14583359177381</v>
      </c>
      <c r="J315" s="350" t="s">
        <v>509</v>
      </c>
    </row>
    <row r="316" spans="1:10">
      <c r="A316" s="306" t="s">
        <v>570</v>
      </c>
      <c r="B316" s="350">
        <v>3242414.5271654259</v>
      </c>
      <c r="C316" s="350" t="s">
        <v>567</v>
      </c>
      <c r="D316" s="350">
        <v>50.248073994006511</v>
      </c>
      <c r="E316" s="350">
        <v>4.5</v>
      </c>
      <c r="F316" s="350">
        <v>0.09</v>
      </c>
      <c r="G316" s="350">
        <v>162925.08508024996</v>
      </c>
      <c r="H316" s="350">
        <v>14.590865372244419</v>
      </c>
      <c r="I316" s="350">
        <v>0.29181730744488998</v>
      </c>
      <c r="J316" s="350" t="s">
        <v>509</v>
      </c>
    </row>
    <row r="317" spans="1:10">
      <c r="A317" s="306" t="s">
        <v>3288</v>
      </c>
      <c r="B317" s="350" t="s">
        <v>538</v>
      </c>
      <c r="C317" s="350" t="s">
        <v>567</v>
      </c>
      <c r="D317" s="350" t="s">
        <v>538</v>
      </c>
      <c r="E317" s="350" t="s">
        <v>538</v>
      </c>
      <c r="F317" s="350" t="s">
        <v>538</v>
      </c>
      <c r="G317" s="350" t="s">
        <v>538</v>
      </c>
      <c r="H317" s="350" t="s">
        <v>538</v>
      </c>
      <c r="I317" s="350" t="s">
        <v>538</v>
      </c>
      <c r="J317" s="350" t="s">
        <v>538</v>
      </c>
    </row>
    <row r="318" spans="1:10">
      <c r="A318" s="306" t="s">
        <v>3289</v>
      </c>
      <c r="B318" s="350" t="s">
        <v>538</v>
      </c>
      <c r="C318" s="350" t="s">
        <v>567</v>
      </c>
      <c r="D318" s="350" t="s">
        <v>538</v>
      </c>
      <c r="E318" s="350" t="s">
        <v>538</v>
      </c>
      <c r="F318" s="350" t="s">
        <v>538</v>
      </c>
      <c r="G318" s="350" t="s">
        <v>538</v>
      </c>
      <c r="H318" s="350" t="s">
        <v>538</v>
      </c>
      <c r="I318" s="350" t="s">
        <v>538</v>
      </c>
      <c r="J318" s="350" t="s">
        <v>538</v>
      </c>
    </row>
    <row r="319" spans="1:10">
      <c r="A319" s="306" t="s">
        <v>3290</v>
      </c>
      <c r="B319" s="350">
        <v>76176.519937545774</v>
      </c>
      <c r="C319" s="350" t="s">
        <v>567</v>
      </c>
      <c r="D319" s="350">
        <v>96.731829689896188</v>
      </c>
      <c r="E319" s="350">
        <v>261.74904426540229</v>
      </c>
      <c r="F319" s="350">
        <v>3.4899872568719901</v>
      </c>
      <c r="G319" s="350">
        <v>7368.6941529676596</v>
      </c>
      <c r="H319" s="350">
        <v>19.939131289116968</v>
      </c>
      <c r="I319" s="350">
        <v>0.26585508385488998</v>
      </c>
      <c r="J319" s="350" t="s">
        <v>509</v>
      </c>
    </row>
    <row r="320" spans="1:10">
      <c r="A320" s="311" t="s">
        <v>612</v>
      </c>
      <c r="B320" s="350">
        <v>4223544.2202831479</v>
      </c>
      <c r="C320" s="350" t="s">
        <v>567</v>
      </c>
      <c r="D320" s="351" t="s">
        <v>196</v>
      </c>
      <c r="E320" s="351" t="s">
        <v>196</v>
      </c>
      <c r="F320" s="351" t="s">
        <v>196</v>
      </c>
      <c r="G320" s="350">
        <v>227130.02298152124</v>
      </c>
      <c r="H320" s="350">
        <v>43.127051806573057</v>
      </c>
      <c r="I320" s="350">
        <v>1.1609958550767701</v>
      </c>
      <c r="J320" s="350" t="s">
        <v>571</v>
      </c>
    </row>
    <row r="321" spans="1:10">
      <c r="A321" s="317" t="s">
        <v>574</v>
      </c>
      <c r="B321" s="352">
        <v>802613.81053188839</v>
      </c>
      <c r="C321" s="350" t="s">
        <v>567</v>
      </c>
      <c r="D321" s="350">
        <v>68.457376341550798</v>
      </c>
      <c r="E321" s="350">
        <v>9.5</v>
      </c>
      <c r="F321" s="350">
        <v>0.56999999999999995</v>
      </c>
      <c r="G321" s="352">
        <v>54944.835684507634</v>
      </c>
      <c r="H321" s="352">
        <v>7.6248312000529399</v>
      </c>
      <c r="I321" s="352">
        <v>0.45748987200317998</v>
      </c>
      <c r="J321" s="352" t="s">
        <v>509</v>
      </c>
    </row>
    <row r="322" spans="1:10">
      <c r="A322" s="317" t="s">
        <v>575</v>
      </c>
      <c r="B322" s="352">
        <v>102339.36264828738</v>
      </c>
      <c r="C322" s="350" t="s">
        <v>567</v>
      </c>
      <c r="D322" s="350">
        <v>90.484267022339296</v>
      </c>
      <c r="E322" s="350">
        <v>9.5</v>
      </c>
      <c r="F322" s="350">
        <v>1.425</v>
      </c>
      <c r="G322" s="352">
        <v>9260.1022167636511</v>
      </c>
      <c r="H322" s="352">
        <v>0.97222394515873001</v>
      </c>
      <c r="I322" s="352">
        <v>0.14583359177381</v>
      </c>
      <c r="J322" s="352" t="s">
        <v>509</v>
      </c>
    </row>
    <row r="323" spans="1:10">
      <c r="A323" s="317" t="s">
        <v>576</v>
      </c>
      <c r="B323" s="352">
        <v>3242414.5271654259</v>
      </c>
      <c r="C323" s="350" t="s">
        <v>567</v>
      </c>
      <c r="D323" s="350">
        <v>50.248073994006511</v>
      </c>
      <c r="E323" s="350">
        <v>4.5</v>
      </c>
      <c r="F323" s="350">
        <v>0.09</v>
      </c>
      <c r="G323" s="352">
        <v>162925.08508024996</v>
      </c>
      <c r="H323" s="352">
        <v>14.590865372244419</v>
      </c>
      <c r="I323" s="352">
        <v>0.29181730744488998</v>
      </c>
      <c r="J323" s="352" t="s">
        <v>509</v>
      </c>
    </row>
    <row r="324" spans="1:10">
      <c r="A324" s="317" t="s">
        <v>577</v>
      </c>
      <c r="B324" s="352" t="s">
        <v>538</v>
      </c>
      <c r="C324" s="350" t="s">
        <v>567</v>
      </c>
      <c r="D324" s="350" t="s">
        <v>538</v>
      </c>
      <c r="E324" s="350" t="s">
        <v>538</v>
      </c>
      <c r="F324" s="350" t="s">
        <v>538</v>
      </c>
      <c r="G324" s="352" t="s">
        <v>538</v>
      </c>
      <c r="H324" s="352" t="s">
        <v>538</v>
      </c>
      <c r="I324" s="352" t="s">
        <v>538</v>
      </c>
      <c r="J324" s="352" t="s">
        <v>538</v>
      </c>
    </row>
    <row r="325" spans="1:10">
      <c r="A325" s="317" t="s">
        <v>578</v>
      </c>
      <c r="B325" s="352" t="s">
        <v>538</v>
      </c>
      <c r="C325" s="350" t="s">
        <v>567</v>
      </c>
      <c r="D325" s="350" t="s">
        <v>538</v>
      </c>
      <c r="E325" s="350" t="s">
        <v>538</v>
      </c>
      <c r="F325" s="350" t="s">
        <v>538</v>
      </c>
      <c r="G325" s="352" t="s">
        <v>538</v>
      </c>
      <c r="H325" s="352" t="s">
        <v>538</v>
      </c>
      <c r="I325" s="352" t="s">
        <v>538</v>
      </c>
      <c r="J325" s="352" t="s">
        <v>538</v>
      </c>
    </row>
    <row r="326" spans="1:10">
      <c r="A326" s="317" t="s">
        <v>93</v>
      </c>
      <c r="B326" s="352">
        <v>76176.519937545774</v>
      </c>
      <c r="C326" s="350" t="s">
        <v>567</v>
      </c>
      <c r="D326" s="350">
        <v>96.731829689896188</v>
      </c>
      <c r="E326" s="350">
        <v>261.74904426540229</v>
      </c>
      <c r="F326" s="350">
        <v>3.4899872568719901</v>
      </c>
      <c r="G326" s="352">
        <v>7368.6941529676596</v>
      </c>
      <c r="H326" s="352">
        <v>19.939131289116968</v>
      </c>
      <c r="I326" s="352">
        <v>0.26585508385488998</v>
      </c>
      <c r="J326" s="352" t="s">
        <v>509</v>
      </c>
    </row>
    <row r="327" spans="1:10">
      <c r="A327" s="319" t="s">
        <v>3309</v>
      </c>
      <c r="B327" s="350">
        <v>7122906.3888648106</v>
      </c>
      <c r="C327" s="350" t="s">
        <v>567</v>
      </c>
      <c r="D327" s="351" t="s">
        <v>196</v>
      </c>
      <c r="E327" s="351" t="s">
        <v>196</v>
      </c>
      <c r="F327" s="351" t="s">
        <v>196</v>
      </c>
      <c r="G327" s="350">
        <v>358897.51072027022</v>
      </c>
      <c r="H327" s="350">
        <v>162.20807697148538</v>
      </c>
      <c r="I327" s="350">
        <v>2.9373316220328798</v>
      </c>
      <c r="J327" s="350" t="s">
        <v>571</v>
      </c>
    </row>
    <row r="328" spans="1:10">
      <c r="A328" s="306" t="s">
        <v>568</v>
      </c>
      <c r="B328" s="350">
        <v>1441653.2392910132</v>
      </c>
      <c r="C328" s="350" t="s">
        <v>567</v>
      </c>
      <c r="D328" s="350">
        <v>66.495636541257568</v>
      </c>
      <c r="E328" s="350">
        <v>9.5</v>
      </c>
      <c r="F328" s="350">
        <v>0.56999999999999995</v>
      </c>
      <c r="G328" s="350">
        <v>95863.649818421836</v>
      </c>
      <c r="H328" s="350">
        <v>13.695705773264629</v>
      </c>
      <c r="I328" s="350">
        <v>0.82174234639587995</v>
      </c>
      <c r="J328" s="350" t="s">
        <v>509</v>
      </c>
    </row>
    <row r="329" spans="1:10">
      <c r="A329" s="306" t="s">
        <v>569</v>
      </c>
      <c r="B329" s="350">
        <v>8899.3961168497008</v>
      </c>
      <c r="C329" s="350" t="s">
        <v>567</v>
      </c>
      <c r="D329" s="350">
        <v>90.484267022339282</v>
      </c>
      <c r="E329" s="350">
        <v>284.99999999999949</v>
      </c>
      <c r="F329" s="350">
        <v>1.4249999999999099</v>
      </c>
      <c r="G329" s="350">
        <v>805.25533457459767</v>
      </c>
      <c r="H329" s="350">
        <v>2.5363278933021598</v>
      </c>
      <c r="I329" s="350">
        <v>1.2681639466510001E-2</v>
      </c>
      <c r="J329" s="350" t="s">
        <v>509</v>
      </c>
    </row>
    <row r="330" spans="1:10">
      <c r="A330" s="306" t="s">
        <v>570</v>
      </c>
      <c r="B330" s="350">
        <v>5218679.7368303481</v>
      </c>
      <c r="C330" s="350" t="s">
        <v>567</v>
      </c>
      <c r="D330" s="350">
        <v>50.248073994006518</v>
      </c>
      <c r="E330" s="350">
        <v>4.5</v>
      </c>
      <c r="F330" s="350">
        <v>0.09</v>
      </c>
      <c r="G330" s="350">
        <v>262228.6055672738</v>
      </c>
      <c r="H330" s="350">
        <v>23.484058815736571</v>
      </c>
      <c r="I330" s="350">
        <v>0.46968117631473</v>
      </c>
      <c r="J330" s="350" t="s">
        <v>509</v>
      </c>
    </row>
    <row r="331" spans="1:10">
      <c r="A331" s="306" t="s">
        <v>3288</v>
      </c>
      <c r="B331" s="350" t="s">
        <v>538</v>
      </c>
      <c r="C331" s="350" t="s">
        <v>567</v>
      </c>
      <c r="D331" s="350" t="s">
        <v>538</v>
      </c>
      <c r="E331" s="350" t="s">
        <v>538</v>
      </c>
      <c r="F331" s="350" t="s">
        <v>538</v>
      </c>
      <c r="G331" s="350" t="s">
        <v>538</v>
      </c>
      <c r="H331" s="350" t="s">
        <v>538</v>
      </c>
      <c r="I331" s="350" t="s">
        <v>538</v>
      </c>
      <c r="J331" s="350" t="s">
        <v>538</v>
      </c>
    </row>
    <row r="332" spans="1:10">
      <c r="A332" s="306" t="s">
        <v>3289</v>
      </c>
      <c r="B332" s="350" t="s">
        <v>538</v>
      </c>
      <c r="C332" s="350" t="s">
        <v>567</v>
      </c>
      <c r="D332" s="350" t="s">
        <v>538</v>
      </c>
      <c r="E332" s="350" t="s">
        <v>538</v>
      </c>
      <c r="F332" s="350" t="s">
        <v>538</v>
      </c>
      <c r="G332" s="350" t="s">
        <v>538</v>
      </c>
      <c r="H332" s="350" t="s">
        <v>538</v>
      </c>
      <c r="I332" s="350" t="s">
        <v>538</v>
      </c>
      <c r="J332" s="350" t="s">
        <v>538</v>
      </c>
    </row>
    <row r="333" spans="1:10">
      <c r="A333" s="306" t="s">
        <v>3290</v>
      </c>
      <c r="B333" s="350">
        <v>453674.0166266</v>
      </c>
      <c r="C333" s="350" t="s">
        <v>567</v>
      </c>
      <c r="D333" s="350">
        <v>97.735736802039924</v>
      </c>
      <c r="E333" s="350">
        <v>270.00000000000006</v>
      </c>
      <c r="F333" s="350">
        <v>3.6</v>
      </c>
      <c r="G333" s="350">
        <v>44340.16428294166</v>
      </c>
      <c r="H333" s="350">
        <v>122.49198448918202</v>
      </c>
      <c r="I333" s="350">
        <v>1.63322645985576</v>
      </c>
      <c r="J333" s="350" t="s">
        <v>509</v>
      </c>
    </row>
    <row r="334" spans="1:10">
      <c r="A334" s="310" t="s">
        <v>613</v>
      </c>
      <c r="B334" s="350">
        <v>7122906.3888648106</v>
      </c>
      <c r="C334" s="350" t="s">
        <v>567</v>
      </c>
      <c r="D334" s="351" t="s">
        <v>196</v>
      </c>
      <c r="E334" s="351" t="s">
        <v>196</v>
      </c>
      <c r="F334" s="351" t="s">
        <v>196</v>
      </c>
      <c r="G334" s="350">
        <v>358897.51072027022</v>
      </c>
      <c r="H334" s="350">
        <v>162.20807697148538</v>
      </c>
      <c r="I334" s="350">
        <v>2.9373316220328798</v>
      </c>
      <c r="J334" s="350" t="s">
        <v>571</v>
      </c>
    </row>
    <row r="335" spans="1:10">
      <c r="A335" s="311" t="s">
        <v>614</v>
      </c>
      <c r="B335" s="350">
        <v>7122906.3888648106</v>
      </c>
      <c r="C335" s="350" t="s">
        <v>567</v>
      </c>
      <c r="D335" s="351" t="s">
        <v>196</v>
      </c>
      <c r="E335" s="351" t="s">
        <v>196</v>
      </c>
      <c r="F335" s="351" t="s">
        <v>196</v>
      </c>
      <c r="G335" s="350">
        <v>358897.51072027022</v>
      </c>
      <c r="H335" s="350">
        <v>162.20807697148538</v>
      </c>
      <c r="I335" s="350">
        <v>2.9373316220328798</v>
      </c>
      <c r="J335" s="350" t="s">
        <v>571</v>
      </c>
    </row>
    <row r="336" spans="1:10">
      <c r="A336" s="317" t="s">
        <v>574</v>
      </c>
      <c r="B336" s="352">
        <v>1441653.2392910132</v>
      </c>
      <c r="C336" s="350" t="s">
        <v>567</v>
      </c>
      <c r="D336" s="350">
        <v>66.495636541257568</v>
      </c>
      <c r="E336" s="350">
        <v>9.5</v>
      </c>
      <c r="F336" s="350">
        <v>0.56999999999999995</v>
      </c>
      <c r="G336" s="352">
        <v>95863.649818421836</v>
      </c>
      <c r="H336" s="352">
        <v>13.695705773264629</v>
      </c>
      <c r="I336" s="352">
        <v>0.82174234639587995</v>
      </c>
      <c r="J336" s="352" t="s">
        <v>509</v>
      </c>
    </row>
    <row r="337" spans="1:10">
      <c r="A337" s="317" t="s">
        <v>575</v>
      </c>
      <c r="B337" s="352">
        <v>8899.3961168497008</v>
      </c>
      <c r="C337" s="350" t="s">
        <v>567</v>
      </c>
      <c r="D337" s="350">
        <v>90.484267022339282</v>
      </c>
      <c r="E337" s="350">
        <v>284.99999999999949</v>
      </c>
      <c r="F337" s="350">
        <v>1.4249999999999099</v>
      </c>
      <c r="G337" s="352">
        <v>805.25533457459767</v>
      </c>
      <c r="H337" s="352">
        <v>2.5363278933021598</v>
      </c>
      <c r="I337" s="352">
        <v>1.2681639466510001E-2</v>
      </c>
      <c r="J337" s="352" t="s">
        <v>509</v>
      </c>
    </row>
    <row r="338" spans="1:10">
      <c r="A338" s="317" t="s">
        <v>576</v>
      </c>
      <c r="B338" s="352">
        <v>5218679.7368303481</v>
      </c>
      <c r="C338" s="350" t="s">
        <v>567</v>
      </c>
      <c r="D338" s="350">
        <v>50.248073994006518</v>
      </c>
      <c r="E338" s="350">
        <v>4.5</v>
      </c>
      <c r="F338" s="350">
        <v>0.09</v>
      </c>
      <c r="G338" s="352">
        <v>262228.6055672738</v>
      </c>
      <c r="H338" s="352">
        <v>23.484058815736571</v>
      </c>
      <c r="I338" s="352">
        <v>0.46968117631473</v>
      </c>
      <c r="J338" s="352" t="s">
        <v>509</v>
      </c>
    </row>
    <row r="339" spans="1:10">
      <c r="A339" s="317" t="s">
        <v>577</v>
      </c>
      <c r="B339" s="352" t="s">
        <v>538</v>
      </c>
      <c r="C339" s="350" t="s">
        <v>567</v>
      </c>
      <c r="D339" s="350" t="s">
        <v>538</v>
      </c>
      <c r="E339" s="350" t="s">
        <v>538</v>
      </c>
      <c r="F339" s="350" t="s">
        <v>538</v>
      </c>
      <c r="G339" s="352" t="s">
        <v>538</v>
      </c>
      <c r="H339" s="352" t="s">
        <v>538</v>
      </c>
      <c r="I339" s="352" t="s">
        <v>538</v>
      </c>
      <c r="J339" s="352" t="s">
        <v>538</v>
      </c>
    </row>
    <row r="340" spans="1:10">
      <c r="A340" s="317" t="s">
        <v>578</v>
      </c>
      <c r="B340" s="352" t="s">
        <v>538</v>
      </c>
      <c r="C340" s="350" t="s">
        <v>567</v>
      </c>
      <c r="D340" s="350" t="s">
        <v>538</v>
      </c>
      <c r="E340" s="350" t="s">
        <v>538</v>
      </c>
      <c r="F340" s="350" t="s">
        <v>538</v>
      </c>
      <c r="G340" s="352" t="s">
        <v>538</v>
      </c>
      <c r="H340" s="352" t="s">
        <v>538</v>
      </c>
      <c r="I340" s="352" t="s">
        <v>538</v>
      </c>
      <c r="J340" s="352" t="s">
        <v>538</v>
      </c>
    </row>
    <row r="341" spans="1:10">
      <c r="A341" s="317" t="s">
        <v>93</v>
      </c>
      <c r="B341" s="352">
        <v>453674.0166266</v>
      </c>
      <c r="C341" s="350" t="s">
        <v>567</v>
      </c>
      <c r="D341" s="350">
        <v>97.735736802039924</v>
      </c>
      <c r="E341" s="350">
        <v>270.00000000000006</v>
      </c>
      <c r="F341" s="350">
        <v>3.6</v>
      </c>
      <c r="G341" s="352">
        <v>44340.16428294166</v>
      </c>
      <c r="H341" s="352">
        <v>122.49198448918202</v>
      </c>
      <c r="I341" s="352">
        <v>1.63322645985576</v>
      </c>
      <c r="J341" s="352" t="s">
        <v>509</v>
      </c>
    </row>
    <row r="342" spans="1:10">
      <c r="A342" s="319" t="s">
        <v>528</v>
      </c>
      <c r="B342" s="350">
        <v>4114.8315249317002</v>
      </c>
      <c r="C342" s="350" t="s">
        <v>567</v>
      </c>
      <c r="D342" s="351" t="s">
        <v>196</v>
      </c>
      <c r="E342" s="351" t="s">
        <v>196</v>
      </c>
      <c r="F342" s="351" t="s">
        <v>196</v>
      </c>
      <c r="G342" s="350">
        <v>257.90976890459297</v>
      </c>
      <c r="H342" s="350">
        <v>1.300499353749E-2</v>
      </c>
      <c r="I342" s="350">
        <v>1.87845249299E-3</v>
      </c>
      <c r="J342" s="350" t="s">
        <v>571</v>
      </c>
    </row>
    <row r="343" spans="1:10">
      <c r="A343" s="306" t="s">
        <v>568</v>
      </c>
      <c r="B343" s="350">
        <v>17.3116495903528</v>
      </c>
      <c r="C343" s="350" t="s">
        <v>567</v>
      </c>
      <c r="D343" s="350">
        <v>74.659973794072144</v>
      </c>
      <c r="E343" s="350">
        <v>3.14261395692282</v>
      </c>
      <c r="F343" s="350">
        <v>2.75514054400566</v>
      </c>
      <c r="G343" s="350">
        <v>1.2924873047479</v>
      </c>
      <c r="H343" s="350">
        <v>5.4403831620000003E-5</v>
      </c>
      <c r="I343" s="350">
        <v>4.7696027669999998E-5</v>
      </c>
      <c r="J343" s="350" t="s">
        <v>509</v>
      </c>
    </row>
    <row r="344" spans="1:10">
      <c r="A344" s="306" t="s">
        <v>569</v>
      </c>
      <c r="B344" s="350">
        <v>1127.7841994410535</v>
      </c>
      <c r="C344" s="350" t="s">
        <v>567</v>
      </c>
      <c r="D344" s="350">
        <v>89.645233903118736</v>
      </c>
      <c r="E344" s="350">
        <v>9.4999999999999893</v>
      </c>
      <c r="F344" s="350">
        <v>1.4249999999969001</v>
      </c>
      <c r="G344" s="350">
        <v>101.10047835113475</v>
      </c>
      <c r="H344" s="350">
        <v>1.071394989469E-2</v>
      </c>
      <c r="I344" s="350">
        <v>1.6070924842E-3</v>
      </c>
      <c r="J344" s="350" t="s">
        <v>509</v>
      </c>
    </row>
    <row r="345" spans="1:10">
      <c r="A345" s="306" t="s">
        <v>570</v>
      </c>
      <c r="B345" s="350">
        <v>2969.7356759002942</v>
      </c>
      <c r="C345" s="350" t="s">
        <v>567</v>
      </c>
      <c r="D345" s="350">
        <v>52.367220594999388</v>
      </c>
      <c r="E345" s="350">
        <v>0.75314440585758002</v>
      </c>
      <c r="F345" s="350">
        <v>7.5314440586429998E-2</v>
      </c>
      <c r="G345" s="350">
        <v>155.51680324871032</v>
      </c>
      <c r="H345" s="350">
        <v>2.2366398111799998E-3</v>
      </c>
      <c r="I345" s="350">
        <v>2.2366398112E-4</v>
      </c>
      <c r="J345" s="350" t="s">
        <v>509</v>
      </c>
    </row>
    <row r="346" spans="1:10">
      <c r="A346" s="306" t="s">
        <v>3288</v>
      </c>
      <c r="B346" s="350" t="s">
        <v>538</v>
      </c>
      <c r="C346" s="350" t="s">
        <v>567</v>
      </c>
      <c r="D346" s="350" t="s">
        <v>538</v>
      </c>
      <c r="E346" s="350" t="s">
        <v>538</v>
      </c>
      <c r="F346" s="350" t="s">
        <v>538</v>
      </c>
      <c r="G346" s="350" t="s">
        <v>538</v>
      </c>
      <c r="H346" s="350" t="s">
        <v>538</v>
      </c>
      <c r="I346" s="350" t="s">
        <v>538</v>
      </c>
      <c r="J346" s="350" t="s">
        <v>538</v>
      </c>
    </row>
    <row r="347" spans="1:10">
      <c r="A347" s="306" t="s">
        <v>3289</v>
      </c>
      <c r="B347" s="350" t="s">
        <v>538</v>
      </c>
      <c r="C347" s="350" t="s">
        <v>567</v>
      </c>
      <c r="D347" s="350" t="s">
        <v>538</v>
      </c>
      <c r="E347" s="350" t="s">
        <v>538</v>
      </c>
      <c r="F347" s="350" t="s">
        <v>538</v>
      </c>
      <c r="G347" s="350" t="s">
        <v>538</v>
      </c>
      <c r="H347" s="350" t="s">
        <v>538</v>
      </c>
      <c r="I347" s="350" t="s">
        <v>538</v>
      </c>
      <c r="J347" s="350" t="s">
        <v>538</v>
      </c>
    </row>
    <row r="348" spans="1:10">
      <c r="A348" s="306" t="s">
        <v>3290</v>
      </c>
      <c r="B348" s="350" t="s">
        <v>511</v>
      </c>
      <c r="C348" s="350" t="s">
        <v>567</v>
      </c>
      <c r="D348" s="350" t="s">
        <v>543</v>
      </c>
      <c r="E348" s="350" t="s">
        <v>509</v>
      </c>
      <c r="F348" s="350" t="s">
        <v>509</v>
      </c>
      <c r="G348" s="350" t="s">
        <v>511</v>
      </c>
      <c r="H348" s="350" t="s">
        <v>509</v>
      </c>
      <c r="I348" s="350" t="s">
        <v>509</v>
      </c>
      <c r="J348" s="350" t="s">
        <v>509</v>
      </c>
    </row>
    <row r="349" spans="1:10">
      <c r="A349" s="313" t="s">
        <v>615</v>
      </c>
      <c r="B349" s="350">
        <v>4114.8315249317002</v>
      </c>
      <c r="C349" s="350" t="s">
        <v>567</v>
      </c>
      <c r="D349" s="351" t="s">
        <v>196</v>
      </c>
      <c r="E349" s="351" t="s">
        <v>196</v>
      </c>
      <c r="F349" s="351" t="s">
        <v>196</v>
      </c>
      <c r="G349" s="350">
        <v>257.90976890459297</v>
      </c>
      <c r="H349" s="350">
        <v>1.300499353749E-2</v>
      </c>
      <c r="I349" s="350">
        <v>1.87845249299E-3</v>
      </c>
      <c r="J349" s="350" t="s">
        <v>571</v>
      </c>
    </row>
    <row r="350" spans="1:10">
      <c r="A350" s="306" t="s">
        <v>568</v>
      </c>
      <c r="B350" s="352">
        <v>17.3116495903528</v>
      </c>
      <c r="C350" s="350" t="s">
        <v>567</v>
      </c>
      <c r="D350" s="350">
        <v>74.659973794072144</v>
      </c>
      <c r="E350" s="350">
        <v>3.14261395692282</v>
      </c>
      <c r="F350" s="350">
        <v>2.75514054400566</v>
      </c>
      <c r="G350" s="352">
        <v>1.2924873047479</v>
      </c>
      <c r="H350" s="352">
        <v>5.4403831620000003E-5</v>
      </c>
      <c r="I350" s="352">
        <v>4.7696027669999998E-5</v>
      </c>
      <c r="J350" s="352" t="s">
        <v>509</v>
      </c>
    </row>
    <row r="351" spans="1:10">
      <c r="A351" s="306" t="s">
        <v>569</v>
      </c>
      <c r="B351" s="352">
        <v>1127.7841994410535</v>
      </c>
      <c r="C351" s="350" t="s">
        <v>567</v>
      </c>
      <c r="D351" s="350">
        <v>89.645233903118736</v>
      </c>
      <c r="E351" s="350">
        <v>9.4999999999999893</v>
      </c>
      <c r="F351" s="350">
        <v>1.4249999999969001</v>
      </c>
      <c r="G351" s="352">
        <v>101.10047835113475</v>
      </c>
      <c r="H351" s="352">
        <v>1.071394989469E-2</v>
      </c>
      <c r="I351" s="352">
        <v>1.6070924842E-3</v>
      </c>
      <c r="J351" s="352" t="s">
        <v>509</v>
      </c>
    </row>
    <row r="352" spans="1:10">
      <c r="A352" s="306" t="s">
        <v>570</v>
      </c>
      <c r="B352" s="352">
        <v>2969.7356759002942</v>
      </c>
      <c r="C352" s="350" t="s">
        <v>567</v>
      </c>
      <c r="D352" s="350">
        <v>52.367220594999388</v>
      </c>
      <c r="E352" s="350">
        <v>0.75314440585758002</v>
      </c>
      <c r="F352" s="350">
        <v>7.5314440586429998E-2</v>
      </c>
      <c r="G352" s="352">
        <v>155.51680324871032</v>
      </c>
      <c r="H352" s="352">
        <v>2.2366398111799998E-3</v>
      </c>
      <c r="I352" s="352">
        <v>2.2366398112E-4</v>
      </c>
      <c r="J352" s="352" t="s">
        <v>509</v>
      </c>
    </row>
    <row r="353" spans="1:10">
      <c r="A353" s="306" t="s">
        <v>3288</v>
      </c>
      <c r="B353" s="352" t="s">
        <v>538</v>
      </c>
      <c r="C353" s="350" t="s">
        <v>567</v>
      </c>
      <c r="D353" s="350" t="s">
        <v>538</v>
      </c>
      <c r="E353" s="350" t="s">
        <v>538</v>
      </c>
      <c r="F353" s="350" t="s">
        <v>538</v>
      </c>
      <c r="G353" s="352" t="s">
        <v>538</v>
      </c>
      <c r="H353" s="352" t="s">
        <v>538</v>
      </c>
      <c r="I353" s="352" t="s">
        <v>538</v>
      </c>
      <c r="J353" s="352" t="s">
        <v>538</v>
      </c>
    </row>
    <row r="354" spans="1:10">
      <c r="A354" s="306" t="s">
        <v>3289</v>
      </c>
      <c r="B354" s="352" t="s">
        <v>538</v>
      </c>
      <c r="C354" s="350" t="s">
        <v>567</v>
      </c>
      <c r="D354" s="350" t="s">
        <v>538</v>
      </c>
      <c r="E354" s="350" t="s">
        <v>538</v>
      </c>
      <c r="F354" s="350" t="s">
        <v>538</v>
      </c>
      <c r="G354" s="352" t="s">
        <v>538</v>
      </c>
      <c r="H354" s="352" t="s">
        <v>538</v>
      </c>
      <c r="I354" s="352" t="s">
        <v>538</v>
      </c>
      <c r="J354" s="352" t="s">
        <v>538</v>
      </c>
    </row>
    <row r="355" spans="1:10">
      <c r="A355" s="306" t="s">
        <v>3290</v>
      </c>
      <c r="B355" s="352" t="s">
        <v>511</v>
      </c>
      <c r="C355" s="350" t="s">
        <v>567</v>
      </c>
      <c r="D355" s="350" t="s">
        <v>543</v>
      </c>
      <c r="E355" s="350" t="s">
        <v>509</v>
      </c>
      <c r="F355" s="350" t="s">
        <v>509</v>
      </c>
      <c r="G355" s="352" t="s">
        <v>511</v>
      </c>
      <c r="H355" s="352" t="s">
        <v>509</v>
      </c>
      <c r="I355" s="352" t="s">
        <v>509</v>
      </c>
      <c r="J355" s="352" t="s">
        <v>509</v>
      </c>
    </row>
    <row r="356" spans="1:10">
      <c r="A356" s="313" t="s">
        <v>616</v>
      </c>
      <c r="B356" s="350" t="s">
        <v>583</v>
      </c>
      <c r="C356" s="350" t="s">
        <v>567</v>
      </c>
      <c r="D356" s="351" t="s">
        <v>196</v>
      </c>
      <c r="E356" s="351" t="s">
        <v>196</v>
      </c>
      <c r="F356" s="351" t="s">
        <v>196</v>
      </c>
      <c r="G356" s="350" t="s">
        <v>583</v>
      </c>
      <c r="H356" s="350" t="s">
        <v>3168</v>
      </c>
      <c r="I356" s="350" t="s">
        <v>3168</v>
      </c>
      <c r="J356" s="351" t="s">
        <v>196</v>
      </c>
    </row>
    <row r="357" spans="1:10">
      <c r="A357" s="306" t="s">
        <v>591</v>
      </c>
      <c r="B357" s="352" t="s">
        <v>511</v>
      </c>
      <c r="C357" s="350" t="s">
        <v>567</v>
      </c>
      <c r="D357" s="350" t="s">
        <v>511</v>
      </c>
      <c r="E357" s="350" t="s">
        <v>511</v>
      </c>
      <c r="F357" s="350" t="s">
        <v>511</v>
      </c>
      <c r="G357" s="352" t="s">
        <v>511</v>
      </c>
      <c r="H357" s="352" t="s">
        <v>511</v>
      </c>
      <c r="I357" s="352" t="s">
        <v>511</v>
      </c>
      <c r="J357" s="351" t="s">
        <v>196</v>
      </c>
    </row>
    <row r="358" spans="1:10">
      <c r="A358" s="306" t="s">
        <v>592</v>
      </c>
      <c r="B358" s="352" t="s">
        <v>511</v>
      </c>
      <c r="C358" s="350" t="s">
        <v>567</v>
      </c>
      <c r="D358" s="350" t="s">
        <v>511</v>
      </c>
      <c r="E358" s="350" t="s">
        <v>511</v>
      </c>
      <c r="F358" s="350" t="s">
        <v>511</v>
      </c>
      <c r="G358" s="352" t="s">
        <v>511</v>
      </c>
      <c r="H358" s="352" t="s">
        <v>511</v>
      </c>
      <c r="I358" s="352" t="s">
        <v>511</v>
      </c>
      <c r="J358" s="351" t="s">
        <v>196</v>
      </c>
    </row>
    <row r="359" spans="1:10">
      <c r="A359" s="306" t="s">
        <v>593</v>
      </c>
      <c r="B359" s="352" t="s">
        <v>511</v>
      </c>
      <c r="C359" s="350" t="s">
        <v>567</v>
      </c>
      <c r="D359" s="350" t="s">
        <v>511</v>
      </c>
      <c r="E359" s="350" t="s">
        <v>511</v>
      </c>
      <c r="F359" s="350" t="s">
        <v>511</v>
      </c>
      <c r="G359" s="352" t="s">
        <v>511</v>
      </c>
      <c r="H359" s="352" t="s">
        <v>511</v>
      </c>
      <c r="I359" s="352" t="s">
        <v>511</v>
      </c>
      <c r="J359" s="351" t="s">
        <v>196</v>
      </c>
    </row>
    <row r="360" spans="1:10">
      <c r="A360" s="306" t="s">
        <v>3299</v>
      </c>
      <c r="B360" s="350" t="s">
        <v>511</v>
      </c>
      <c r="C360" s="350" t="s">
        <v>567</v>
      </c>
      <c r="D360" s="351" t="s">
        <v>196</v>
      </c>
      <c r="E360" s="351" t="s">
        <v>196</v>
      </c>
      <c r="F360" s="351" t="s">
        <v>196</v>
      </c>
      <c r="G360" s="350" t="s">
        <v>511</v>
      </c>
      <c r="H360" s="350" t="s">
        <v>538</v>
      </c>
      <c r="I360" s="350" t="s">
        <v>538</v>
      </c>
      <c r="J360" s="351" t="s">
        <v>196</v>
      </c>
    </row>
    <row r="361" spans="1:10">
      <c r="A361" s="306" t="s">
        <v>570</v>
      </c>
      <c r="B361" s="352" t="s">
        <v>511</v>
      </c>
      <c r="C361" s="350" t="s">
        <v>567</v>
      </c>
      <c r="D361" s="350" t="s">
        <v>511</v>
      </c>
      <c r="E361" s="350" t="s">
        <v>511</v>
      </c>
      <c r="F361" s="350" t="s">
        <v>511</v>
      </c>
      <c r="G361" s="352" t="s">
        <v>511</v>
      </c>
      <c r="H361" s="352" t="s">
        <v>511</v>
      </c>
      <c r="I361" s="352" t="s">
        <v>511</v>
      </c>
      <c r="J361" s="351" t="s">
        <v>196</v>
      </c>
    </row>
    <row r="362" spans="1:10">
      <c r="A362" s="306" t="s">
        <v>3290</v>
      </c>
      <c r="B362" s="352" t="s">
        <v>511</v>
      </c>
      <c r="C362" s="350" t="s">
        <v>567</v>
      </c>
      <c r="D362" s="350" t="s">
        <v>511</v>
      </c>
      <c r="E362" s="350" t="s">
        <v>509</v>
      </c>
      <c r="F362" s="350" t="s">
        <v>509</v>
      </c>
      <c r="G362" s="352" t="s">
        <v>511</v>
      </c>
      <c r="H362" s="352" t="s">
        <v>509</v>
      </c>
      <c r="I362" s="352" t="s">
        <v>509</v>
      </c>
      <c r="J362" s="351" t="s">
        <v>196</v>
      </c>
    </row>
    <row r="363" spans="1:10">
      <c r="A363" s="306" t="s">
        <v>3300</v>
      </c>
      <c r="B363" s="350" t="s">
        <v>538</v>
      </c>
      <c r="C363" s="350" t="s">
        <v>567</v>
      </c>
      <c r="D363" s="351" t="s">
        <v>196</v>
      </c>
      <c r="E363" s="351" t="s">
        <v>196</v>
      </c>
      <c r="F363" s="351" t="s">
        <v>196</v>
      </c>
      <c r="G363" s="350" t="s">
        <v>538</v>
      </c>
      <c r="H363" s="350" t="s">
        <v>538</v>
      </c>
      <c r="I363" s="350" t="s">
        <v>538</v>
      </c>
      <c r="J363" s="351" t="s">
        <v>196</v>
      </c>
    </row>
    <row r="364" spans="1:10">
      <c r="A364" s="313" t="s">
        <v>617</v>
      </c>
      <c r="B364" s="350" t="s">
        <v>583</v>
      </c>
      <c r="C364" s="350" t="s">
        <v>567</v>
      </c>
      <c r="D364" s="351" t="s">
        <v>196</v>
      </c>
      <c r="E364" s="351" t="s">
        <v>196</v>
      </c>
      <c r="F364" s="351" t="s">
        <v>196</v>
      </c>
      <c r="G364" s="350" t="s">
        <v>583</v>
      </c>
      <c r="H364" s="350" t="s">
        <v>3168</v>
      </c>
      <c r="I364" s="350" t="s">
        <v>3168</v>
      </c>
      <c r="J364" s="351" t="s">
        <v>196</v>
      </c>
    </row>
    <row r="365" spans="1:10">
      <c r="A365" s="306" t="s">
        <v>605</v>
      </c>
      <c r="B365" s="352" t="s">
        <v>511</v>
      </c>
      <c r="C365" s="350" t="s">
        <v>567</v>
      </c>
      <c r="D365" s="350" t="s">
        <v>511</v>
      </c>
      <c r="E365" s="350" t="s">
        <v>511</v>
      </c>
      <c r="F365" s="350" t="s">
        <v>511</v>
      </c>
      <c r="G365" s="352" t="s">
        <v>511</v>
      </c>
      <c r="H365" s="352" t="s">
        <v>511</v>
      </c>
      <c r="I365" s="352" t="s">
        <v>511</v>
      </c>
      <c r="J365" s="351" t="s">
        <v>196</v>
      </c>
    </row>
    <row r="366" spans="1:10">
      <c r="A366" s="306" t="s">
        <v>606</v>
      </c>
      <c r="B366" s="352" t="s">
        <v>511</v>
      </c>
      <c r="C366" s="350" t="s">
        <v>567</v>
      </c>
      <c r="D366" s="350" t="s">
        <v>511</v>
      </c>
      <c r="E366" s="350" t="s">
        <v>511</v>
      </c>
      <c r="F366" s="350" t="s">
        <v>511</v>
      </c>
      <c r="G366" s="352" t="s">
        <v>511</v>
      </c>
      <c r="H366" s="352" t="s">
        <v>511</v>
      </c>
      <c r="I366" s="352" t="s">
        <v>511</v>
      </c>
      <c r="J366" s="351" t="s">
        <v>196</v>
      </c>
    </row>
    <row r="367" spans="1:10">
      <c r="A367" s="306" t="s">
        <v>591</v>
      </c>
      <c r="B367" s="352" t="s">
        <v>511</v>
      </c>
      <c r="C367" s="350" t="s">
        <v>567</v>
      </c>
      <c r="D367" s="350" t="s">
        <v>511</v>
      </c>
      <c r="E367" s="350" t="s">
        <v>511</v>
      </c>
      <c r="F367" s="350" t="s">
        <v>511</v>
      </c>
      <c r="G367" s="352" t="s">
        <v>511</v>
      </c>
      <c r="H367" s="352" t="s">
        <v>511</v>
      </c>
      <c r="I367" s="352" t="s">
        <v>511</v>
      </c>
      <c r="J367" s="351" t="s">
        <v>196</v>
      </c>
    </row>
    <row r="368" spans="1:10">
      <c r="A368" s="306" t="s">
        <v>3304</v>
      </c>
      <c r="B368" s="350" t="s">
        <v>511</v>
      </c>
      <c r="C368" s="350" t="s">
        <v>567</v>
      </c>
      <c r="D368" s="351" t="s">
        <v>196</v>
      </c>
      <c r="E368" s="351" t="s">
        <v>196</v>
      </c>
      <c r="F368" s="351" t="s">
        <v>196</v>
      </c>
      <c r="G368" s="350" t="s">
        <v>511</v>
      </c>
      <c r="H368" s="350" t="s">
        <v>511</v>
      </c>
      <c r="I368" s="350" t="s">
        <v>511</v>
      </c>
      <c r="J368" s="351" t="s">
        <v>196</v>
      </c>
    </row>
    <row r="369" spans="1:10">
      <c r="A369" s="306" t="s">
        <v>570</v>
      </c>
      <c r="B369" s="352" t="s">
        <v>511</v>
      </c>
      <c r="C369" s="350" t="s">
        <v>567</v>
      </c>
      <c r="D369" s="350" t="s">
        <v>511</v>
      </c>
      <c r="E369" s="350" t="s">
        <v>511</v>
      </c>
      <c r="F369" s="350" t="s">
        <v>511</v>
      </c>
      <c r="G369" s="352" t="s">
        <v>511</v>
      </c>
      <c r="H369" s="352" t="s">
        <v>511</v>
      </c>
      <c r="I369" s="352" t="s">
        <v>511</v>
      </c>
      <c r="J369" s="351" t="s">
        <v>196</v>
      </c>
    </row>
    <row r="370" spans="1:10">
      <c r="A370" s="306" t="s">
        <v>3290</v>
      </c>
      <c r="B370" s="352" t="s">
        <v>511</v>
      </c>
      <c r="C370" s="350" t="s">
        <v>567</v>
      </c>
      <c r="D370" s="350" t="s">
        <v>511</v>
      </c>
      <c r="E370" s="350" t="s">
        <v>509</v>
      </c>
      <c r="F370" s="350" t="s">
        <v>509</v>
      </c>
      <c r="G370" s="352" t="s">
        <v>511</v>
      </c>
      <c r="H370" s="352" t="s">
        <v>509</v>
      </c>
      <c r="I370" s="352" t="s">
        <v>509</v>
      </c>
      <c r="J370" s="351" t="s">
        <v>196</v>
      </c>
    </row>
    <row r="371" spans="1:10">
      <c r="A371" s="306" t="s">
        <v>3305</v>
      </c>
      <c r="B371" s="350" t="s">
        <v>538</v>
      </c>
      <c r="C371" s="350" t="s">
        <v>567</v>
      </c>
      <c r="D371" s="351" t="s">
        <v>196</v>
      </c>
      <c r="E371" s="351" t="s">
        <v>196</v>
      </c>
      <c r="F371" s="351" t="s">
        <v>196</v>
      </c>
      <c r="G371" s="350" t="s">
        <v>538</v>
      </c>
      <c r="H371" s="350" t="s">
        <v>538</v>
      </c>
      <c r="I371" s="350" t="s">
        <v>538</v>
      </c>
      <c r="J371" s="351" t="s">
        <v>196</v>
      </c>
    </row>
    <row r="372" spans="1:10">
      <c r="A372" s="66" t="s">
        <v>618</v>
      </c>
      <c r="B372" s="350">
        <v>7178206.5629088432</v>
      </c>
      <c r="C372" s="350" t="s">
        <v>567</v>
      </c>
      <c r="D372" s="351" t="s">
        <v>196</v>
      </c>
      <c r="E372" s="351" t="s">
        <v>196</v>
      </c>
      <c r="F372" s="351" t="s">
        <v>196</v>
      </c>
      <c r="G372" s="350">
        <v>226133.22271687587</v>
      </c>
      <c r="H372" s="350">
        <v>4.1196270916394298</v>
      </c>
      <c r="I372" s="350">
        <v>2.5601844175807398</v>
      </c>
      <c r="J372" s="350" t="s">
        <v>571</v>
      </c>
    </row>
    <row r="373" spans="1:10">
      <c r="A373" s="67" t="s">
        <v>619</v>
      </c>
      <c r="B373" s="350">
        <v>6789839.4054550147</v>
      </c>
      <c r="C373" s="350" t="s">
        <v>567</v>
      </c>
      <c r="D373" s="351" t="s">
        <v>196</v>
      </c>
      <c r="E373" s="351" t="s">
        <v>196</v>
      </c>
      <c r="F373" s="351" t="s">
        <v>196</v>
      </c>
      <c r="G373" s="350">
        <v>198086.65897924625</v>
      </c>
      <c r="H373" s="350">
        <v>3.6313603130694299</v>
      </c>
      <c r="I373" s="350">
        <v>1.7785747835824199</v>
      </c>
      <c r="J373" s="350" t="s">
        <v>571</v>
      </c>
    </row>
    <row r="374" spans="1:10">
      <c r="A374" s="310" t="s">
        <v>620</v>
      </c>
      <c r="B374" s="350">
        <v>300563.24352238874</v>
      </c>
      <c r="C374" s="350" t="s">
        <v>567</v>
      </c>
      <c r="D374" s="351" t="s">
        <v>196</v>
      </c>
      <c r="E374" s="351" t="s">
        <v>196</v>
      </c>
      <c r="F374" s="351" t="s">
        <v>196</v>
      </c>
      <c r="G374" s="350">
        <v>13282.915919456782</v>
      </c>
      <c r="H374" s="350">
        <v>5.1948184495699996E-3</v>
      </c>
      <c r="I374" s="350">
        <v>1.29867598133739</v>
      </c>
      <c r="J374" s="350" t="s">
        <v>571</v>
      </c>
    </row>
    <row r="375" spans="1:10">
      <c r="A375" s="311" t="s">
        <v>574</v>
      </c>
      <c r="B375" s="352" t="s">
        <v>509</v>
      </c>
      <c r="C375" s="350" t="s">
        <v>567</v>
      </c>
      <c r="D375" s="350" t="s">
        <v>509</v>
      </c>
      <c r="E375" s="350" t="s">
        <v>509</v>
      </c>
      <c r="F375" s="350" t="s">
        <v>509</v>
      </c>
      <c r="G375" s="352" t="s">
        <v>509</v>
      </c>
      <c r="H375" s="352" t="s">
        <v>509</v>
      </c>
      <c r="I375" s="352" t="s">
        <v>509</v>
      </c>
      <c r="J375" s="352" t="s">
        <v>509</v>
      </c>
    </row>
    <row r="376" spans="1:10">
      <c r="A376" s="311" t="s">
        <v>575</v>
      </c>
      <c r="B376" s="352" t="s">
        <v>509</v>
      </c>
      <c r="C376" s="350" t="s">
        <v>567</v>
      </c>
      <c r="D376" s="350" t="s">
        <v>509</v>
      </c>
      <c r="E376" s="350" t="s">
        <v>509</v>
      </c>
      <c r="F376" s="350" t="s">
        <v>509</v>
      </c>
      <c r="G376" s="352" t="s">
        <v>509</v>
      </c>
      <c r="H376" s="352" t="s">
        <v>509</v>
      </c>
      <c r="I376" s="352" t="s">
        <v>509</v>
      </c>
      <c r="J376" s="352" t="s">
        <v>509</v>
      </c>
    </row>
    <row r="377" spans="1:10">
      <c r="A377" s="311" t="s">
        <v>576</v>
      </c>
      <c r="B377" s="352" t="s">
        <v>509</v>
      </c>
      <c r="C377" s="350" t="s">
        <v>567</v>
      </c>
      <c r="D377" s="350" t="s">
        <v>509</v>
      </c>
      <c r="E377" s="350" t="s">
        <v>509</v>
      </c>
      <c r="F377" s="350" t="s">
        <v>509</v>
      </c>
      <c r="G377" s="352" t="s">
        <v>509</v>
      </c>
      <c r="H377" s="352" t="s">
        <v>509</v>
      </c>
      <c r="I377" s="352" t="s">
        <v>509</v>
      </c>
      <c r="J377" s="352" t="s">
        <v>509</v>
      </c>
    </row>
    <row r="378" spans="1:10">
      <c r="A378" s="311" t="s">
        <v>577</v>
      </c>
      <c r="B378" s="352">
        <v>300563.24352238874</v>
      </c>
      <c r="C378" s="350" t="s">
        <v>567</v>
      </c>
      <c r="D378" s="350">
        <v>44.193414217222298</v>
      </c>
      <c r="E378" s="350">
        <v>1.7283611890430001E-2</v>
      </c>
      <c r="F378" s="350">
        <v>4.3208077146021804</v>
      </c>
      <c r="G378" s="352">
        <v>13282.915919456782</v>
      </c>
      <c r="H378" s="352">
        <v>5.1948184495699996E-3</v>
      </c>
      <c r="I378" s="352">
        <v>1.29867598133739</v>
      </c>
      <c r="J378" s="352" t="s">
        <v>509</v>
      </c>
    </row>
    <row r="379" spans="1:10">
      <c r="A379" s="311" t="s">
        <v>578</v>
      </c>
      <c r="B379" s="352" t="s">
        <v>538</v>
      </c>
      <c r="C379" s="350" t="s">
        <v>567</v>
      </c>
      <c r="D379" s="350" t="s">
        <v>538</v>
      </c>
      <c r="E379" s="350" t="s">
        <v>538</v>
      </c>
      <c r="F379" s="350" t="s">
        <v>538</v>
      </c>
      <c r="G379" s="352" t="s">
        <v>538</v>
      </c>
      <c r="H379" s="352" t="s">
        <v>538</v>
      </c>
      <c r="I379" s="352" t="s">
        <v>538</v>
      </c>
      <c r="J379" s="352" t="s">
        <v>538</v>
      </c>
    </row>
    <row r="380" spans="1:10">
      <c r="A380" s="311" t="s">
        <v>93</v>
      </c>
      <c r="B380" s="352" t="s">
        <v>509</v>
      </c>
      <c r="C380" s="350" t="s">
        <v>567</v>
      </c>
      <c r="D380" s="350" t="s">
        <v>509</v>
      </c>
      <c r="E380" s="350" t="s">
        <v>509</v>
      </c>
      <c r="F380" s="350" t="s">
        <v>509</v>
      </c>
      <c r="G380" s="352" t="s">
        <v>509</v>
      </c>
      <c r="H380" s="352" t="s">
        <v>509</v>
      </c>
      <c r="I380" s="352" t="s">
        <v>509</v>
      </c>
      <c r="J380" s="352" t="s">
        <v>509</v>
      </c>
    </row>
    <row r="381" spans="1:10">
      <c r="A381" s="310" t="s">
        <v>621</v>
      </c>
      <c r="B381" s="350">
        <v>811798.30166600703</v>
      </c>
      <c r="C381" s="350" t="s">
        <v>567</v>
      </c>
      <c r="D381" s="351" t="s">
        <v>196</v>
      </c>
      <c r="E381" s="351" t="s">
        <v>196</v>
      </c>
      <c r="F381" s="351" t="s">
        <v>196</v>
      </c>
      <c r="G381" s="350">
        <v>63474.462414260372</v>
      </c>
      <c r="H381" s="350">
        <v>3.62616549461986</v>
      </c>
      <c r="I381" s="350">
        <v>0.47989880224503001</v>
      </c>
      <c r="J381" s="350" t="s">
        <v>571</v>
      </c>
    </row>
    <row r="382" spans="1:10">
      <c r="A382" s="311" t="s">
        <v>574</v>
      </c>
      <c r="B382" s="352">
        <v>751642.169400585</v>
      </c>
      <c r="C382" s="350" t="s">
        <v>567</v>
      </c>
      <c r="D382" s="350">
        <v>78.722669403891274</v>
      </c>
      <c r="E382" s="350">
        <v>4.75</v>
      </c>
      <c r="F382" s="350">
        <v>0.56999999999999995</v>
      </c>
      <c r="G382" s="352">
        <v>59171.278011745897</v>
      </c>
      <c r="H382" s="352">
        <v>3.5703003046527799</v>
      </c>
      <c r="I382" s="352">
        <v>0.42843603655833001</v>
      </c>
      <c r="J382" s="352" t="s">
        <v>509</v>
      </c>
    </row>
    <row r="383" spans="1:10">
      <c r="A383" s="311" t="s">
        <v>575</v>
      </c>
      <c r="B383" s="352">
        <v>34493.418563901811</v>
      </c>
      <c r="C383" s="350" t="s">
        <v>567</v>
      </c>
      <c r="D383" s="350">
        <v>87.369782150481583</v>
      </c>
      <c r="E383" s="350">
        <v>0.95000000000009999</v>
      </c>
      <c r="F383" s="350">
        <v>1.425</v>
      </c>
      <c r="G383" s="352">
        <v>3013.6824655534788</v>
      </c>
      <c r="H383" s="352">
        <v>3.2768747635709999E-2</v>
      </c>
      <c r="I383" s="352">
        <v>4.9153121453560003E-2</v>
      </c>
      <c r="J383" s="352" t="s">
        <v>509</v>
      </c>
    </row>
    <row r="384" spans="1:10">
      <c r="A384" s="311" t="s">
        <v>576</v>
      </c>
      <c r="B384" s="352">
        <v>25662.713701520213</v>
      </c>
      <c r="C384" s="350" t="s">
        <v>567</v>
      </c>
      <c r="D384" s="350">
        <v>50.248073994006532</v>
      </c>
      <c r="E384" s="350">
        <v>0.90000000000006997</v>
      </c>
      <c r="F384" s="350">
        <v>9.0000000000119998E-2</v>
      </c>
      <c r="G384" s="352">
        <v>1289.5019369609929</v>
      </c>
      <c r="H384" s="352">
        <v>2.3096442331369999E-2</v>
      </c>
      <c r="I384" s="352">
        <v>2.3096442331399999E-3</v>
      </c>
      <c r="J384" s="352" t="s">
        <v>509</v>
      </c>
    </row>
    <row r="385" spans="1:10">
      <c r="A385" s="311" t="s">
        <v>577</v>
      </c>
      <c r="B385" s="352" t="s">
        <v>538</v>
      </c>
      <c r="C385" s="350" t="s">
        <v>567</v>
      </c>
      <c r="D385" s="350" t="s">
        <v>538</v>
      </c>
      <c r="E385" s="350" t="s">
        <v>538</v>
      </c>
      <c r="F385" s="350" t="s">
        <v>538</v>
      </c>
      <c r="G385" s="352" t="s">
        <v>538</v>
      </c>
      <c r="H385" s="352" t="s">
        <v>538</v>
      </c>
      <c r="I385" s="352" t="s">
        <v>538</v>
      </c>
      <c r="J385" s="352" t="s">
        <v>538</v>
      </c>
    </row>
    <row r="386" spans="1:10">
      <c r="A386" s="311" t="s">
        <v>578</v>
      </c>
      <c r="B386" s="352" t="s">
        <v>538</v>
      </c>
      <c r="C386" s="350" t="s">
        <v>567</v>
      </c>
      <c r="D386" s="350" t="s">
        <v>538</v>
      </c>
      <c r="E386" s="350" t="s">
        <v>538</v>
      </c>
      <c r="F386" s="350" t="s">
        <v>538</v>
      </c>
      <c r="G386" s="352" t="s">
        <v>538</v>
      </c>
      <c r="H386" s="352" t="s">
        <v>538</v>
      </c>
      <c r="I386" s="352" t="s">
        <v>538</v>
      </c>
      <c r="J386" s="352" t="s">
        <v>538</v>
      </c>
    </row>
    <row r="387" spans="1:10">
      <c r="A387" s="311" t="s">
        <v>93</v>
      </c>
      <c r="B387" s="352" t="s">
        <v>536</v>
      </c>
      <c r="C387" s="350" t="s">
        <v>567</v>
      </c>
      <c r="D387" s="350" t="s">
        <v>532</v>
      </c>
      <c r="E387" s="350" t="s">
        <v>536</v>
      </c>
      <c r="F387" s="350" t="s">
        <v>536</v>
      </c>
      <c r="G387" s="352" t="s">
        <v>536</v>
      </c>
      <c r="H387" s="352" t="s">
        <v>536</v>
      </c>
      <c r="I387" s="352" t="s">
        <v>536</v>
      </c>
      <c r="J387" s="352" t="s">
        <v>509</v>
      </c>
    </row>
    <row r="388" spans="1:10">
      <c r="A388" s="310" t="s">
        <v>622</v>
      </c>
      <c r="B388" s="350">
        <v>5677477.8602666184</v>
      </c>
      <c r="C388" s="350" t="s">
        <v>567</v>
      </c>
      <c r="D388" s="351" t="s">
        <v>196</v>
      </c>
      <c r="E388" s="351" t="s">
        <v>196</v>
      </c>
      <c r="F388" s="351" t="s">
        <v>196</v>
      </c>
      <c r="G388" s="350">
        <v>121329.28064552911</v>
      </c>
      <c r="H388" s="350" t="s">
        <v>571</v>
      </c>
      <c r="I388" s="350" t="s">
        <v>571</v>
      </c>
      <c r="J388" s="350" t="s">
        <v>571</v>
      </c>
    </row>
    <row r="389" spans="1:10">
      <c r="A389" s="311" t="s">
        <v>574</v>
      </c>
      <c r="B389" s="352">
        <v>5122279.9912827471</v>
      </c>
      <c r="C389" s="350" t="s">
        <v>567</v>
      </c>
      <c r="D389" s="350">
        <v>19.402931317907768</v>
      </c>
      <c r="E389" s="350" t="s">
        <v>509</v>
      </c>
      <c r="F389" s="350" t="s">
        <v>509</v>
      </c>
      <c r="G389" s="352">
        <v>99387.246861952342</v>
      </c>
      <c r="H389" s="352" t="s">
        <v>509</v>
      </c>
      <c r="I389" s="352" t="s">
        <v>509</v>
      </c>
      <c r="J389" s="352" t="s">
        <v>509</v>
      </c>
    </row>
    <row r="390" spans="1:10">
      <c r="A390" s="311" t="s">
        <v>575</v>
      </c>
      <c r="B390" s="352">
        <v>208587.74337946158</v>
      </c>
      <c r="C390" s="350" t="s">
        <v>567</v>
      </c>
      <c r="D390" s="350">
        <v>70.948187124442754</v>
      </c>
      <c r="E390" s="350" t="s">
        <v>509</v>
      </c>
      <c r="F390" s="350" t="s">
        <v>509</v>
      </c>
      <c r="G390" s="352">
        <v>14798.922249151285</v>
      </c>
      <c r="H390" s="352" t="s">
        <v>509</v>
      </c>
      <c r="I390" s="352" t="s">
        <v>509</v>
      </c>
      <c r="J390" s="352" t="s">
        <v>509</v>
      </c>
    </row>
    <row r="391" spans="1:10">
      <c r="A391" s="311" t="s">
        <v>576</v>
      </c>
      <c r="B391" s="352">
        <v>346610.12560441019</v>
      </c>
      <c r="C391" s="350" t="s">
        <v>567</v>
      </c>
      <c r="D391" s="350">
        <v>20.608490654938318</v>
      </c>
      <c r="E391" s="350" t="s">
        <v>509</v>
      </c>
      <c r="F391" s="350" t="s">
        <v>509</v>
      </c>
      <c r="G391" s="352">
        <v>7143.1115344254831</v>
      </c>
      <c r="H391" s="352" t="s">
        <v>509</v>
      </c>
      <c r="I391" s="352" t="s">
        <v>509</v>
      </c>
      <c r="J391" s="352" t="s">
        <v>509</v>
      </c>
    </row>
    <row r="392" spans="1:10">
      <c r="A392" s="311" t="s">
        <v>577</v>
      </c>
      <c r="B392" s="352" t="s">
        <v>538</v>
      </c>
      <c r="C392" s="350" t="s">
        <v>567</v>
      </c>
      <c r="D392" s="350" t="s">
        <v>538</v>
      </c>
      <c r="E392" s="350" t="s">
        <v>538</v>
      </c>
      <c r="F392" s="350" t="s">
        <v>538</v>
      </c>
      <c r="G392" s="352" t="s">
        <v>538</v>
      </c>
      <c r="H392" s="352" t="s">
        <v>538</v>
      </c>
      <c r="I392" s="352" t="s">
        <v>538</v>
      </c>
      <c r="J392" s="352" t="s">
        <v>538</v>
      </c>
    </row>
    <row r="393" spans="1:10">
      <c r="A393" s="311" t="s">
        <v>578</v>
      </c>
      <c r="B393" s="352" t="s">
        <v>538</v>
      </c>
      <c r="C393" s="350" t="s">
        <v>567</v>
      </c>
      <c r="D393" s="350" t="s">
        <v>538</v>
      </c>
      <c r="E393" s="350" t="s">
        <v>538</v>
      </c>
      <c r="F393" s="350" t="s">
        <v>538</v>
      </c>
      <c r="G393" s="352" t="s">
        <v>538</v>
      </c>
      <c r="H393" s="352" t="s">
        <v>538</v>
      </c>
      <c r="I393" s="352" t="s">
        <v>538</v>
      </c>
      <c r="J393" s="352" t="s">
        <v>538</v>
      </c>
    </row>
    <row r="394" spans="1:10">
      <c r="A394" s="311" t="s">
        <v>93</v>
      </c>
      <c r="B394" s="352" t="s">
        <v>509</v>
      </c>
      <c r="C394" s="350" t="s">
        <v>567</v>
      </c>
      <c r="D394" s="350" t="s">
        <v>509</v>
      </c>
      <c r="E394" s="350" t="s">
        <v>509</v>
      </c>
      <c r="F394" s="350" t="s">
        <v>509</v>
      </c>
      <c r="G394" s="352" t="s">
        <v>509</v>
      </c>
      <c r="H394" s="352" t="s">
        <v>509</v>
      </c>
      <c r="I394" s="352" t="s">
        <v>509</v>
      </c>
      <c r="J394" s="352" t="s">
        <v>509</v>
      </c>
    </row>
    <row r="395" spans="1:10">
      <c r="A395" s="67" t="s">
        <v>623</v>
      </c>
      <c r="B395" s="350">
        <v>388367.15745382814</v>
      </c>
      <c r="C395" s="350" t="s">
        <v>567</v>
      </c>
      <c r="D395" s="351" t="s">
        <v>196</v>
      </c>
      <c r="E395" s="351" t="s">
        <v>196</v>
      </c>
      <c r="F395" s="351" t="s">
        <v>196</v>
      </c>
      <c r="G395" s="350">
        <v>28046.5637376296</v>
      </c>
      <c r="H395" s="350">
        <v>0.48826677857</v>
      </c>
      <c r="I395" s="350">
        <v>0.78160963399831995</v>
      </c>
      <c r="J395" s="351" t="s">
        <v>196</v>
      </c>
    </row>
    <row r="396" spans="1:10">
      <c r="A396" s="310" t="s">
        <v>624</v>
      </c>
      <c r="B396" s="350">
        <v>388367.15745382814</v>
      </c>
      <c r="C396" s="350" t="s">
        <v>567</v>
      </c>
      <c r="D396" s="351" t="s">
        <v>196</v>
      </c>
      <c r="E396" s="351" t="s">
        <v>196</v>
      </c>
      <c r="F396" s="351" t="s">
        <v>196</v>
      </c>
      <c r="G396" s="350">
        <v>28046.5637376296</v>
      </c>
      <c r="H396" s="350">
        <v>0.48826677857</v>
      </c>
      <c r="I396" s="350">
        <v>0.78160963399831995</v>
      </c>
      <c r="J396" s="351" t="s">
        <v>196</v>
      </c>
    </row>
    <row r="397" spans="1:10">
      <c r="A397" s="311" t="s">
        <v>574</v>
      </c>
      <c r="B397" s="352">
        <v>388367.15745382814</v>
      </c>
      <c r="C397" s="350" t="s">
        <v>567</v>
      </c>
      <c r="D397" s="350">
        <v>72.216620791277833</v>
      </c>
      <c r="E397" s="350">
        <v>1.2572298383084799</v>
      </c>
      <c r="F397" s="350">
        <v>2.0125533763529999</v>
      </c>
      <c r="G397" s="352">
        <v>28046.5637376296</v>
      </c>
      <c r="H397" s="352">
        <v>0.48826677857</v>
      </c>
      <c r="I397" s="352">
        <v>0.78160963399831995</v>
      </c>
      <c r="J397" s="351" t="s">
        <v>196</v>
      </c>
    </row>
    <row r="398" spans="1:10">
      <c r="A398" s="311" t="s">
        <v>575</v>
      </c>
      <c r="B398" s="352" t="s">
        <v>538</v>
      </c>
      <c r="C398" s="350" t="s">
        <v>567</v>
      </c>
      <c r="D398" s="350" t="s">
        <v>538</v>
      </c>
      <c r="E398" s="350" t="s">
        <v>538</v>
      </c>
      <c r="F398" s="350" t="s">
        <v>538</v>
      </c>
      <c r="G398" s="352" t="s">
        <v>538</v>
      </c>
      <c r="H398" s="352" t="s">
        <v>538</v>
      </c>
      <c r="I398" s="352" t="s">
        <v>538</v>
      </c>
      <c r="J398" s="351" t="s">
        <v>196</v>
      </c>
    </row>
    <row r="399" spans="1:10">
      <c r="A399" s="311" t="s">
        <v>576</v>
      </c>
      <c r="B399" s="352" t="s">
        <v>538</v>
      </c>
      <c r="C399" s="350" t="s">
        <v>567</v>
      </c>
      <c r="D399" s="350" t="s">
        <v>538</v>
      </c>
      <c r="E399" s="350" t="s">
        <v>538</v>
      </c>
      <c r="F399" s="350" t="s">
        <v>538</v>
      </c>
      <c r="G399" s="352" t="s">
        <v>538</v>
      </c>
      <c r="H399" s="352" t="s">
        <v>538</v>
      </c>
      <c r="I399" s="352" t="s">
        <v>538</v>
      </c>
      <c r="J399" s="351" t="s">
        <v>196</v>
      </c>
    </row>
    <row r="400" spans="1:10">
      <c r="A400" s="311" t="s">
        <v>577</v>
      </c>
      <c r="B400" s="352" t="s">
        <v>538</v>
      </c>
      <c r="C400" s="350" t="s">
        <v>567</v>
      </c>
      <c r="D400" s="350" t="s">
        <v>538</v>
      </c>
      <c r="E400" s="350" t="s">
        <v>538</v>
      </c>
      <c r="F400" s="350" t="s">
        <v>538</v>
      </c>
      <c r="G400" s="352" t="s">
        <v>538</v>
      </c>
      <c r="H400" s="352" t="s">
        <v>538</v>
      </c>
      <c r="I400" s="352" t="s">
        <v>538</v>
      </c>
      <c r="J400" s="351" t="s">
        <v>196</v>
      </c>
    </row>
    <row r="401" spans="1:13">
      <c r="A401" s="311" t="s">
        <v>93</v>
      </c>
      <c r="B401" s="352" t="s">
        <v>538</v>
      </c>
      <c r="C401" s="350" t="s">
        <v>567</v>
      </c>
      <c r="D401" s="350" t="s">
        <v>538</v>
      </c>
      <c r="E401" s="350" t="s">
        <v>538</v>
      </c>
      <c r="F401" s="350" t="s">
        <v>538</v>
      </c>
      <c r="G401" s="352" t="s">
        <v>538</v>
      </c>
      <c r="H401" s="352" t="s">
        <v>538</v>
      </c>
      <c r="I401" s="352" t="s">
        <v>538</v>
      </c>
      <c r="J401" s="351" t="s">
        <v>196</v>
      </c>
    </row>
    <row r="402" spans="1:13">
      <c r="A402" s="68" t="s">
        <v>625</v>
      </c>
      <c r="B402" s="353"/>
      <c r="C402" s="353"/>
      <c r="D402" s="353"/>
      <c r="E402" s="353"/>
      <c r="F402" s="353"/>
      <c r="G402" s="353"/>
      <c r="H402" s="353"/>
      <c r="I402" s="353"/>
      <c r="J402" s="353"/>
    </row>
    <row r="403" spans="1:13">
      <c r="A403" s="69" t="s">
        <v>626</v>
      </c>
      <c r="B403" s="351" t="s">
        <v>196</v>
      </c>
      <c r="C403" s="351" t="s">
        <v>196</v>
      </c>
      <c r="D403" s="351" t="s">
        <v>196</v>
      </c>
      <c r="E403" s="351" t="s">
        <v>196</v>
      </c>
      <c r="F403" s="351" t="s">
        <v>196</v>
      </c>
      <c r="G403" s="351" t="s">
        <v>196</v>
      </c>
      <c r="H403" s="351" t="s">
        <v>196</v>
      </c>
      <c r="I403" s="351" t="s">
        <v>196</v>
      </c>
      <c r="J403" s="351" t="s">
        <v>196</v>
      </c>
    </row>
    <row r="404" spans="1:13">
      <c r="A404" s="313" t="s">
        <v>3290</v>
      </c>
      <c r="B404" s="352" t="s">
        <v>509</v>
      </c>
      <c r="C404" s="350" t="s">
        <v>567</v>
      </c>
      <c r="D404" s="350" t="s">
        <v>509</v>
      </c>
      <c r="E404" s="350" t="s">
        <v>509</v>
      </c>
      <c r="F404" s="350" t="s">
        <v>509</v>
      </c>
      <c r="G404" s="352" t="s">
        <v>509</v>
      </c>
      <c r="H404" s="352" t="s">
        <v>509</v>
      </c>
      <c r="I404" s="352" t="s">
        <v>509</v>
      </c>
      <c r="J404" s="352" t="s">
        <v>509</v>
      </c>
    </row>
    <row r="405" spans="1:13">
      <c r="A405" s="313" t="s">
        <v>3310</v>
      </c>
      <c r="B405" s="352" t="s">
        <v>509</v>
      </c>
      <c r="C405" s="350" t="s">
        <v>567</v>
      </c>
      <c r="D405" s="350" t="s">
        <v>509</v>
      </c>
      <c r="E405" s="350" t="s">
        <v>509</v>
      </c>
      <c r="F405" s="350" t="s">
        <v>509</v>
      </c>
      <c r="G405" s="352" t="s">
        <v>509</v>
      </c>
      <c r="H405" s="352" t="s">
        <v>509</v>
      </c>
      <c r="I405" s="352" t="s">
        <v>509</v>
      </c>
      <c r="J405" s="352" t="s">
        <v>509</v>
      </c>
    </row>
    <row r="407" spans="1:13" ht="16">
      <c r="A407" s="58" t="s">
        <v>627</v>
      </c>
      <c r="B407" s="70">
        <f>SUM(B215,B401)</f>
        <v>345378.91663054173</v>
      </c>
      <c r="C407" s="70">
        <f t="shared" ref="C407:J407" si="7">SUM(C215,C401)</f>
        <v>0</v>
      </c>
      <c r="D407" s="70">
        <f t="shared" si="7"/>
        <v>65.065035461819363</v>
      </c>
      <c r="E407" s="70">
        <f t="shared" si="7"/>
        <v>1.358677241335E-2</v>
      </c>
      <c r="F407" s="70">
        <f t="shared" si="7"/>
        <v>1.399403229176E-2</v>
      </c>
      <c r="G407" s="70">
        <f t="shared" si="7"/>
        <v>22472.091458330953</v>
      </c>
      <c r="H407" s="70">
        <f t="shared" si="7"/>
        <v>4.6925847366299997E-3</v>
      </c>
      <c r="I407" s="70">
        <f t="shared" si="7"/>
        <v>4.8332437122200001E-3</v>
      </c>
      <c r="J407" s="70">
        <f t="shared" si="7"/>
        <v>0</v>
      </c>
    </row>
    <row r="409" spans="1:13" ht="16">
      <c r="A409" s="393" t="s">
        <v>628</v>
      </c>
      <c r="B409" s="393"/>
      <c r="C409" s="393"/>
      <c r="D409" s="393"/>
      <c r="E409" s="393"/>
      <c r="F409" s="393"/>
      <c r="G409" s="393"/>
      <c r="H409" s="237"/>
      <c r="I409" s="237"/>
      <c r="J409" s="237"/>
      <c r="K409" s="237"/>
      <c r="L409" s="237"/>
      <c r="M409" s="57" t="s">
        <v>493</v>
      </c>
    </row>
    <row r="410" spans="1:13" ht="16">
      <c r="A410" s="232" t="s">
        <v>738</v>
      </c>
      <c r="B410" s="60"/>
      <c r="C410" s="60"/>
      <c r="D410" s="60"/>
      <c r="E410" s="60"/>
      <c r="F410" s="60"/>
      <c r="G410" s="60"/>
      <c r="H410" s="237"/>
      <c r="I410" s="237"/>
      <c r="J410" s="237"/>
      <c r="K410" s="237"/>
      <c r="L410" s="237"/>
      <c r="M410" s="57" t="s">
        <v>3481</v>
      </c>
    </row>
    <row r="411" spans="1:13">
      <c r="A411" s="239"/>
      <c r="B411" s="237"/>
      <c r="C411" s="237"/>
      <c r="D411" s="237"/>
      <c r="E411" s="237"/>
      <c r="F411" s="237"/>
      <c r="G411" s="237"/>
      <c r="H411" s="237"/>
      <c r="I411" s="237"/>
      <c r="J411" s="237"/>
      <c r="K411" s="237"/>
      <c r="L411" s="238"/>
      <c r="M411" s="57" t="s">
        <v>494</v>
      </c>
    </row>
    <row r="412" spans="1:13">
      <c r="A412" s="237"/>
      <c r="B412" s="237"/>
      <c r="C412" s="237"/>
      <c r="D412" s="237"/>
      <c r="E412" s="237"/>
      <c r="F412" s="237"/>
      <c r="G412" s="237"/>
      <c r="H412" s="237"/>
      <c r="I412" s="237"/>
      <c r="J412" s="237"/>
      <c r="K412" s="237"/>
      <c r="L412" s="237"/>
      <c r="M412" s="240"/>
    </row>
    <row r="413" spans="1:13" ht="27">
      <c r="A413" s="241" t="s">
        <v>495</v>
      </c>
      <c r="B413" s="242" t="s">
        <v>496</v>
      </c>
      <c r="C413" s="243" t="s">
        <v>497</v>
      </c>
      <c r="D413" s="243" t="s">
        <v>498</v>
      </c>
      <c r="E413" s="244" t="s">
        <v>629</v>
      </c>
      <c r="F413" s="244" t="s">
        <v>630</v>
      </c>
      <c r="G413" s="245" t="s">
        <v>631</v>
      </c>
      <c r="H413" s="243" t="s">
        <v>632</v>
      </c>
      <c r="I413" s="71" t="s">
        <v>633</v>
      </c>
      <c r="J413" s="243" t="s">
        <v>634</v>
      </c>
      <c r="K413" s="244" t="s">
        <v>500</v>
      </c>
      <c r="L413" s="244" t="s">
        <v>501</v>
      </c>
      <c r="M413" s="246" t="s">
        <v>635</v>
      </c>
    </row>
    <row r="414" spans="1:13" ht="16" thickBot="1">
      <c r="A414" s="247"/>
      <c r="B414" s="416" t="s">
        <v>503</v>
      </c>
      <c r="C414" s="416"/>
      <c r="D414" s="417"/>
      <c r="E414" s="418" t="s">
        <v>636</v>
      </c>
      <c r="F414" s="416"/>
      <c r="G414" s="417"/>
      <c r="H414" s="418" t="s">
        <v>503</v>
      </c>
      <c r="I414" s="419"/>
      <c r="J414" s="419"/>
      <c r="K414" s="419"/>
      <c r="L414" s="419"/>
      <c r="M414" s="420"/>
    </row>
    <row r="415" spans="1:13" ht="16" thickTop="1">
      <c r="A415" s="248" t="s">
        <v>637</v>
      </c>
      <c r="B415" s="354">
        <v>194388.53120401071</v>
      </c>
      <c r="C415" s="354">
        <v>4.4228396639999996</v>
      </c>
      <c r="D415" s="354">
        <v>83.655309749766346</v>
      </c>
      <c r="E415" s="354">
        <v>120191.11711244726</v>
      </c>
      <c r="F415" s="354">
        <v>6716.3061943704279</v>
      </c>
      <c r="G415" s="354">
        <v>7230.4559117999988</v>
      </c>
      <c r="H415" s="354">
        <v>0.51771056610323996</v>
      </c>
      <c r="I415" s="354">
        <v>2.8530150025699998E-2</v>
      </c>
      <c r="J415" s="354">
        <v>572.16514495327442</v>
      </c>
      <c r="K415" s="354">
        <v>1557.1939910195872</v>
      </c>
      <c r="L415" s="354">
        <v>5849.2197121443369</v>
      </c>
      <c r="M415" s="354">
        <v>830.75987228203655</v>
      </c>
    </row>
    <row r="416" spans="1:13">
      <c r="A416" s="249" t="s">
        <v>638</v>
      </c>
      <c r="B416" s="354">
        <v>70637.721174907623</v>
      </c>
      <c r="C416" s="351" t="s">
        <v>196</v>
      </c>
      <c r="D416" s="351" t="s">
        <v>196</v>
      </c>
      <c r="E416" s="351" t="s">
        <v>196</v>
      </c>
      <c r="F416" s="351" t="s">
        <v>196</v>
      </c>
      <c r="G416" s="351" t="s">
        <v>196</v>
      </c>
      <c r="H416" s="351" t="s">
        <v>196</v>
      </c>
      <c r="I416" s="351" t="s">
        <v>196</v>
      </c>
      <c r="J416" s="354" t="s">
        <v>509</v>
      </c>
      <c r="K416" s="354" t="s">
        <v>509</v>
      </c>
      <c r="L416" s="354" t="s">
        <v>509</v>
      </c>
      <c r="M416" s="354">
        <v>134.03649648504052</v>
      </c>
    </row>
    <row r="417" spans="1:13">
      <c r="A417" s="322" t="s">
        <v>639</v>
      </c>
      <c r="B417" s="354">
        <v>46194.121028708993</v>
      </c>
      <c r="C417" s="351" t="s">
        <v>196</v>
      </c>
      <c r="D417" s="351" t="s">
        <v>196</v>
      </c>
      <c r="E417" s="351" t="s">
        <v>196</v>
      </c>
      <c r="F417" s="351" t="s">
        <v>196</v>
      </c>
      <c r="G417" s="351" t="s">
        <v>196</v>
      </c>
      <c r="H417" s="351" t="s">
        <v>196</v>
      </c>
      <c r="I417" s="351" t="s">
        <v>196</v>
      </c>
      <c r="J417" s="351" t="s">
        <v>196</v>
      </c>
      <c r="K417" s="351" t="s">
        <v>196</v>
      </c>
      <c r="L417" s="351" t="s">
        <v>196</v>
      </c>
      <c r="M417" s="352">
        <v>134.03649648504052</v>
      </c>
    </row>
    <row r="418" spans="1:13">
      <c r="A418" s="322" t="s">
        <v>640</v>
      </c>
      <c r="B418" s="354">
        <v>14551.955897401811</v>
      </c>
      <c r="C418" s="351" t="s">
        <v>196</v>
      </c>
      <c r="D418" s="351" t="s">
        <v>196</v>
      </c>
      <c r="E418" s="351" t="s">
        <v>196</v>
      </c>
      <c r="F418" s="351" t="s">
        <v>196</v>
      </c>
      <c r="G418" s="351" t="s">
        <v>196</v>
      </c>
      <c r="H418" s="351" t="s">
        <v>196</v>
      </c>
      <c r="I418" s="351" t="s">
        <v>196</v>
      </c>
      <c r="J418" s="351" t="s">
        <v>196</v>
      </c>
      <c r="K418" s="351" t="s">
        <v>196</v>
      </c>
      <c r="L418" s="351" t="s">
        <v>196</v>
      </c>
      <c r="M418" s="351" t="s">
        <v>196</v>
      </c>
    </row>
    <row r="419" spans="1:13">
      <c r="A419" s="322" t="s">
        <v>641</v>
      </c>
      <c r="B419" s="354">
        <v>2432.4049712060923</v>
      </c>
      <c r="C419" s="351" t="s">
        <v>196</v>
      </c>
      <c r="D419" s="351" t="s">
        <v>196</v>
      </c>
      <c r="E419" s="351" t="s">
        <v>196</v>
      </c>
      <c r="F419" s="351" t="s">
        <v>196</v>
      </c>
      <c r="G419" s="351" t="s">
        <v>196</v>
      </c>
      <c r="H419" s="351" t="s">
        <v>196</v>
      </c>
      <c r="I419" s="351" t="s">
        <v>196</v>
      </c>
      <c r="J419" s="351" t="s">
        <v>196</v>
      </c>
      <c r="K419" s="351" t="s">
        <v>196</v>
      </c>
      <c r="L419" s="351" t="s">
        <v>196</v>
      </c>
      <c r="M419" s="351" t="s">
        <v>196</v>
      </c>
    </row>
    <row r="420" spans="1:13">
      <c r="A420" s="322" t="s">
        <v>642</v>
      </c>
      <c r="B420" s="354">
        <v>7459.2392775907283</v>
      </c>
      <c r="C420" s="351" t="s">
        <v>196</v>
      </c>
      <c r="D420" s="351" t="s">
        <v>196</v>
      </c>
      <c r="E420" s="351" t="s">
        <v>196</v>
      </c>
      <c r="F420" s="351" t="s">
        <v>196</v>
      </c>
      <c r="G420" s="351" t="s">
        <v>196</v>
      </c>
      <c r="H420" s="351" t="s">
        <v>196</v>
      </c>
      <c r="I420" s="351" t="s">
        <v>196</v>
      </c>
      <c r="J420" s="354" t="s">
        <v>509</v>
      </c>
      <c r="K420" s="354" t="s">
        <v>509</v>
      </c>
      <c r="L420" s="354" t="s">
        <v>509</v>
      </c>
      <c r="M420" s="354" t="s">
        <v>509</v>
      </c>
    </row>
    <row r="421" spans="1:13">
      <c r="A421" s="250" t="s">
        <v>643</v>
      </c>
      <c r="B421" s="354">
        <v>46553.765996456706</v>
      </c>
      <c r="C421" s="354">
        <v>3.4620000000000002</v>
      </c>
      <c r="D421" s="354">
        <v>69.090317678675007</v>
      </c>
      <c r="E421" s="354">
        <v>20040.325102040817</v>
      </c>
      <c r="F421" s="354" t="s">
        <v>509</v>
      </c>
      <c r="G421" s="354" t="s">
        <v>509</v>
      </c>
      <c r="H421" s="354" t="s">
        <v>509</v>
      </c>
      <c r="I421" s="354" t="s">
        <v>509</v>
      </c>
      <c r="J421" s="354">
        <v>55.249069497127223</v>
      </c>
      <c r="K421" s="354">
        <v>188.72091220254887</v>
      </c>
      <c r="L421" s="354">
        <v>213.37603828081271</v>
      </c>
      <c r="M421" s="354">
        <v>228.15769905799976</v>
      </c>
    </row>
    <row r="422" spans="1:13">
      <c r="A422" s="323" t="s">
        <v>644</v>
      </c>
      <c r="B422" s="354">
        <v>9177.0984327999995</v>
      </c>
      <c r="C422" s="354" t="s">
        <v>509</v>
      </c>
      <c r="D422" s="354" t="s">
        <v>509</v>
      </c>
      <c r="E422" s="351" t="s">
        <v>196</v>
      </c>
      <c r="F422" s="351" t="s">
        <v>196</v>
      </c>
      <c r="G422" s="351" t="s">
        <v>196</v>
      </c>
      <c r="H422" s="351" t="s">
        <v>196</v>
      </c>
      <c r="I422" s="351" t="s">
        <v>196</v>
      </c>
      <c r="J422" s="352" t="s">
        <v>511</v>
      </c>
      <c r="K422" s="352" t="s">
        <v>511</v>
      </c>
      <c r="L422" s="352" t="s">
        <v>511</v>
      </c>
      <c r="M422" s="352" t="s">
        <v>511</v>
      </c>
    </row>
    <row r="423" spans="1:13">
      <c r="A423" s="322" t="s">
        <v>645</v>
      </c>
      <c r="B423" s="351" t="s">
        <v>196</v>
      </c>
      <c r="C423" s="351" t="s">
        <v>196</v>
      </c>
      <c r="D423" s="354">
        <v>37.974850892036372</v>
      </c>
      <c r="E423" s="351" t="s">
        <v>196</v>
      </c>
      <c r="F423" s="351" t="s">
        <v>196</v>
      </c>
      <c r="G423" s="351" t="s">
        <v>196</v>
      </c>
      <c r="H423" s="351" t="s">
        <v>196</v>
      </c>
      <c r="I423" s="351" t="s">
        <v>196</v>
      </c>
      <c r="J423" s="352" t="s">
        <v>511</v>
      </c>
      <c r="K423" s="351" t="s">
        <v>196</v>
      </c>
      <c r="L423" s="351" t="s">
        <v>196</v>
      </c>
      <c r="M423" s="351" t="s">
        <v>196</v>
      </c>
    </row>
    <row r="424" spans="1:13">
      <c r="A424" s="322" t="s">
        <v>646</v>
      </c>
      <c r="B424" s="354" t="s">
        <v>509</v>
      </c>
      <c r="C424" s="351" t="s">
        <v>196</v>
      </c>
      <c r="D424" s="354">
        <v>23.960466786638641</v>
      </c>
      <c r="E424" s="351" t="s">
        <v>196</v>
      </c>
      <c r="F424" s="351" t="s">
        <v>196</v>
      </c>
      <c r="G424" s="351" t="s">
        <v>196</v>
      </c>
      <c r="H424" s="351" t="s">
        <v>196</v>
      </c>
      <c r="I424" s="351" t="s">
        <v>196</v>
      </c>
      <c r="J424" s="352" t="s">
        <v>511</v>
      </c>
      <c r="K424" s="352" t="s">
        <v>511</v>
      </c>
      <c r="L424" s="352" t="s">
        <v>511</v>
      </c>
      <c r="M424" s="351" t="s">
        <v>196</v>
      </c>
    </row>
    <row r="425" spans="1:13">
      <c r="A425" s="322" t="s">
        <v>647</v>
      </c>
      <c r="B425" s="354" t="s">
        <v>532</v>
      </c>
      <c r="C425" s="351" t="s">
        <v>196</v>
      </c>
      <c r="D425" s="354">
        <v>7.1550000000000002</v>
      </c>
      <c r="E425" s="351" t="s">
        <v>196</v>
      </c>
      <c r="F425" s="351" t="s">
        <v>196</v>
      </c>
      <c r="G425" s="351" t="s">
        <v>196</v>
      </c>
      <c r="H425" s="351" t="s">
        <v>196</v>
      </c>
      <c r="I425" s="351" t="s">
        <v>196</v>
      </c>
      <c r="J425" s="351" t="s">
        <v>196</v>
      </c>
      <c r="K425" s="351" t="s">
        <v>196</v>
      </c>
      <c r="L425" s="352" t="s">
        <v>511</v>
      </c>
      <c r="M425" s="352" t="s">
        <v>511</v>
      </c>
    </row>
    <row r="426" spans="1:13">
      <c r="A426" s="322" t="s">
        <v>648</v>
      </c>
      <c r="B426" s="354">
        <v>91.7</v>
      </c>
      <c r="C426" s="354">
        <v>0.40600000000000003</v>
      </c>
      <c r="D426" s="351" t="s">
        <v>196</v>
      </c>
      <c r="E426" s="351" t="s">
        <v>196</v>
      </c>
      <c r="F426" s="351" t="s">
        <v>196</v>
      </c>
      <c r="G426" s="351" t="s">
        <v>196</v>
      </c>
      <c r="H426" s="351" t="s">
        <v>196</v>
      </c>
      <c r="I426" s="351" t="s">
        <v>196</v>
      </c>
      <c r="J426" s="352" t="s">
        <v>511</v>
      </c>
      <c r="K426" s="352" t="s">
        <v>511</v>
      </c>
      <c r="L426" s="352" t="s">
        <v>511</v>
      </c>
      <c r="M426" s="352" t="s">
        <v>511</v>
      </c>
    </row>
    <row r="427" spans="1:13">
      <c r="A427" s="322" t="s">
        <v>649</v>
      </c>
      <c r="B427" s="354">
        <v>1755.3999999999999</v>
      </c>
      <c r="C427" s="351" t="s">
        <v>196</v>
      </c>
      <c r="D427" s="351" t="s">
        <v>196</v>
      </c>
      <c r="E427" s="351" t="s">
        <v>196</v>
      </c>
      <c r="F427" s="351" t="s">
        <v>196</v>
      </c>
      <c r="G427" s="351" t="s">
        <v>196</v>
      </c>
      <c r="H427" s="351" t="s">
        <v>196</v>
      </c>
      <c r="I427" s="351" t="s">
        <v>196</v>
      </c>
      <c r="J427" s="351" t="s">
        <v>196</v>
      </c>
      <c r="K427" s="351" t="s">
        <v>196</v>
      </c>
      <c r="L427" s="351" t="s">
        <v>196</v>
      </c>
      <c r="M427" s="351" t="s">
        <v>196</v>
      </c>
    </row>
    <row r="428" spans="1:13">
      <c r="A428" s="322" t="s">
        <v>650</v>
      </c>
      <c r="B428" s="354">
        <v>1655.306718597858</v>
      </c>
      <c r="C428" s="351" t="s">
        <v>196</v>
      </c>
      <c r="D428" s="351" t="s">
        <v>196</v>
      </c>
      <c r="E428" s="351" t="s">
        <v>196</v>
      </c>
      <c r="F428" s="351" t="s">
        <v>196</v>
      </c>
      <c r="G428" s="351" t="s">
        <v>196</v>
      </c>
      <c r="H428" s="351" t="s">
        <v>196</v>
      </c>
      <c r="I428" s="351" t="s">
        <v>196</v>
      </c>
      <c r="J428" s="351" t="s">
        <v>196</v>
      </c>
      <c r="K428" s="351" t="s">
        <v>196</v>
      </c>
      <c r="L428" s="351" t="s">
        <v>196</v>
      </c>
      <c r="M428" s="351" t="s">
        <v>196</v>
      </c>
    </row>
    <row r="429" spans="1:13">
      <c r="A429" s="322" t="s">
        <v>651</v>
      </c>
      <c r="B429" s="354">
        <v>27383.218865213978</v>
      </c>
      <c r="C429" s="354">
        <v>3.056</v>
      </c>
      <c r="D429" s="351" t="s">
        <v>196</v>
      </c>
      <c r="E429" s="351" t="s">
        <v>196</v>
      </c>
      <c r="F429" s="351" t="s">
        <v>196</v>
      </c>
      <c r="G429" s="351" t="s">
        <v>196</v>
      </c>
      <c r="H429" s="351" t="s">
        <v>196</v>
      </c>
      <c r="I429" s="351" t="s">
        <v>196</v>
      </c>
      <c r="J429" s="352" t="s">
        <v>511</v>
      </c>
      <c r="K429" s="352" t="s">
        <v>511</v>
      </c>
      <c r="L429" s="352" t="s">
        <v>511</v>
      </c>
      <c r="M429" s="352" t="s">
        <v>511</v>
      </c>
    </row>
    <row r="430" spans="1:13">
      <c r="A430" s="322" t="s">
        <v>652</v>
      </c>
      <c r="B430" s="351" t="s">
        <v>196</v>
      </c>
      <c r="C430" s="351" t="s">
        <v>196</v>
      </c>
      <c r="D430" s="351" t="s">
        <v>196</v>
      </c>
      <c r="E430" s="354">
        <v>20040.325102040817</v>
      </c>
      <c r="F430" s="354" t="s">
        <v>509</v>
      </c>
      <c r="G430" s="354" t="s">
        <v>509</v>
      </c>
      <c r="H430" s="354" t="s">
        <v>509</v>
      </c>
      <c r="I430" s="354" t="s">
        <v>509</v>
      </c>
      <c r="J430" s="351" t="s">
        <v>196</v>
      </c>
      <c r="K430" s="351" t="s">
        <v>196</v>
      </c>
      <c r="L430" s="351" t="s">
        <v>196</v>
      </c>
      <c r="M430" s="351" t="s">
        <v>196</v>
      </c>
    </row>
    <row r="431" spans="1:13">
      <c r="A431" s="324" t="s">
        <v>3311</v>
      </c>
      <c r="B431" s="354">
        <v>6491.041979844872</v>
      </c>
      <c r="C431" s="354" t="s">
        <v>571</v>
      </c>
      <c r="D431" s="354" t="s">
        <v>509</v>
      </c>
      <c r="E431" s="354" t="s">
        <v>509</v>
      </c>
      <c r="F431" s="354" t="s">
        <v>509</v>
      </c>
      <c r="G431" s="354" t="s">
        <v>509</v>
      </c>
      <c r="H431" s="354" t="s">
        <v>509</v>
      </c>
      <c r="I431" s="354" t="s">
        <v>509</v>
      </c>
      <c r="J431" s="354">
        <v>55.249069497127223</v>
      </c>
      <c r="K431" s="354">
        <v>188.72091220254887</v>
      </c>
      <c r="L431" s="354">
        <v>213.37603828081271</v>
      </c>
      <c r="M431" s="354">
        <v>228.15769905799976</v>
      </c>
    </row>
    <row r="432" spans="1:13">
      <c r="A432" s="249" t="s">
        <v>653</v>
      </c>
      <c r="B432" s="354">
        <v>77197.044032646372</v>
      </c>
      <c r="C432" s="354">
        <v>0.96083966399999998</v>
      </c>
      <c r="D432" s="354" t="s">
        <v>509</v>
      </c>
      <c r="E432" s="354" t="s">
        <v>571</v>
      </c>
      <c r="F432" s="354">
        <v>3439.7541856200496</v>
      </c>
      <c r="G432" s="354" t="s">
        <v>509</v>
      </c>
      <c r="H432" s="354">
        <v>0.12041830440901</v>
      </c>
      <c r="I432" s="354" t="s">
        <v>509</v>
      </c>
      <c r="J432" s="354">
        <v>60.032090854165958</v>
      </c>
      <c r="K432" s="354">
        <v>752.39490757758881</v>
      </c>
      <c r="L432" s="354">
        <v>44.874287061635293</v>
      </c>
      <c r="M432" s="354">
        <v>158.39225986800554</v>
      </c>
    </row>
    <row r="433" spans="1:13">
      <c r="A433" s="322" t="s">
        <v>654</v>
      </c>
      <c r="B433" s="354">
        <v>70076.465574306625</v>
      </c>
      <c r="C433" s="354">
        <v>0.57413966400000005</v>
      </c>
      <c r="D433" s="351" t="s">
        <v>196</v>
      </c>
      <c r="E433" s="351" t="s">
        <v>196</v>
      </c>
      <c r="F433" s="351" t="s">
        <v>196</v>
      </c>
      <c r="G433" s="351" t="s">
        <v>196</v>
      </c>
      <c r="H433" s="351" t="s">
        <v>196</v>
      </c>
      <c r="I433" s="351" t="s">
        <v>196</v>
      </c>
      <c r="J433" s="352" t="s">
        <v>511</v>
      </c>
      <c r="K433" s="352" t="s">
        <v>511</v>
      </c>
      <c r="L433" s="352" t="s">
        <v>511</v>
      </c>
      <c r="M433" s="352" t="s">
        <v>511</v>
      </c>
    </row>
    <row r="434" spans="1:13">
      <c r="A434" s="322" t="s">
        <v>655</v>
      </c>
      <c r="B434" s="354">
        <v>1391.9</v>
      </c>
      <c r="C434" s="354">
        <v>0.38669999999999999</v>
      </c>
      <c r="D434" s="351" t="s">
        <v>196</v>
      </c>
      <c r="E434" s="351" t="s">
        <v>196</v>
      </c>
      <c r="F434" s="351" t="s">
        <v>196</v>
      </c>
      <c r="G434" s="351" t="s">
        <v>196</v>
      </c>
      <c r="H434" s="351" t="s">
        <v>196</v>
      </c>
      <c r="I434" s="351" t="s">
        <v>196</v>
      </c>
      <c r="J434" s="352" t="s">
        <v>511</v>
      </c>
      <c r="K434" s="352" t="s">
        <v>511</v>
      </c>
      <c r="L434" s="352" t="s">
        <v>511</v>
      </c>
      <c r="M434" s="352" t="s">
        <v>511</v>
      </c>
    </row>
    <row r="435" spans="1:13">
      <c r="A435" s="322" t="s">
        <v>656</v>
      </c>
      <c r="B435" s="354">
        <v>4142.0497045616085</v>
      </c>
      <c r="C435" s="351" t="s">
        <v>196</v>
      </c>
      <c r="D435" s="351" t="s">
        <v>196</v>
      </c>
      <c r="E435" s="351" t="s">
        <v>196</v>
      </c>
      <c r="F435" s="354">
        <v>3439.7541856200496</v>
      </c>
      <c r="G435" s="351" t="s">
        <v>196</v>
      </c>
      <c r="H435" s="354" t="s">
        <v>509</v>
      </c>
      <c r="I435" s="351" t="s">
        <v>196</v>
      </c>
      <c r="J435" s="352" t="s">
        <v>511</v>
      </c>
      <c r="K435" s="352" t="s">
        <v>511</v>
      </c>
      <c r="L435" s="352" t="s">
        <v>511</v>
      </c>
      <c r="M435" s="352" t="s">
        <v>511</v>
      </c>
    </row>
    <row r="436" spans="1:13">
      <c r="A436" s="324" t="s">
        <v>657</v>
      </c>
      <c r="B436" s="354">
        <v>3.2962224463777599</v>
      </c>
      <c r="C436" s="351" t="s">
        <v>196</v>
      </c>
      <c r="D436" s="351" t="s">
        <v>196</v>
      </c>
      <c r="E436" s="354" t="s">
        <v>571</v>
      </c>
      <c r="F436" s="354" t="s">
        <v>509</v>
      </c>
      <c r="G436" s="354" t="s">
        <v>509</v>
      </c>
      <c r="H436" s="354">
        <v>0.12041830440901</v>
      </c>
      <c r="I436" s="351" t="s">
        <v>196</v>
      </c>
      <c r="J436" s="352" t="s">
        <v>511</v>
      </c>
      <c r="K436" s="352" t="s">
        <v>511</v>
      </c>
      <c r="L436" s="352" t="s">
        <v>511</v>
      </c>
      <c r="M436" s="352" t="s">
        <v>511</v>
      </c>
    </row>
    <row r="437" spans="1:13">
      <c r="A437" s="325" t="s">
        <v>658</v>
      </c>
      <c r="B437" s="354">
        <v>553.25</v>
      </c>
      <c r="C437" s="351" t="s">
        <v>196</v>
      </c>
      <c r="D437" s="351" t="s">
        <v>196</v>
      </c>
      <c r="E437" s="351" t="s">
        <v>196</v>
      </c>
      <c r="F437" s="351" t="s">
        <v>196</v>
      </c>
      <c r="G437" s="351" t="s">
        <v>196</v>
      </c>
      <c r="H437" s="351" t="s">
        <v>196</v>
      </c>
      <c r="I437" s="351" t="s">
        <v>196</v>
      </c>
      <c r="J437" s="352" t="s">
        <v>511</v>
      </c>
      <c r="K437" s="352" t="s">
        <v>511</v>
      </c>
      <c r="L437" s="352" t="s">
        <v>511</v>
      </c>
      <c r="M437" s="352" t="s">
        <v>511</v>
      </c>
    </row>
    <row r="438" spans="1:13">
      <c r="A438" s="325" t="s">
        <v>659</v>
      </c>
      <c r="B438" s="354">
        <v>1030.0825313317564</v>
      </c>
      <c r="C438" s="351" t="s">
        <v>196</v>
      </c>
      <c r="D438" s="351" t="s">
        <v>196</v>
      </c>
      <c r="E438" s="351" t="s">
        <v>196</v>
      </c>
      <c r="F438" s="351" t="s">
        <v>196</v>
      </c>
      <c r="G438" s="351" t="s">
        <v>196</v>
      </c>
      <c r="H438" s="351" t="s">
        <v>196</v>
      </c>
      <c r="I438" s="351" t="s">
        <v>196</v>
      </c>
      <c r="J438" s="352" t="s">
        <v>511</v>
      </c>
      <c r="K438" s="352" t="s">
        <v>511</v>
      </c>
      <c r="L438" s="352" t="s">
        <v>511</v>
      </c>
      <c r="M438" s="352" t="s">
        <v>511</v>
      </c>
    </row>
    <row r="439" spans="1:13">
      <c r="A439" s="322" t="s">
        <v>3312</v>
      </c>
      <c r="B439" s="354" t="s">
        <v>509</v>
      </c>
      <c r="C439" s="354" t="s">
        <v>509</v>
      </c>
      <c r="D439" s="354" t="s">
        <v>509</v>
      </c>
      <c r="E439" s="354" t="s">
        <v>509</v>
      </c>
      <c r="F439" s="354" t="s">
        <v>509</v>
      </c>
      <c r="G439" s="354" t="s">
        <v>509</v>
      </c>
      <c r="H439" s="354" t="s">
        <v>509</v>
      </c>
      <c r="I439" s="354" t="s">
        <v>509</v>
      </c>
      <c r="J439" s="354">
        <v>60.032090854165958</v>
      </c>
      <c r="K439" s="354">
        <v>752.39490757758881</v>
      </c>
      <c r="L439" s="354">
        <v>44.874287061635293</v>
      </c>
      <c r="M439" s="354">
        <v>158.39225986800554</v>
      </c>
    </row>
    <row r="440" spans="1:13">
      <c r="A440" s="326" t="s">
        <v>660</v>
      </c>
      <c r="B440" s="354" t="s">
        <v>511</v>
      </c>
      <c r="C440" s="354" t="s">
        <v>509</v>
      </c>
      <c r="D440" s="354" t="s">
        <v>509</v>
      </c>
      <c r="E440" s="351" t="s">
        <v>196</v>
      </c>
      <c r="F440" s="351" t="s">
        <v>196</v>
      </c>
      <c r="G440" s="351" t="s">
        <v>196</v>
      </c>
      <c r="H440" s="351" t="s">
        <v>196</v>
      </c>
      <c r="I440" s="351" t="s">
        <v>196</v>
      </c>
      <c r="J440" s="354" t="s">
        <v>509</v>
      </c>
      <c r="K440" s="354" t="s">
        <v>509</v>
      </c>
      <c r="L440" s="354" t="s">
        <v>509</v>
      </c>
      <c r="M440" s="354" t="s">
        <v>509</v>
      </c>
    </row>
    <row r="441" spans="1:13">
      <c r="A441" s="327" t="s">
        <v>661</v>
      </c>
      <c r="B441" s="354" t="s">
        <v>511</v>
      </c>
      <c r="C441" s="354" t="s">
        <v>509</v>
      </c>
      <c r="D441" s="354" t="s">
        <v>509</v>
      </c>
      <c r="E441" s="351" t="s">
        <v>196</v>
      </c>
      <c r="F441" s="351" t="s">
        <v>196</v>
      </c>
      <c r="G441" s="351" t="s">
        <v>196</v>
      </c>
      <c r="H441" s="351" t="s">
        <v>196</v>
      </c>
      <c r="I441" s="351" t="s">
        <v>196</v>
      </c>
      <c r="J441" s="352" t="s">
        <v>509</v>
      </c>
      <c r="K441" s="352" t="s">
        <v>509</v>
      </c>
      <c r="L441" s="352" t="s">
        <v>509</v>
      </c>
      <c r="M441" s="352" t="s">
        <v>509</v>
      </c>
    </row>
    <row r="442" spans="1:13">
      <c r="A442" s="327" t="s">
        <v>662</v>
      </c>
      <c r="B442" s="354" t="s">
        <v>511</v>
      </c>
      <c r="C442" s="354" t="s">
        <v>509</v>
      </c>
      <c r="D442" s="354" t="s">
        <v>509</v>
      </c>
      <c r="E442" s="351" t="s">
        <v>196</v>
      </c>
      <c r="F442" s="351" t="s">
        <v>196</v>
      </c>
      <c r="G442" s="351" t="s">
        <v>196</v>
      </c>
      <c r="H442" s="351" t="s">
        <v>196</v>
      </c>
      <c r="I442" s="351" t="s">
        <v>196</v>
      </c>
      <c r="J442" s="352" t="s">
        <v>509</v>
      </c>
      <c r="K442" s="352" t="s">
        <v>509</v>
      </c>
      <c r="L442" s="352" t="s">
        <v>509</v>
      </c>
      <c r="M442" s="352" t="s">
        <v>509</v>
      </c>
    </row>
    <row r="443" spans="1:13">
      <c r="A443" s="328" t="s">
        <v>663</v>
      </c>
      <c r="B443" s="354" t="s">
        <v>511</v>
      </c>
      <c r="C443" s="354" t="s">
        <v>509</v>
      </c>
      <c r="D443" s="354" t="s">
        <v>509</v>
      </c>
      <c r="E443" s="351" t="s">
        <v>196</v>
      </c>
      <c r="F443" s="351" t="s">
        <v>196</v>
      </c>
      <c r="G443" s="351" t="s">
        <v>196</v>
      </c>
      <c r="H443" s="351" t="s">
        <v>196</v>
      </c>
      <c r="I443" s="351" t="s">
        <v>196</v>
      </c>
      <c r="J443" s="354" t="s">
        <v>509</v>
      </c>
      <c r="K443" s="354" t="s">
        <v>509</v>
      </c>
      <c r="L443" s="354" t="s">
        <v>509</v>
      </c>
      <c r="M443" s="354" t="s">
        <v>509</v>
      </c>
    </row>
    <row r="444" spans="1:13">
      <c r="A444" s="329" t="s">
        <v>664</v>
      </c>
      <c r="B444" s="351" t="s">
        <v>196</v>
      </c>
      <c r="C444" s="351" t="s">
        <v>196</v>
      </c>
      <c r="D444" s="351" t="s">
        <v>196</v>
      </c>
      <c r="E444" s="354">
        <v>205.03642790644966</v>
      </c>
      <c r="F444" s="354">
        <v>3258.5392489035653</v>
      </c>
      <c r="G444" s="354" t="s">
        <v>608</v>
      </c>
      <c r="H444" s="354">
        <v>3.1103247907929999E-2</v>
      </c>
      <c r="I444" s="354">
        <v>2.8530150025699998E-2</v>
      </c>
      <c r="J444" s="351" t="s">
        <v>196</v>
      </c>
      <c r="K444" s="351" t="s">
        <v>196</v>
      </c>
      <c r="L444" s="351" t="s">
        <v>196</v>
      </c>
      <c r="M444" s="351" t="s">
        <v>196</v>
      </c>
    </row>
    <row r="445" spans="1:13">
      <c r="A445" s="327" t="s">
        <v>665</v>
      </c>
      <c r="B445" s="351" t="s">
        <v>196</v>
      </c>
      <c r="C445" s="351" t="s">
        <v>196</v>
      </c>
      <c r="D445" s="351" t="s">
        <v>196</v>
      </c>
      <c r="E445" s="354">
        <v>203.14150729415826</v>
      </c>
      <c r="F445" s="354">
        <v>3249.4595465139037</v>
      </c>
      <c r="G445" s="354" t="s">
        <v>536</v>
      </c>
      <c r="H445" s="354">
        <v>3.0668042743200001E-2</v>
      </c>
      <c r="I445" s="354">
        <v>2.8530150025699998E-2</v>
      </c>
      <c r="J445" s="351" t="s">
        <v>196</v>
      </c>
      <c r="K445" s="351" t="s">
        <v>196</v>
      </c>
      <c r="L445" s="351" t="s">
        <v>196</v>
      </c>
      <c r="M445" s="351" t="s">
        <v>196</v>
      </c>
    </row>
    <row r="446" spans="1:13">
      <c r="A446" s="327" t="s">
        <v>666</v>
      </c>
      <c r="B446" s="351" t="s">
        <v>196</v>
      </c>
      <c r="C446" s="351" t="s">
        <v>196</v>
      </c>
      <c r="D446" s="351" t="s">
        <v>196</v>
      </c>
      <c r="E446" s="354" t="s">
        <v>536</v>
      </c>
      <c r="F446" s="354" t="s">
        <v>536</v>
      </c>
      <c r="G446" s="354" t="s">
        <v>536</v>
      </c>
      <c r="H446" s="354" t="s">
        <v>536</v>
      </c>
      <c r="I446" s="354" t="s">
        <v>536</v>
      </c>
      <c r="J446" s="351" t="s">
        <v>196</v>
      </c>
      <c r="K446" s="351" t="s">
        <v>196</v>
      </c>
      <c r="L446" s="351" t="s">
        <v>196</v>
      </c>
      <c r="M446" s="351" t="s">
        <v>196</v>
      </c>
    </row>
    <row r="447" spans="1:13">
      <c r="A447" s="327" t="s">
        <v>667</v>
      </c>
      <c r="B447" s="351" t="s">
        <v>196</v>
      </c>
      <c r="C447" s="351" t="s">
        <v>196</v>
      </c>
      <c r="D447" s="351" t="s">
        <v>196</v>
      </c>
      <c r="E447" s="354">
        <v>0.10311480095790999</v>
      </c>
      <c r="F447" s="354">
        <v>3.6569522277920501</v>
      </c>
      <c r="G447" s="354" t="s">
        <v>536</v>
      </c>
      <c r="H447" s="354" t="s">
        <v>538</v>
      </c>
      <c r="I447" s="354" t="s">
        <v>538</v>
      </c>
      <c r="J447" s="351" t="s">
        <v>196</v>
      </c>
      <c r="K447" s="351" t="s">
        <v>196</v>
      </c>
      <c r="L447" s="351" t="s">
        <v>196</v>
      </c>
      <c r="M447" s="351" t="s">
        <v>196</v>
      </c>
    </row>
    <row r="448" spans="1:13">
      <c r="A448" s="327" t="s">
        <v>668</v>
      </c>
      <c r="B448" s="351" t="s">
        <v>196</v>
      </c>
      <c r="C448" s="351" t="s">
        <v>196</v>
      </c>
      <c r="D448" s="351" t="s">
        <v>196</v>
      </c>
      <c r="E448" s="354">
        <v>1.6984600970478201</v>
      </c>
      <c r="F448" s="354">
        <v>3.5883231618697602</v>
      </c>
      <c r="G448" s="354" t="s">
        <v>538</v>
      </c>
      <c r="H448" s="354">
        <v>3.4476945044E-4</v>
      </c>
      <c r="I448" s="354" t="s">
        <v>538</v>
      </c>
      <c r="J448" s="351" t="s">
        <v>196</v>
      </c>
      <c r="K448" s="351" t="s">
        <v>196</v>
      </c>
      <c r="L448" s="351" t="s">
        <v>196</v>
      </c>
      <c r="M448" s="351" t="s">
        <v>196</v>
      </c>
    </row>
    <row r="449" spans="1:13">
      <c r="A449" s="327" t="s">
        <v>3313</v>
      </c>
      <c r="B449" s="351" t="s">
        <v>196</v>
      </c>
      <c r="C449" s="351" t="s">
        <v>196</v>
      </c>
      <c r="D449" s="351" t="s">
        <v>196</v>
      </c>
      <c r="E449" s="354">
        <v>9.3345714285669998E-2</v>
      </c>
      <c r="F449" s="354">
        <v>1.83442699999999</v>
      </c>
      <c r="G449" s="354" t="s">
        <v>536</v>
      </c>
      <c r="H449" s="354">
        <v>9.0435714290000002E-5</v>
      </c>
      <c r="I449" s="354" t="s">
        <v>538</v>
      </c>
      <c r="J449" s="351" t="s">
        <v>196</v>
      </c>
      <c r="K449" s="351" t="s">
        <v>196</v>
      </c>
      <c r="L449" s="351" t="s">
        <v>196</v>
      </c>
      <c r="M449" s="351" t="s">
        <v>196</v>
      </c>
    </row>
    <row r="450" spans="1:13">
      <c r="A450" s="330" t="s">
        <v>669</v>
      </c>
      <c r="B450" s="351" t="s">
        <v>196</v>
      </c>
      <c r="C450" s="351" t="s">
        <v>196</v>
      </c>
      <c r="D450" s="351" t="s">
        <v>196</v>
      </c>
      <c r="E450" s="354">
        <v>99945.755582500002</v>
      </c>
      <c r="F450" s="354">
        <v>15.660888</v>
      </c>
      <c r="G450" s="354">
        <v>7230.4559117999988</v>
      </c>
      <c r="H450" s="354" t="s">
        <v>509</v>
      </c>
      <c r="I450" s="354" t="s">
        <v>509</v>
      </c>
      <c r="J450" s="351" t="s">
        <v>196</v>
      </c>
      <c r="K450" s="351" t="s">
        <v>196</v>
      </c>
      <c r="L450" s="351" t="s">
        <v>196</v>
      </c>
      <c r="M450" s="351" t="s">
        <v>196</v>
      </c>
    </row>
    <row r="451" spans="1:13">
      <c r="A451" s="327" t="s">
        <v>670</v>
      </c>
      <c r="B451" s="351" t="s">
        <v>196</v>
      </c>
      <c r="C451" s="351" t="s">
        <v>196</v>
      </c>
      <c r="D451" s="351" t="s">
        <v>196</v>
      </c>
      <c r="E451" s="354">
        <v>89653.230582500008</v>
      </c>
      <c r="F451" s="354" t="s">
        <v>509</v>
      </c>
      <c r="G451" s="354" t="s">
        <v>3168</v>
      </c>
      <c r="H451" s="354" t="s">
        <v>509</v>
      </c>
      <c r="I451" s="354" t="s">
        <v>509</v>
      </c>
      <c r="J451" s="351" t="s">
        <v>196</v>
      </c>
      <c r="K451" s="351" t="s">
        <v>196</v>
      </c>
      <c r="L451" s="351" t="s">
        <v>196</v>
      </c>
      <c r="M451" s="351" t="s">
        <v>196</v>
      </c>
    </row>
    <row r="452" spans="1:13">
      <c r="A452" s="327" t="s">
        <v>671</v>
      </c>
      <c r="B452" s="351" t="s">
        <v>196</v>
      </c>
      <c r="C452" s="351" t="s">
        <v>196</v>
      </c>
      <c r="D452" s="351" t="s">
        <v>196</v>
      </c>
      <c r="E452" s="354">
        <v>1457.742</v>
      </c>
      <c r="F452" s="354" t="s">
        <v>509</v>
      </c>
      <c r="G452" s="354" t="s">
        <v>511</v>
      </c>
      <c r="H452" s="354" t="s">
        <v>509</v>
      </c>
      <c r="I452" s="354" t="s">
        <v>509</v>
      </c>
      <c r="J452" s="351" t="s">
        <v>196</v>
      </c>
      <c r="K452" s="351" t="s">
        <v>196</v>
      </c>
      <c r="L452" s="351" t="s">
        <v>196</v>
      </c>
      <c r="M452" s="351" t="s">
        <v>196</v>
      </c>
    </row>
    <row r="453" spans="1:13">
      <c r="A453" s="327" t="s">
        <v>672</v>
      </c>
      <c r="B453" s="351" t="s">
        <v>196</v>
      </c>
      <c r="C453" s="351" t="s">
        <v>196</v>
      </c>
      <c r="D453" s="351" t="s">
        <v>196</v>
      </c>
      <c r="E453" s="354">
        <v>301.25799999999998</v>
      </c>
      <c r="F453" s="354">
        <v>15.660888</v>
      </c>
      <c r="G453" s="354" t="s">
        <v>511</v>
      </c>
      <c r="H453" s="354" t="s">
        <v>509</v>
      </c>
      <c r="I453" s="354" t="s">
        <v>509</v>
      </c>
      <c r="J453" s="351" t="s">
        <v>196</v>
      </c>
      <c r="K453" s="351" t="s">
        <v>196</v>
      </c>
      <c r="L453" s="351" t="s">
        <v>196</v>
      </c>
      <c r="M453" s="351" t="s">
        <v>196</v>
      </c>
    </row>
    <row r="454" spans="1:13">
      <c r="A454" s="327" t="s">
        <v>673</v>
      </c>
      <c r="B454" s="351" t="s">
        <v>196</v>
      </c>
      <c r="C454" s="351" t="s">
        <v>196</v>
      </c>
      <c r="D454" s="351" t="s">
        <v>196</v>
      </c>
      <c r="E454" s="354">
        <v>8533.5249999999996</v>
      </c>
      <c r="F454" s="354" t="s">
        <v>509</v>
      </c>
      <c r="G454" s="354" t="s">
        <v>583</v>
      </c>
      <c r="H454" s="354" t="s">
        <v>509</v>
      </c>
      <c r="I454" s="354" t="s">
        <v>509</v>
      </c>
      <c r="J454" s="351" t="s">
        <v>196</v>
      </c>
      <c r="K454" s="351" t="s">
        <v>196</v>
      </c>
      <c r="L454" s="351" t="s">
        <v>196</v>
      </c>
      <c r="M454" s="351" t="s">
        <v>196</v>
      </c>
    </row>
    <row r="455" spans="1:13">
      <c r="A455" s="327" t="s">
        <v>674</v>
      </c>
      <c r="B455" s="351" t="s">
        <v>196</v>
      </c>
      <c r="C455" s="351" t="s">
        <v>196</v>
      </c>
      <c r="D455" s="351" t="s">
        <v>196</v>
      </c>
      <c r="E455" s="354" t="s">
        <v>509</v>
      </c>
      <c r="F455" s="354" t="s">
        <v>509</v>
      </c>
      <c r="G455" s="354" t="s">
        <v>511</v>
      </c>
      <c r="H455" s="354" t="s">
        <v>509</v>
      </c>
      <c r="I455" s="354" t="s">
        <v>509</v>
      </c>
      <c r="J455" s="351" t="s">
        <v>196</v>
      </c>
      <c r="K455" s="351" t="s">
        <v>196</v>
      </c>
      <c r="L455" s="351" t="s">
        <v>196</v>
      </c>
      <c r="M455" s="351" t="s">
        <v>196</v>
      </c>
    </row>
    <row r="456" spans="1:13">
      <c r="A456" s="328" t="s">
        <v>675</v>
      </c>
      <c r="B456" s="351" t="s">
        <v>196</v>
      </c>
      <c r="C456" s="351" t="s">
        <v>196</v>
      </c>
      <c r="D456" s="351" t="s">
        <v>196</v>
      </c>
      <c r="E456" s="354" t="s">
        <v>509</v>
      </c>
      <c r="F456" s="354" t="s">
        <v>509</v>
      </c>
      <c r="G456" s="354">
        <v>7230.4559117999988</v>
      </c>
      <c r="H456" s="354" t="s">
        <v>509</v>
      </c>
      <c r="I456" s="354" t="s">
        <v>509</v>
      </c>
      <c r="J456" s="351" t="s">
        <v>196</v>
      </c>
      <c r="K456" s="351" t="s">
        <v>196</v>
      </c>
      <c r="L456" s="351" t="s">
        <v>196</v>
      </c>
      <c r="M456" s="351" t="s">
        <v>196</v>
      </c>
    </row>
    <row r="457" spans="1:13">
      <c r="A457" s="329" t="s">
        <v>676</v>
      </c>
      <c r="B457" s="354" t="s">
        <v>532</v>
      </c>
      <c r="C457" s="354" t="s">
        <v>532</v>
      </c>
      <c r="D457" s="354">
        <v>14.15208194400004</v>
      </c>
      <c r="E457" s="354" t="s">
        <v>509</v>
      </c>
      <c r="F457" s="354">
        <v>2.3518718468133701</v>
      </c>
      <c r="G457" s="354" t="s">
        <v>509</v>
      </c>
      <c r="H457" s="354">
        <v>0.36618901378629998</v>
      </c>
      <c r="I457" s="354" t="s">
        <v>509</v>
      </c>
      <c r="J457" s="354">
        <v>3.0595650574289701</v>
      </c>
      <c r="K457" s="354">
        <v>2.2218459027463999</v>
      </c>
      <c r="L457" s="354">
        <v>3851.2231308671667</v>
      </c>
      <c r="M457" s="354">
        <v>0.17191986356898001</v>
      </c>
    </row>
    <row r="458" spans="1:13">
      <c r="A458" s="327" t="s">
        <v>677</v>
      </c>
      <c r="B458" s="351" t="s">
        <v>196</v>
      </c>
      <c r="C458" s="351" t="s">
        <v>196</v>
      </c>
      <c r="D458" s="351" t="s">
        <v>196</v>
      </c>
      <c r="E458" s="354" t="s">
        <v>509</v>
      </c>
      <c r="F458" s="354">
        <v>2.3518718468133701</v>
      </c>
      <c r="G458" s="354" t="s">
        <v>509</v>
      </c>
      <c r="H458" s="354">
        <v>0.36618901378629998</v>
      </c>
      <c r="I458" s="354" t="s">
        <v>509</v>
      </c>
      <c r="J458" s="351" t="s">
        <v>196</v>
      </c>
      <c r="K458" s="351" t="s">
        <v>196</v>
      </c>
      <c r="L458" s="351" t="s">
        <v>196</v>
      </c>
      <c r="M458" s="351" t="s">
        <v>196</v>
      </c>
    </row>
    <row r="459" spans="1:13">
      <c r="A459" s="327" t="s">
        <v>3314</v>
      </c>
      <c r="B459" s="351" t="s">
        <v>196</v>
      </c>
      <c r="C459" s="351" t="s">
        <v>196</v>
      </c>
      <c r="D459" s="351" t="s">
        <v>196</v>
      </c>
      <c r="E459" s="351" t="s">
        <v>196</v>
      </c>
      <c r="F459" s="354" t="s">
        <v>509</v>
      </c>
      <c r="G459" s="354" t="s">
        <v>196</v>
      </c>
      <c r="H459" s="354" t="s">
        <v>536</v>
      </c>
      <c r="I459" s="351" t="s">
        <v>196</v>
      </c>
      <c r="J459" s="351" t="s">
        <v>196</v>
      </c>
      <c r="K459" s="351" t="s">
        <v>196</v>
      </c>
      <c r="L459" s="351" t="s">
        <v>196</v>
      </c>
      <c r="M459" s="351" t="s">
        <v>196</v>
      </c>
    </row>
    <row r="460" spans="1:13">
      <c r="A460" s="327" t="s">
        <v>3315</v>
      </c>
      <c r="B460" s="351" t="s">
        <v>196</v>
      </c>
      <c r="C460" s="351" t="s">
        <v>196</v>
      </c>
      <c r="D460" s="354">
        <v>14.15208194400004</v>
      </c>
      <c r="E460" s="351" t="s">
        <v>196</v>
      </c>
      <c r="F460" s="351" t="s">
        <v>196</v>
      </c>
      <c r="G460" s="351" t="s">
        <v>196</v>
      </c>
      <c r="H460" s="351" t="s">
        <v>196</v>
      </c>
      <c r="I460" s="351" t="s">
        <v>196</v>
      </c>
      <c r="J460" s="351" t="s">
        <v>196</v>
      </c>
      <c r="K460" s="351" t="s">
        <v>196</v>
      </c>
      <c r="L460" s="351" t="s">
        <v>196</v>
      </c>
      <c r="M460" s="351" t="s">
        <v>196</v>
      </c>
    </row>
    <row r="461" spans="1:13">
      <c r="A461" s="327" t="s">
        <v>678</v>
      </c>
      <c r="B461" s="354" t="s">
        <v>532</v>
      </c>
      <c r="C461" s="354" t="s">
        <v>532</v>
      </c>
      <c r="D461" s="354" t="s">
        <v>532</v>
      </c>
      <c r="E461" s="354" t="s">
        <v>509</v>
      </c>
      <c r="F461" s="354" t="s">
        <v>509</v>
      </c>
      <c r="G461" s="354" t="s">
        <v>509</v>
      </c>
      <c r="H461" s="354" t="s">
        <v>509</v>
      </c>
      <c r="I461" s="354" t="s">
        <v>509</v>
      </c>
      <c r="J461" s="354">
        <v>3.0595650574289701</v>
      </c>
      <c r="K461" s="354">
        <v>2.2218459027463999</v>
      </c>
      <c r="L461" s="354">
        <v>3851.2231308671667</v>
      </c>
      <c r="M461" s="354">
        <v>0.17191986356898001</v>
      </c>
    </row>
    <row r="462" spans="1:13">
      <c r="A462" s="326" t="s">
        <v>679</v>
      </c>
      <c r="B462" s="354" t="s">
        <v>571</v>
      </c>
      <c r="C462" s="354" t="s">
        <v>509</v>
      </c>
      <c r="D462" s="354">
        <v>0.41291012709129998</v>
      </c>
      <c r="E462" s="354" t="s">
        <v>543</v>
      </c>
      <c r="F462" s="354" t="s">
        <v>543</v>
      </c>
      <c r="G462" s="354" t="s">
        <v>509</v>
      </c>
      <c r="H462" s="354" t="s">
        <v>543</v>
      </c>
      <c r="I462" s="354" t="s">
        <v>543</v>
      </c>
      <c r="J462" s="354">
        <v>453.82441954455231</v>
      </c>
      <c r="K462" s="354">
        <v>613.85632533670321</v>
      </c>
      <c r="L462" s="354">
        <v>1739.7462559347221</v>
      </c>
      <c r="M462" s="354">
        <v>310.00149700742173</v>
      </c>
    </row>
    <row r="464" spans="1:13" ht="16">
      <c r="A464" s="58" t="s">
        <v>680</v>
      </c>
      <c r="B464" s="70">
        <f>B415</f>
        <v>194388.53120401071</v>
      </c>
      <c r="C464" s="70">
        <f t="shared" ref="C464:M464" si="8">C415</f>
        <v>4.4228396639999996</v>
      </c>
      <c r="D464" s="70">
        <f t="shared" si="8"/>
        <v>83.655309749766346</v>
      </c>
      <c r="E464" s="70">
        <f t="shared" si="8"/>
        <v>120191.11711244726</v>
      </c>
      <c r="F464" s="70">
        <f t="shared" si="8"/>
        <v>6716.3061943704279</v>
      </c>
      <c r="G464" s="70">
        <f t="shared" si="8"/>
        <v>7230.4559117999988</v>
      </c>
      <c r="H464" s="70">
        <f t="shared" si="8"/>
        <v>0.51771056610323996</v>
      </c>
      <c r="I464" s="70">
        <f t="shared" si="8"/>
        <v>2.8530150025699998E-2</v>
      </c>
      <c r="J464" s="70">
        <f t="shared" si="8"/>
        <v>572.16514495327442</v>
      </c>
      <c r="K464" s="70">
        <f t="shared" si="8"/>
        <v>1557.1939910195872</v>
      </c>
      <c r="L464" s="70">
        <f t="shared" si="8"/>
        <v>5849.2197121443369</v>
      </c>
      <c r="M464" s="70">
        <f t="shared" si="8"/>
        <v>830.75987228203655</v>
      </c>
    </row>
    <row r="466" spans="1:36" ht="18">
      <c r="A466" s="423" t="s">
        <v>681</v>
      </c>
      <c r="B466" s="423"/>
      <c r="C466" s="423"/>
      <c r="D466" s="423"/>
      <c r="E466" s="423"/>
      <c r="F466" s="423"/>
      <c r="G466" s="423"/>
      <c r="H466" s="423"/>
      <c r="I466" s="423"/>
      <c r="J466" s="423"/>
      <c r="K466" s="423"/>
      <c r="L466" s="423"/>
      <c r="M466" s="423"/>
      <c r="N466" s="423"/>
      <c r="O466" s="423"/>
      <c r="P466" s="423"/>
      <c r="Q466" s="423"/>
      <c r="R466" s="240"/>
      <c r="S466" s="240"/>
      <c r="T466" s="240"/>
      <c r="U466" s="240"/>
      <c r="V466" s="240"/>
      <c r="W466" s="240"/>
      <c r="X466" s="240"/>
      <c r="Y466" s="240"/>
      <c r="Z466" s="240"/>
      <c r="AA466" s="240"/>
      <c r="AB466" s="240"/>
      <c r="AC466" s="240"/>
      <c r="AD466" s="240"/>
      <c r="AE466" s="240"/>
      <c r="AF466" s="251"/>
      <c r="AG466" s="240"/>
      <c r="AH466" s="240"/>
      <c r="AI466" s="57" t="s">
        <v>493</v>
      </c>
      <c r="AJ466" s="238"/>
    </row>
    <row r="467" spans="1:36" ht="16">
      <c r="A467" s="252" t="s">
        <v>682</v>
      </c>
      <c r="B467" s="72"/>
      <c r="C467" s="72"/>
      <c r="D467" s="72"/>
      <c r="E467" s="72"/>
      <c r="F467" s="72"/>
      <c r="G467" s="72"/>
      <c r="H467" s="72"/>
      <c r="I467" s="72"/>
      <c r="J467" s="72"/>
      <c r="K467" s="72"/>
      <c r="L467" s="72"/>
      <c r="M467" s="72"/>
      <c r="N467" s="72"/>
      <c r="O467" s="72"/>
      <c r="P467" s="72"/>
      <c r="Q467" s="72"/>
      <c r="R467" s="240"/>
      <c r="S467" s="240"/>
      <c r="T467" s="240"/>
      <c r="U467" s="240"/>
      <c r="V467" s="240"/>
      <c r="W467" s="240"/>
      <c r="X467" s="240"/>
      <c r="Y467" s="240"/>
      <c r="Z467" s="240"/>
      <c r="AA467" s="240"/>
      <c r="AB467" s="240"/>
      <c r="AC467" s="240"/>
      <c r="AD467" s="240"/>
      <c r="AE467" s="240"/>
      <c r="AF467" s="251"/>
      <c r="AG467" s="238"/>
      <c r="AH467" s="238"/>
      <c r="AI467" s="57" t="s">
        <v>3481</v>
      </c>
      <c r="AJ467" s="238"/>
    </row>
    <row r="468" spans="1:36">
      <c r="A468" s="73"/>
      <c r="B468" s="240"/>
      <c r="C468" s="240"/>
      <c r="D468" s="240"/>
      <c r="E468" s="240"/>
      <c r="F468" s="240"/>
      <c r="G468" s="240"/>
      <c r="H468" s="240"/>
      <c r="I468" s="240"/>
      <c r="J468" s="240"/>
      <c r="K468" s="240"/>
      <c r="L468" s="240"/>
      <c r="M468" s="240"/>
      <c r="N468" s="240"/>
      <c r="O468" s="240"/>
      <c r="P468" s="240"/>
      <c r="Q468" s="240"/>
      <c r="R468" s="240"/>
      <c r="S468" s="240"/>
      <c r="T468" s="240"/>
      <c r="U468" s="240"/>
      <c r="V468" s="240"/>
      <c r="W468" s="240"/>
      <c r="X468" s="240"/>
      <c r="Y468" s="240"/>
      <c r="Z468" s="240"/>
      <c r="AA468" s="240"/>
      <c r="AB468" s="240"/>
      <c r="AC468" s="240"/>
      <c r="AD468" s="240"/>
      <c r="AE468" s="240"/>
      <c r="AF468" s="251"/>
      <c r="AG468" s="238"/>
      <c r="AH468" s="238"/>
      <c r="AI468" s="57" t="s">
        <v>494</v>
      </c>
      <c r="AJ468" s="238"/>
    </row>
    <row r="469" spans="1:36">
      <c r="A469" s="253"/>
      <c r="B469" s="240"/>
      <c r="C469" s="240"/>
      <c r="D469" s="240"/>
      <c r="E469" s="240"/>
      <c r="F469" s="240"/>
      <c r="G469" s="240"/>
      <c r="H469" s="240"/>
      <c r="I469" s="240"/>
      <c r="J469" s="240"/>
      <c r="K469" s="240"/>
      <c r="L469" s="240"/>
      <c r="M469" s="240"/>
      <c r="N469" s="240"/>
      <c r="O469" s="240"/>
      <c r="P469" s="240"/>
      <c r="Q469" s="240"/>
      <c r="R469" s="240"/>
      <c r="S469" s="240"/>
      <c r="T469" s="240"/>
      <c r="U469" s="240"/>
      <c r="V469" s="240"/>
      <c r="W469" s="240"/>
      <c r="X469" s="240"/>
      <c r="Y469" s="240"/>
      <c r="Z469" s="240"/>
      <c r="AA469" s="240"/>
      <c r="AB469" s="240"/>
      <c r="AC469" s="240"/>
      <c r="AD469" s="240"/>
      <c r="AE469" s="240"/>
      <c r="AF469" s="240"/>
      <c r="AG469" s="240"/>
      <c r="AH469" s="240"/>
      <c r="AI469" s="240"/>
      <c r="AJ469" s="240"/>
    </row>
    <row r="470" spans="1:36" ht="64.5" customHeight="1">
      <c r="A470" s="438" t="s">
        <v>495</v>
      </c>
      <c r="B470" s="254" t="s">
        <v>683</v>
      </c>
      <c r="C470" s="255" t="s">
        <v>684</v>
      </c>
      <c r="D470" s="255" t="s">
        <v>685</v>
      </c>
      <c r="E470" s="255" t="s">
        <v>686</v>
      </c>
      <c r="F470" s="255" t="s">
        <v>687</v>
      </c>
      <c r="G470" s="255" t="s">
        <v>688</v>
      </c>
      <c r="H470" s="255" t="s">
        <v>689</v>
      </c>
      <c r="I470" s="255" t="s">
        <v>690</v>
      </c>
      <c r="J470" s="255" t="s">
        <v>691</v>
      </c>
      <c r="K470" s="255" t="s">
        <v>692</v>
      </c>
      <c r="L470" s="255" t="s">
        <v>693</v>
      </c>
      <c r="M470" s="255" t="s">
        <v>694</v>
      </c>
      <c r="N470" s="255" t="s">
        <v>695</v>
      </c>
      <c r="O470" s="255" t="s">
        <v>696</v>
      </c>
      <c r="P470" s="255" t="s">
        <v>697</v>
      </c>
      <c r="Q470" s="255" t="s">
        <v>698</v>
      </c>
      <c r="R470" s="255" t="s">
        <v>699</v>
      </c>
      <c r="S470" s="256" t="s">
        <v>700</v>
      </c>
      <c r="T470" s="256" t="s">
        <v>701</v>
      </c>
      <c r="U470" s="257" t="s">
        <v>702</v>
      </c>
      <c r="V470" s="255" t="s">
        <v>703</v>
      </c>
      <c r="W470" s="258" t="s">
        <v>704</v>
      </c>
      <c r="X470" s="258" t="s">
        <v>705</v>
      </c>
      <c r="Y470" s="258" t="s">
        <v>706</v>
      </c>
      <c r="Z470" s="258" t="s">
        <v>707</v>
      </c>
      <c r="AA470" s="258" t="s">
        <v>708</v>
      </c>
      <c r="AB470" s="258" t="s">
        <v>709</v>
      </c>
      <c r="AC470" s="258" t="s">
        <v>710</v>
      </c>
      <c r="AD470" s="259" t="s">
        <v>711</v>
      </c>
      <c r="AE470" s="259" t="s">
        <v>712</v>
      </c>
      <c r="AF470" s="257" t="s">
        <v>713</v>
      </c>
      <c r="AG470" s="255" t="s">
        <v>714</v>
      </c>
      <c r="AH470" s="257" t="s">
        <v>631</v>
      </c>
      <c r="AI470" s="256" t="s">
        <v>632</v>
      </c>
      <c r="AJ470" s="74" t="s">
        <v>715</v>
      </c>
    </row>
    <row r="471" spans="1:36" ht="40" thickBot="1">
      <c r="A471" s="439"/>
      <c r="B471" s="418" t="s">
        <v>3170</v>
      </c>
      <c r="C471" s="416"/>
      <c r="D471" s="416"/>
      <c r="E471" s="416"/>
      <c r="F471" s="416"/>
      <c r="G471" s="416"/>
      <c r="H471" s="416"/>
      <c r="I471" s="416"/>
      <c r="J471" s="416"/>
      <c r="K471" s="416"/>
      <c r="L471" s="416"/>
      <c r="M471" s="416"/>
      <c r="N471" s="416"/>
      <c r="O471" s="416"/>
      <c r="P471" s="416"/>
      <c r="Q471" s="416"/>
      <c r="R471" s="417"/>
      <c r="S471" s="287"/>
      <c r="T471" s="287"/>
      <c r="U471" s="424" t="s">
        <v>716</v>
      </c>
      <c r="V471" s="425"/>
      <c r="W471" s="418" t="s">
        <v>3170</v>
      </c>
      <c r="X471" s="416"/>
      <c r="Y471" s="416"/>
      <c r="Z471" s="416"/>
      <c r="AA471" s="416"/>
      <c r="AB471" s="416"/>
      <c r="AC471" s="417"/>
      <c r="AD471" s="287"/>
      <c r="AE471" s="287"/>
      <c r="AF471" s="424" t="s">
        <v>716</v>
      </c>
      <c r="AG471" s="425"/>
      <c r="AH471" s="260" t="s">
        <v>636</v>
      </c>
      <c r="AI471" s="288" t="s">
        <v>3170</v>
      </c>
      <c r="AJ471" s="261" t="s">
        <v>3170</v>
      </c>
    </row>
    <row r="472" spans="1:36" ht="16" thickTop="1">
      <c r="A472" s="262" t="s">
        <v>717</v>
      </c>
      <c r="B472" s="354">
        <v>1368.6407622854913</v>
      </c>
      <c r="C472" s="354">
        <v>398.21997774743551</v>
      </c>
      <c r="D472" s="354">
        <v>1.9808273483516601</v>
      </c>
      <c r="E472" s="354" t="s">
        <v>814</v>
      </c>
      <c r="F472" s="354">
        <v>2580.4423400000001</v>
      </c>
      <c r="G472" s="354" t="s">
        <v>534</v>
      </c>
      <c r="H472" s="354">
        <v>56029.164606593971</v>
      </c>
      <c r="I472" s="354" t="s">
        <v>534</v>
      </c>
      <c r="J472" s="354">
        <v>2093.1475999999998</v>
      </c>
      <c r="K472" s="354" t="s">
        <v>534</v>
      </c>
      <c r="L472" s="354" t="s">
        <v>814</v>
      </c>
      <c r="M472" s="354" t="s">
        <v>534</v>
      </c>
      <c r="N472" s="354" t="s">
        <v>534</v>
      </c>
      <c r="O472" s="354" t="s">
        <v>534</v>
      </c>
      <c r="P472" s="354" t="s">
        <v>534</v>
      </c>
      <c r="Q472" s="354">
        <v>117.73</v>
      </c>
      <c r="R472" s="354" t="s">
        <v>534</v>
      </c>
      <c r="S472" s="354" t="s">
        <v>814</v>
      </c>
      <c r="T472" s="354" t="s">
        <v>814</v>
      </c>
      <c r="U472" s="354">
        <v>1.6984600970478201</v>
      </c>
      <c r="V472" s="351" t="s">
        <v>196</v>
      </c>
      <c r="W472" s="354">
        <v>540.06916717032652</v>
      </c>
      <c r="X472" s="354">
        <v>206.85707686944318</v>
      </c>
      <c r="Y472" s="354">
        <v>9.0276703162196608</v>
      </c>
      <c r="Z472" s="354" t="s">
        <v>534</v>
      </c>
      <c r="AA472" s="354">
        <v>11.47912170919709</v>
      </c>
      <c r="AB472" s="354" t="s">
        <v>534</v>
      </c>
      <c r="AC472" s="354" t="s">
        <v>814</v>
      </c>
      <c r="AD472" s="354" t="s">
        <v>534</v>
      </c>
      <c r="AE472" s="354" t="s">
        <v>534</v>
      </c>
      <c r="AF472" s="354">
        <v>3.5894286775586801</v>
      </c>
      <c r="AG472" s="351" t="s">
        <v>196</v>
      </c>
      <c r="AH472" s="354">
        <v>7230.4559117999988</v>
      </c>
      <c r="AI472" s="354">
        <v>517.71056610324001</v>
      </c>
      <c r="AJ472" s="354">
        <v>28.530150025699999</v>
      </c>
    </row>
    <row r="473" spans="1:36">
      <c r="A473" s="262" t="s">
        <v>718</v>
      </c>
      <c r="B473" s="354">
        <v>1354.0760204081632</v>
      </c>
      <c r="C473" s="354" t="s">
        <v>509</v>
      </c>
      <c r="D473" s="354" t="s">
        <v>509</v>
      </c>
      <c r="E473" s="354" t="s">
        <v>509</v>
      </c>
      <c r="F473" s="354" t="s">
        <v>509</v>
      </c>
      <c r="G473" s="354" t="s">
        <v>509</v>
      </c>
      <c r="H473" s="354" t="s">
        <v>509</v>
      </c>
      <c r="I473" s="354" t="s">
        <v>509</v>
      </c>
      <c r="J473" s="354" t="s">
        <v>509</v>
      </c>
      <c r="K473" s="354" t="s">
        <v>509</v>
      </c>
      <c r="L473" s="354" t="s">
        <v>509</v>
      </c>
      <c r="M473" s="354" t="s">
        <v>509</v>
      </c>
      <c r="N473" s="354" t="s">
        <v>509</v>
      </c>
      <c r="O473" s="354" t="s">
        <v>509</v>
      </c>
      <c r="P473" s="354" t="s">
        <v>509</v>
      </c>
      <c r="Q473" s="354" t="s">
        <v>509</v>
      </c>
      <c r="R473" s="354" t="s">
        <v>509</v>
      </c>
      <c r="S473" s="354" t="s">
        <v>509</v>
      </c>
      <c r="T473" s="354" t="s">
        <v>509</v>
      </c>
      <c r="U473" s="354" t="s">
        <v>509</v>
      </c>
      <c r="V473" s="351" t="s">
        <v>196</v>
      </c>
      <c r="W473" s="354" t="s">
        <v>509</v>
      </c>
      <c r="X473" s="354" t="s">
        <v>509</v>
      </c>
      <c r="Y473" s="354" t="s">
        <v>509</v>
      </c>
      <c r="Z473" s="354" t="s">
        <v>509</v>
      </c>
      <c r="AA473" s="354" t="s">
        <v>509</v>
      </c>
      <c r="AB473" s="354" t="s">
        <v>509</v>
      </c>
      <c r="AC473" s="354" t="s">
        <v>509</v>
      </c>
      <c r="AD473" s="354" t="s">
        <v>509</v>
      </c>
      <c r="AE473" s="354" t="s">
        <v>509</v>
      </c>
      <c r="AF473" s="354" t="s">
        <v>509</v>
      </c>
      <c r="AG473" s="351" t="s">
        <v>196</v>
      </c>
      <c r="AH473" s="354" t="s">
        <v>509</v>
      </c>
      <c r="AI473" s="354" t="s">
        <v>509</v>
      </c>
      <c r="AJ473" s="354" t="s">
        <v>509</v>
      </c>
    </row>
    <row r="474" spans="1:36">
      <c r="A474" s="355" t="s">
        <v>719</v>
      </c>
      <c r="B474" s="354">
        <v>1354.0760204081632</v>
      </c>
      <c r="C474" s="354" t="s">
        <v>509</v>
      </c>
      <c r="D474" s="354" t="s">
        <v>509</v>
      </c>
      <c r="E474" s="354" t="s">
        <v>509</v>
      </c>
      <c r="F474" s="354" t="s">
        <v>509</v>
      </c>
      <c r="G474" s="354" t="s">
        <v>509</v>
      </c>
      <c r="H474" s="354" t="s">
        <v>509</v>
      </c>
      <c r="I474" s="354" t="s">
        <v>509</v>
      </c>
      <c r="J474" s="354" t="s">
        <v>509</v>
      </c>
      <c r="K474" s="354" t="s">
        <v>509</v>
      </c>
      <c r="L474" s="354" t="s">
        <v>509</v>
      </c>
      <c r="M474" s="354" t="s">
        <v>509</v>
      </c>
      <c r="N474" s="354" t="s">
        <v>509</v>
      </c>
      <c r="O474" s="354" t="s">
        <v>509</v>
      </c>
      <c r="P474" s="354" t="s">
        <v>509</v>
      </c>
      <c r="Q474" s="354" t="s">
        <v>509</v>
      </c>
      <c r="R474" s="354" t="s">
        <v>509</v>
      </c>
      <c r="S474" s="354" t="s">
        <v>509</v>
      </c>
      <c r="T474" s="354" t="s">
        <v>509</v>
      </c>
      <c r="U474" s="354" t="s">
        <v>509</v>
      </c>
      <c r="V474" s="351" t="s">
        <v>196</v>
      </c>
      <c r="W474" s="354" t="s">
        <v>509</v>
      </c>
      <c r="X474" s="354" t="s">
        <v>509</v>
      </c>
      <c r="Y474" s="354" t="s">
        <v>509</v>
      </c>
      <c r="Z474" s="354" t="s">
        <v>509</v>
      </c>
      <c r="AA474" s="354" t="s">
        <v>509</v>
      </c>
      <c r="AB474" s="354" t="s">
        <v>509</v>
      </c>
      <c r="AC474" s="354" t="s">
        <v>509</v>
      </c>
      <c r="AD474" s="354" t="s">
        <v>509</v>
      </c>
      <c r="AE474" s="354" t="s">
        <v>509</v>
      </c>
      <c r="AF474" s="354" t="s">
        <v>509</v>
      </c>
      <c r="AG474" s="351" t="s">
        <v>196</v>
      </c>
      <c r="AH474" s="354" t="s">
        <v>509</v>
      </c>
      <c r="AI474" s="354" t="s">
        <v>509</v>
      </c>
      <c r="AJ474" s="354" t="s">
        <v>509</v>
      </c>
    </row>
    <row r="475" spans="1:36">
      <c r="A475" s="356" t="s">
        <v>720</v>
      </c>
      <c r="B475" s="354">
        <v>1354.0760204081632</v>
      </c>
      <c r="C475" s="354" t="s">
        <v>509</v>
      </c>
      <c r="D475" s="354" t="s">
        <v>509</v>
      </c>
      <c r="E475" s="354" t="s">
        <v>509</v>
      </c>
      <c r="F475" s="354" t="s">
        <v>509</v>
      </c>
      <c r="G475" s="354" t="s">
        <v>509</v>
      </c>
      <c r="H475" s="354" t="s">
        <v>509</v>
      </c>
      <c r="I475" s="354" t="s">
        <v>509</v>
      </c>
      <c r="J475" s="354" t="s">
        <v>509</v>
      </c>
      <c r="K475" s="354" t="s">
        <v>509</v>
      </c>
      <c r="L475" s="354" t="s">
        <v>509</v>
      </c>
      <c r="M475" s="354" t="s">
        <v>509</v>
      </c>
      <c r="N475" s="354" t="s">
        <v>509</v>
      </c>
      <c r="O475" s="354" t="s">
        <v>509</v>
      </c>
      <c r="P475" s="354" t="s">
        <v>509</v>
      </c>
      <c r="Q475" s="354" t="s">
        <v>509</v>
      </c>
      <c r="R475" s="354" t="s">
        <v>509</v>
      </c>
      <c r="S475" s="354" t="s">
        <v>509</v>
      </c>
      <c r="T475" s="354" t="s">
        <v>509</v>
      </c>
      <c r="U475" s="354" t="s">
        <v>509</v>
      </c>
      <c r="V475" s="351" t="s">
        <v>196</v>
      </c>
      <c r="W475" s="354" t="s">
        <v>509</v>
      </c>
      <c r="X475" s="354" t="s">
        <v>509</v>
      </c>
      <c r="Y475" s="354" t="s">
        <v>509</v>
      </c>
      <c r="Z475" s="354" t="s">
        <v>509</v>
      </c>
      <c r="AA475" s="354" t="s">
        <v>509</v>
      </c>
      <c r="AB475" s="354" t="s">
        <v>509</v>
      </c>
      <c r="AC475" s="354" t="s">
        <v>509</v>
      </c>
      <c r="AD475" s="354" t="s">
        <v>509</v>
      </c>
      <c r="AE475" s="354" t="s">
        <v>509</v>
      </c>
      <c r="AF475" s="354" t="s">
        <v>509</v>
      </c>
      <c r="AG475" s="351" t="s">
        <v>196</v>
      </c>
      <c r="AH475" s="354" t="s">
        <v>509</v>
      </c>
      <c r="AI475" s="354" t="s">
        <v>509</v>
      </c>
      <c r="AJ475" s="354" t="s">
        <v>509</v>
      </c>
    </row>
    <row r="476" spans="1:36">
      <c r="A476" s="356" t="s">
        <v>721</v>
      </c>
      <c r="B476" s="354" t="s">
        <v>509</v>
      </c>
      <c r="C476" s="354" t="s">
        <v>509</v>
      </c>
      <c r="D476" s="354" t="s">
        <v>509</v>
      </c>
      <c r="E476" s="354" t="s">
        <v>509</v>
      </c>
      <c r="F476" s="354" t="s">
        <v>509</v>
      </c>
      <c r="G476" s="354" t="s">
        <v>509</v>
      </c>
      <c r="H476" s="354" t="s">
        <v>509</v>
      </c>
      <c r="I476" s="354" t="s">
        <v>509</v>
      </c>
      <c r="J476" s="354" t="s">
        <v>509</v>
      </c>
      <c r="K476" s="354" t="s">
        <v>509</v>
      </c>
      <c r="L476" s="354" t="s">
        <v>509</v>
      </c>
      <c r="M476" s="354" t="s">
        <v>509</v>
      </c>
      <c r="N476" s="354" t="s">
        <v>509</v>
      </c>
      <c r="O476" s="354" t="s">
        <v>509</v>
      </c>
      <c r="P476" s="354" t="s">
        <v>509</v>
      </c>
      <c r="Q476" s="354" t="s">
        <v>509</v>
      </c>
      <c r="R476" s="354" t="s">
        <v>509</v>
      </c>
      <c r="S476" s="354" t="s">
        <v>509</v>
      </c>
      <c r="T476" s="354" t="s">
        <v>509</v>
      </c>
      <c r="U476" s="354" t="s">
        <v>509</v>
      </c>
      <c r="V476" s="351" t="s">
        <v>196</v>
      </c>
      <c r="W476" s="354" t="s">
        <v>509</v>
      </c>
      <c r="X476" s="354" t="s">
        <v>509</v>
      </c>
      <c r="Y476" s="354" t="s">
        <v>509</v>
      </c>
      <c r="Z476" s="354" t="s">
        <v>509</v>
      </c>
      <c r="AA476" s="354" t="s">
        <v>509</v>
      </c>
      <c r="AB476" s="354" t="s">
        <v>509</v>
      </c>
      <c r="AC476" s="354" t="s">
        <v>509</v>
      </c>
      <c r="AD476" s="354" t="s">
        <v>509</v>
      </c>
      <c r="AE476" s="354" t="s">
        <v>509</v>
      </c>
      <c r="AF476" s="354" t="s">
        <v>509</v>
      </c>
      <c r="AG476" s="351" t="s">
        <v>196</v>
      </c>
      <c r="AH476" s="354" t="s">
        <v>509</v>
      </c>
      <c r="AI476" s="354" t="s">
        <v>509</v>
      </c>
      <c r="AJ476" s="354" t="s">
        <v>509</v>
      </c>
    </row>
    <row r="477" spans="1:36">
      <c r="A477" s="355" t="s">
        <v>722</v>
      </c>
      <c r="B477" s="354" t="s">
        <v>509</v>
      </c>
      <c r="C477" s="354" t="s">
        <v>509</v>
      </c>
      <c r="D477" s="354" t="s">
        <v>509</v>
      </c>
      <c r="E477" s="354" t="s">
        <v>509</v>
      </c>
      <c r="F477" s="354" t="s">
        <v>509</v>
      </c>
      <c r="G477" s="354" t="s">
        <v>509</v>
      </c>
      <c r="H477" s="354" t="s">
        <v>509</v>
      </c>
      <c r="I477" s="354" t="s">
        <v>509</v>
      </c>
      <c r="J477" s="354" t="s">
        <v>509</v>
      </c>
      <c r="K477" s="354" t="s">
        <v>509</v>
      </c>
      <c r="L477" s="354" t="s">
        <v>509</v>
      </c>
      <c r="M477" s="354" t="s">
        <v>509</v>
      </c>
      <c r="N477" s="354" t="s">
        <v>509</v>
      </c>
      <c r="O477" s="354" t="s">
        <v>509</v>
      </c>
      <c r="P477" s="354" t="s">
        <v>509</v>
      </c>
      <c r="Q477" s="354" t="s">
        <v>509</v>
      </c>
      <c r="R477" s="354" t="s">
        <v>509</v>
      </c>
      <c r="S477" s="354" t="s">
        <v>509</v>
      </c>
      <c r="T477" s="354" t="s">
        <v>509</v>
      </c>
      <c r="U477" s="354" t="s">
        <v>509</v>
      </c>
      <c r="V477" s="351" t="s">
        <v>196</v>
      </c>
      <c r="W477" s="354" t="s">
        <v>509</v>
      </c>
      <c r="X477" s="354" t="s">
        <v>509</v>
      </c>
      <c r="Y477" s="354" t="s">
        <v>509</v>
      </c>
      <c r="Z477" s="354" t="s">
        <v>509</v>
      </c>
      <c r="AA477" s="354" t="s">
        <v>509</v>
      </c>
      <c r="AB477" s="354" t="s">
        <v>509</v>
      </c>
      <c r="AC477" s="354" t="s">
        <v>509</v>
      </c>
      <c r="AD477" s="354" t="s">
        <v>509</v>
      </c>
      <c r="AE477" s="354" t="s">
        <v>509</v>
      </c>
      <c r="AF477" s="354" t="s">
        <v>509</v>
      </c>
      <c r="AG477" s="351" t="s">
        <v>196</v>
      </c>
      <c r="AH477" s="354" t="s">
        <v>509</v>
      </c>
      <c r="AI477" s="354" t="s">
        <v>509</v>
      </c>
      <c r="AJ477" s="354" t="s">
        <v>509</v>
      </c>
    </row>
    <row r="478" spans="1:36">
      <c r="A478" s="262" t="s">
        <v>723</v>
      </c>
      <c r="B478" s="354" t="s">
        <v>509</v>
      </c>
      <c r="C478" s="354" t="s">
        <v>509</v>
      </c>
      <c r="D478" s="354" t="s">
        <v>509</v>
      </c>
      <c r="E478" s="354" t="s">
        <v>509</v>
      </c>
      <c r="F478" s="354" t="s">
        <v>509</v>
      </c>
      <c r="G478" s="354" t="s">
        <v>509</v>
      </c>
      <c r="H478" s="354" t="s">
        <v>571</v>
      </c>
      <c r="I478" s="354" t="s">
        <v>509</v>
      </c>
      <c r="J478" s="354" t="s">
        <v>509</v>
      </c>
      <c r="K478" s="354" t="s">
        <v>509</v>
      </c>
      <c r="L478" s="354" t="s">
        <v>509</v>
      </c>
      <c r="M478" s="354" t="s">
        <v>509</v>
      </c>
      <c r="N478" s="354" t="s">
        <v>509</v>
      </c>
      <c r="O478" s="354" t="s">
        <v>509</v>
      </c>
      <c r="P478" s="354" t="s">
        <v>509</v>
      </c>
      <c r="Q478" s="354" t="s">
        <v>509</v>
      </c>
      <c r="R478" s="354" t="s">
        <v>509</v>
      </c>
      <c r="S478" s="354" t="s">
        <v>509</v>
      </c>
      <c r="T478" s="354" t="s">
        <v>509</v>
      </c>
      <c r="U478" s="354" t="s">
        <v>509</v>
      </c>
      <c r="V478" s="351" t="s">
        <v>196</v>
      </c>
      <c r="W478" s="354">
        <v>391.00292248704386</v>
      </c>
      <c r="X478" s="354">
        <v>45.101851511540602</v>
      </c>
      <c r="Y478" s="354" t="s">
        <v>509</v>
      </c>
      <c r="Z478" s="354" t="s">
        <v>509</v>
      </c>
      <c r="AA478" s="354" t="s">
        <v>509</v>
      </c>
      <c r="AB478" s="354" t="s">
        <v>509</v>
      </c>
      <c r="AC478" s="354" t="s">
        <v>509</v>
      </c>
      <c r="AD478" s="354" t="s">
        <v>509</v>
      </c>
      <c r="AE478" s="354" t="s">
        <v>509</v>
      </c>
      <c r="AF478" s="354" t="s">
        <v>509</v>
      </c>
      <c r="AG478" s="351" t="s">
        <v>196</v>
      </c>
      <c r="AH478" s="354" t="s">
        <v>509</v>
      </c>
      <c r="AI478" s="354">
        <v>120.41830440901001</v>
      </c>
      <c r="AJ478" s="354" t="s">
        <v>509</v>
      </c>
    </row>
    <row r="479" spans="1:36">
      <c r="A479" s="355" t="s">
        <v>724</v>
      </c>
      <c r="B479" s="351" t="s">
        <v>196</v>
      </c>
      <c r="C479" s="351" t="s">
        <v>196</v>
      </c>
      <c r="D479" s="351" t="s">
        <v>196</v>
      </c>
      <c r="E479" s="351" t="s">
        <v>196</v>
      </c>
      <c r="F479" s="351" t="s">
        <v>196</v>
      </c>
      <c r="G479" s="351" t="s">
        <v>196</v>
      </c>
      <c r="H479" s="351" t="s">
        <v>196</v>
      </c>
      <c r="I479" s="351" t="s">
        <v>196</v>
      </c>
      <c r="J479" s="351" t="s">
        <v>196</v>
      </c>
      <c r="K479" s="351" t="s">
        <v>196</v>
      </c>
      <c r="L479" s="351" t="s">
        <v>196</v>
      </c>
      <c r="M479" s="351" t="s">
        <v>196</v>
      </c>
      <c r="N479" s="351" t="s">
        <v>196</v>
      </c>
      <c r="O479" s="351" t="s">
        <v>196</v>
      </c>
      <c r="P479" s="351" t="s">
        <v>196</v>
      </c>
      <c r="Q479" s="351" t="s">
        <v>196</v>
      </c>
      <c r="R479" s="351" t="s">
        <v>196</v>
      </c>
      <c r="S479" s="351" t="s">
        <v>196</v>
      </c>
      <c r="T479" s="351" t="s">
        <v>196</v>
      </c>
      <c r="U479" s="351" t="s">
        <v>196</v>
      </c>
      <c r="V479" s="351" t="s">
        <v>196</v>
      </c>
      <c r="W479" s="354">
        <v>391.00292248704386</v>
      </c>
      <c r="X479" s="354">
        <v>45.101851511540602</v>
      </c>
      <c r="Y479" s="354" t="s">
        <v>509</v>
      </c>
      <c r="Z479" s="354" t="s">
        <v>509</v>
      </c>
      <c r="AA479" s="354" t="s">
        <v>509</v>
      </c>
      <c r="AB479" s="354" t="s">
        <v>509</v>
      </c>
      <c r="AC479" s="354" t="s">
        <v>509</v>
      </c>
      <c r="AD479" s="354" t="s">
        <v>509</v>
      </c>
      <c r="AE479" s="354" t="s">
        <v>509</v>
      </c>
      <c r="AF479" s="354" t="s">
        <v>509</v>
      </c>
      <c r="AG479" s="351" t="s">
        <v>196</v>
      </c>
      <c r="AH479" s="351" t="s">
        <v>196</v>
      </c>
      <c r="AI479" s="354" t="s">
        <v>509</v>
      </c>
      <c r="AJ479" s="351" t="s">
        <v>196</v>
      </c>
    </row>
    <row r="480" spans="1:36">
      <c r="A480" s="355" t="s">
        <v>725</v>
      </c>
      <c r="B480" s="354" t="s">
        <v>509</v>
      </c>
      <c r="C480" s="354" t="s">
        <v>509</v>
      </c>
      <c r="D480" s="354" t="s">
        <v>509</v>
      </c>
      <c r="E480" s="354" t="s">
        <v>509</v>
      </c>
      <c r="F480" s="354" t="s">
        <v>509</v>
      </c>
      <c r="G480" s="354" t="s">
        <v>509</v>
      </c>
      <c r="H480" s="354" t="s">
        <v>538</v>
      </c>
      <c r="I480" s="354" t="s">
        <v>509</v>
      </c>
      <c r="J480" s="354" t="s">
        <v>509</v>
      </c>
      <c r="K480" s="354" t="s">
        <v>509</v>
      </c>
      <c r="L480" s="354" t="s">
        <v>509</v>
      </c>
      <c r="M480" s="354" t="s">
        <v>509</v>
      </c>
      <c r="N480" s="354" t="s">
        <v>509</v>
      </c>
      <c r="O480" s="354" t="s">
        <v>509</v>
      </c>
      <c r="P480" s="354" t="s">
        <v>509</v>
      </c>
      <c r="Q480" s="354" t="s">
        <v>509</v>
      </c>
      <c r="R480" s="354" t="s">
        <v>509</v>
      </c>
      <c r="S480" s="354" t="s">
        <v>509</v>
      </c>
      <c r="T480" s="354" t="s">
        <v>509</v>
      </c>
      <c r="U480" s="354" t="s">
        <v>509</v>
      </c>
      <c r="V480" s="351" t="s">
        <v>196</v>
      </c>
      <c r="W480" s="354" t="s">
        <v>509</v>
      </c>
      <c r="X480" s="354" t="s">
        <v>509</v>
      </c>
      <c r="Y480" s="354" t="s">
        <v>509</v>
      </c>
      <c r="Z480" s="354" t="s">
        <v>509</v>
      </c>
      <c r="AA480" s="354" t="s">
        <v>509</v>
      </c>
      <c r="AB480" s="354" t="s">
        <v>509</v>
      </c>
      <c r="AC480" s="354" t="s">
        <v>509</v>
      </c>
      <c r="AD480" s="354" t="s">
        <v>509</v>
      </c>
      <c r="AE480" s="354" t="s">
        <v>509</v>
      </c>
      <c r="AF480" s="354" t="s">
        <v>509</v>
      </c>
      <c r="AG480" s="351" t="s">
        <v>196</v>
      </c>
      <c r="AH480" s="354" t="s">
        <v>509</v>
      </c>
      <c r="AI480" s="354">
        <v>120.41830440900908</v>
      </c>
      <c r="AJ480" s="351" t="s">
        <v>196</v>
      </c>
    </row>
    <row r="481" spans="1:36">
      <c r="A481" s="357" t="s">
        <v>726</v>
      </c>
      <c r="B481" s="354" t="s">
        <v>509</v>
      </c>
      <c r="C481" s="354" t="s">
        <v>509</v>
      </c>
      <c r="D481" s="354" t="s">
        <v>509</v>
      </c>
      <c r="E481" s="354" t="s">
        <v>509</v>
      </c>
      <c r="F481" s="354" t="s">
        <v>509</v>
      </c>
      <c r="G481" s="354" t="s">
        <v>509</v>
      </c>
      <c r="H481" s="354" t="s">
        <v>509</v>
      </c>
      <c r="I481" s="354" t="s">
        <v>509</v>
      </c>
      <c r="J481" s="354" t="s">
        <v>509</v>
      </c>
      <c r="K481" s="354" t="s">
        <v>509</v>
      </c>
      <c r="L481" s="354" t="s">
        <v>509</v>
      </c>
      <c r="M481" s="354" t="s">
        <v>509</v>
      </c>
      <c r="N481" s="354" t="s">
        <v>509</v>
      </c>
      <c r="O481" s="354" t="s">
        <v>509</v>
      </c>
      <c r="P481" s="354" t="s">
        <v>509</v>
      </c>
      <c r="Q481" s="354" t="s">
        <v>509</v>
      </c>
      <c r="R481" s="354" t="s">
        <v>509</v>
      </c>
      <c r="S481" s="354" t="s">
        <v>509</v>
      </c>
      <c r="T481" s="354" t="s">
        <v>509</v>
      </c>
      <c r="U481" s="354" t="s">
        <v>509</v>
      </c>
      <c r="V481" s="351" t="s">
        <v>196</v>
      </c>
      <c r="W481" s="354" t="s">
        <v>509</v>
      </c>
      <c r="X481" s="354" t="s">
        <v>509</v>
      </c>
      <c r="Y481" s="354" t="s">
        <v>509</v>
      </c>
      <c r="Z481" s="354" t="s">
        <v>509</v>
      </c>
      <c r="AA481" s="354" t="s">
        <v>509</v>
      </c>
      <c r="AB481" s="354" t="s">
        <v>509</v>
      </c>
      <c r="AC481" s="354" t="s">
        <v>509</v>
      </c>
      <c r="AD481" s="354" t="s">
        <v>509</v>
      </c>
      <c r="AE481" s="354" t="s">
        <v>509</v>
      </c>
      <c r="AF481" s="354" t="s">
        <v>509</v>
      </c>
      <c r="AG481" s="351" t="s">
        <v>196</v>
      </c>
      <c r="AH481" s="354" t="s">
        <v>509</v>
      </c>
      <c r="AI481" s="354" t="s">
        <v>509</v>
      </c>
      <c r="AJ481" s="354" t="s">
        <v>509</v>
      </c>
    </row>
    <row r="482" spans="1:36">
      <c r="A482" s="358" t="s">
        <v>664</v>
      </c>
      <c r="B482" s="354">
        <v>13.68474187732811</v>
      </c>
      <c r="C482" s="354">
        <v>0.90067774743551998</v>
      </c>
      <c r="D482" s="354">
        <v>1.9808273483516601</v>
      </c>
      <c r="E482" s="354" t="s">
        <v>3167</v>
      </c>
      <c r="F482" s="354" t="s">
        <v>3167</v>
      </c>
      <c r="G482" s="354" t="s">
        <v>608</v>
      </c>
      <c r="H482" s="354">
        <v>9.5065939709600006E-3</v>
      </c>
      <c r="I482" s="354" t="s">
        <v>608</v>
      </c>
      <c r="J482" s="354" t="s">
        <v>3167</v>
      </c>
      <c r="K482" s="354" t="s">
        <v>608</v>
      </c>
      <c r="L482" s="354" t="s">
        <v>3167</v>
      </c>
      <c r="M482" s="354" t="s">
        <v>608</v>
      </c>
      <c r="N482" s="354" t="s">
        <v>608</v>
      </c>
      <c r="O482" s="354" t="s">
        <v>608</v>
      </c>
      <c r="P482" s="354" t="s">
        <v>608</v>
      </c>
      <c r="Q482" s="354" t="s">
        <v>3167</v>
      </c>
      <c r="R482" s="354" t="s">
        <v>608</v>
      </c>
      <c r="S482" s="354" t="s">
        <v>3167</v>
      </c>
      <c r="T482" s="354" t="s">
        <v>3167</v>
      </c>
      <c r="U482" s="354">
        <v>1.6984600970478201</v>
      </c>
      <c r="V482" s="351" t="s">
        <v>196</v>
      </c>
      <c r="W482" s="354">
        <v>146.62879409508059</v>
      </c>
      <c r="X482" s="354">
        <v>161.75522535790259</v>
      </c>
      <c r="Y482" s="354">
        <v>9.0276703162196608</v>
      </c>
      <c r="Z482" s="354" t="s">
        <v>608</v>
      </c>
      <c r="AA482" s="354">
        <v>11.47912170919709</v>
      </c>
      <c r="AB482" s="354" t="s">
        <v>608</v>
      </c>
      <c r="AC482" s="354" t="s">
        <v>3167</v>
      </c>
      <c r="AD482" s="354" t="s">
        <v>608</v>
      </c>
      <c r="AE482" s="354" t="s">
        <v>608</v>
      </c>
      <c r="AF482" s="354">
        <v>3.5894286775586801</v>
      </c>
      <c r="AG482" s="351" t="s">
        <v>196</v>
      </c>
      <c r="AH482" s="354" t="s">
        <v>608</v>
      </c>
      <c r="AI482" s="354">
        <v>31.103247907929191</v>
      </c>
      <c r="AJ482" s="354">
        <v>28.530150025703989</v>
      </c>
    </row>
    <row r="483" spans="1:36">
      <c r="A483" s="355" t="s">
        <v>665</v>
      </c>
      <c r="B483" s="354">
        <v>13.671467518190029</v>
      </c>
      <c r="C483" s="354">
        <v>0.90067774743551998</v>
      </c>
      <c r="D483" s="354">
        <v>1.9808273483516601</v>
      </c>
      <c r="E483" s="354" t="s">
        <v>538</v>
      </c>
      <c r="F483" s="354" t="s">
        <v>538</v>
      </c>
      <c r="G483" s="354" t="s">
        <v>538</v>
      </c>
      <c r="H483" s="354">
        <v>9.5065939709600006E-3</v>
      </c>
      <c r="I483" s="354" t="s">
        <v>538</v>
      </c>
      <c r="J483" s="354" t="s">
        <v>538</v>
      </c>
      <c r="K483" s="354" t="s">
        <v>538</v>
      </c>
      <c r="L483" s="354" t="s">
        <v>538</v>
      </c>
      <c r="M483" s="354" t="s">
        <v>538</v>
      </c>
      <c r="N483" s="354" t="s">
        <v>538</v>
      </c>
      <c r="O483" s="354" t="s">
        <v>538</v>
      </c>
      <c r="P483" s="354" t="s">
        <v>538</v>
      </c>
      <c r="Q483" s="354" t="s">
        <v>538</v>
      </c>
      <c r="R483" s="354" t="s">
        <v>538</v>
      </c>
      <c r="S483" s="354" t="s">
        <v>538</v>
      </c>
      <c r="T483" s="354" t="s">
        <v>538</v>
      </c>
      <c r="U483" s="354" t="s">
        <v>536</v>
      </c>
      <c r="V483" s="351" t="s">
        <v>196</v>
      </c>
      <c r="W483" s="354">
        <v>146.16040121254008</v>
      </c>
      <c r="X483" s="354">
        <v>161.67811829648733</v>
      </c>
      <c r="Y483" s="354">
        <v>8.9719417447910903</v>
      </c>
      <c r="Z483" s="354" t="s">
        <v>538</v>
      </c>
      <c r="AA483" s="354">
        <v>11.42114438969833</v>
      </c>
      <c r="AB483" s="354" t="s">
        <v>538</v>
      </c>
      <c r="AC483" s="354" t="s">
        <v>538</v>
      </c>
      <c r="AD483" s="354" t="s">
        <v>538</v>
      </c>
      <c r="AE483" s="354" t="s">
        <v>538</v>
      </c>
      <c r="AF483" s="354">
        <v>1.1055156889200001E-3</v>
      </c>
      <c r="AG483" s="351" t="s">
        <v>196</v>
      </c>
      <c r="AH483" s="354" t="s">
        <v>536</v>
      </c>
      <c r="AI483" s="354">
        <v>30.668042743204541</v>
      </c>
      <c r="AJ483" s="354">
        <v>28.530150025703989</v>
      </c>
    </row>
    <row r="484" spans="1:36">
      <c r="A484" s="355" t="s">
        <v>666</v>
      </c>
      <c r="B484" s="354" t="s">
        <v>536</v>
      </c>
      <c r="C484" s="354" t="s">
        <v>536</v>
      </c>
      <c r="D484" s="354" t="s">
        <v>536</v>
      </c>
      <c r="E484" s="354" t="s">
        <v>536</v>
      </c>
      <c r="F484" s="354" t="s">
        <v>536</v>
      </c>
      <c r="G484" s="354" t="s">
        <v>536</v>
      </c>
      <c r="H484" s="354" t="s">
        <v>536</v>
      </c>
      <c r="I484" s="354" t="s">
        <v>536</v>
      </c>
      <c r="J484" s="354" t="s">
        <v>536</v>
      </c>
      <c r="K484" s="354" t="s">
        <v>536</v>
      </c>
      <c r="L484" s="354" t="s">
        <v>536</v>
      </c>
      <c r="M484" s="354" t="s">
        <v>536</v>
      </c>
      <c r="N484" s="354" t="s">
        <v>536</v>
      </c>
      <c r="O484" s="354" t="s">
        <v>536</v>
      </c>
      <c r="P484" s="354" t="s">
        <v>536</v>
      </c>
      <c r="Q484" s="354" t="s">
        <v>536</v>
      </c>
      <c r="R484" s="354" t="s">
        <v>536</v>
      </c>
      <c r="S484" s="354" t="s">
        <v>536</v>
      </c>
      <c r="T484" s="354" t="s">
        <v>536</v>
      </c>
      <c r="U484" s="354" t="s">
        <v>536</v>
      </c>
      <c r="V484" s="351" t="s">
        <v>196</v>
      </c>
      <c r="W484" s="354" t="s">
        <v>536</v>
      </c>
      <c r="X484" s="354" t="s">
        <v>536</v>
      </c>
      <c r="Y484" s="354" t="s">
        <v>536</v>
      </c>
      <c r="Z484" s="354" t="s">
        <v>536</v>
      </c>
      <c r="AA484" s="354" t="s">
        <v>536</v>
      </c>
      <c r="AB484" s="354" t="s">
        <v>536</v>
      </c>
      <c r="AC484" s="354" t="s">
        <v>536</v>
      </c>
      <c r="AD484" s="354" t="s">
        <v>536</v>
      </c>
      <c r="AE484" s="354" t="s">
        <v>536</v>
      </c>
      <c r="AF484" s="354" t="s">
        <v>536</v>
      </c>
      <c r="AG484" s="351" t="s">
        <v>196</v>
      </c>
      <c r="AH484" s="354" t="s">
        <v>536</v>
      </c>
      <c r="AI484" s="354" t="s">
        <v>536</v>
      </c>
      <c r="AJ484" s="354" t="s">
        <v>536</v>
      </c>
    </row>
    <row r="485" spans="1:36">
      <c r="A485" s="355" t="s">
        <v>667</v>
      </c>
      <c r="B485" s="354">
        <v>6.9672162809399996E-3</v>
      </c>
      <c r="C485" s="354" t="s">
        <v>536</v>
      </c>
      <c r="D485" s="354" t="s">
        <v>536</v>
      </c>
      <c r="E485" s="354" t="s">
        <v>536</v>
      </c>
      <c r="F485" s="354" t="s">
        <v>536</v>
      </c>
      <c r="G485" s="354" t="s">
        <v>536</v>
      </c>
      <c r="H485" s="354" t="s">
        <v>536</v>
      </c>
      <c r="I485" s="354" t="s">
        <v>536</v>
      </c>
      <c r="J485" s="354" t="s">
        <v>536</v>
      </c>
      <c r="K485" s="354" t="s">
        <v>536</v>
      </c>
      <c r="L485" s="354" t="s">
        <v>536</v>
      </c>
      <c r="M485" s="354" t="s">
        <v>536</v>
      </c>
      <c r="N485" s="354" t="s">
        <v>536</v>
      </c>
      <c r="O485" s="354" t="s">
        <v>536</v>
      </c>
      <c r="P485" s="354" t="s">
        <v>536</v>
      </c>
      <c r="Q485" s="354" t="s">
        <v>536</v>
      </c>
      <c r="R485" s="354" t="s">
        <v>536</v>
      </c>
      <c r="S485" s="354" t="s">
        <v>536</v>
      </c>
      <c r="T485" s="354" t="s">
        <v>536</v>
      </c>
      <c r="U485" s="354" t="s">
        <v>536</v>
      </c>
      <c r="V485" s="351" t="s">
        <v>196</v>
      </c>
      <c r="W485" s="354">
        <v>0.41169288254051001</v>
      </c>
      <c r="X485" s="354">
        <v>5.0035632843830002E-2</v>
      </c>
      <c r="Y485" s="354" t="s">
        <v>536</v>
      </c>
      <c r="Z485" s="354" t="s">
        <v>536</v>
      </c>
      <c r="AA485" s="354">
        <v>3.9874807019000001E-4</v>
      </c>
      <c r="AB485" s="354" t="s">
        <v>536</v>
      </c>
      <c r="AC485" s="354" t="s">
        <v>536</v>
      </c>
      <c r="AD485" s="354" t="s">
        <v>536</v>
      </c>
      <c r="AE485" s="354" t="s">
        <v>536</v>
      </c>
      <c r="AF485" s="354" t="s">
        <v>536</v>
      </c>
      <c r="AG485" s="351" t="s">
        <v>196</v>
      </c>
      <c r="AH485" s="354" t="s">
        <v>536</v>
      </c>
      <c r="AI485" s="354" t="s">
        <v>538</v>
      </c>
      <c r="AJ485" s="354" t="s">
        <v>538</v>
      </c>
    </row>
    <row r="486" spans="1:36">
      <c r="A486" s="355" t="s">
        <v>668</v>
      </c>
      <c r="B486" s="354" t="s">
        <v>511</v>
      </c>
      <c r="C486" s="354" t="s">
        <v>511</v>
      </c>
      <c r="D486" s="354" t="s">
        <v>538</v>
      </c>
      <c r="E486" s="354" t="s">
        <v>511</v>
      </c>
      <c r="F486" s="354" t="s">
        <v>511</v>
      </c>
      <c r="G486" s="354" t="s">
        <v>538</v>
      </c>
      <c r="H486" s="354" t="s">
        <v>511</v>
      </c>
      <c r="I486" s="354" t="s">
        <v>538</v>
      </c>
      <c r="J486" s="354" t="s">
        <v>511</v>
      </c>
      <c r="K486" s="354" t="s">
        <v>538</v>
      </c>
      <c r="L486" s="354" t="s">
        <v>511</v>
      </c>
      <c r="M486" s="354" t="s">
        <v>538</v>
      </c>
      <c r="N486" s="354" t="s">
        <v>538</v>
      </c>
      <c r="O486" s="354" t="s">
        <v>538</v>
      </c>
      <c r="P486" s="354" t="s">
        <v>538</v>
      </c>
      <c r="Q486" s="354" t="s">
        <v>511</v>
      </c>
      <c r="R486" s="354" t="s">
        <v>538</v>
      </c>
      <c r="S486" s="354" t="s">
        <v>511</v>
      </c>
      <c r="T486" s="354" t="s">
        <v>511</v>
      </c>
      <c r="U486" s="354">
        <v>1.6984600970478201</v>
      </c>
      <c r="V486" s="351" t="s">
        <v>196</v>
      </c>
      <c r="W486" s="354" t="s">
        <v>511</v>
      </c>
      <c r="X486" s="354" t="s">
        <v>511</v>
      </c>
      <c r="Y486" s="354" t="s">
        <v>538</v>
      </c>
      <c r="Z486" s="354" t="s">
        <v>538</v>
      </c>
      <c r="AA486" s="354" t="s">
        <v>538</v>
      </c>
      <c r="AB486" s="354" t="s">
        <v>538</v>
      </c>
      <c r="AC486" s="354" t="s">
        <v>511</v>
      </c>
      <c r="AD486" s="354" t="s">
        <v>538</v>
      </c>
      <c r="AE486" s="354" t="s">
        <v>538</v>
      </c>
      <c r="AF486" s="354">
        <v>3.5883231618697602</v>
      </c>
      <c r="AG486" s="351" t="s">
        <v>196</v>
      </c>
      <c r="AH486" s="354" t="s">
        <v>538</v>
      </c>
      <c r="AI486" s="354">
        <v>0.34476945043893997</v>
      </c>
      <c r="AJ486" s="354" t="s">
        <v>538</v>
      </c>
    </row>
    <row r="487" spans="1:36">
      <c r="A487" s="355" t="s">
        <v>3482</v>
      </c>
      <c r="B487" s="354">
        <v>6.3071428571400004E-3</v>
      </c>
      <c r="C487" s="354" t="s">
        <v>536</v>
      </c>
      <c r="D487" s="354" t="s">
        <v>536</v>
      </c>
      <c r="E487" s="354" t="s">
        <v>536</v>
      </c>
      <c r="F487" s="354" t="s">
        <v>536</v>
      </c>
      <c r="G487" s="354" t="s">
        <v>536</v>
      </c>
      <c r="H487" s="354" t="s">
        <v>536</v>
      </c>
      <c r="I487" s="354" t="s">
        <v>536</v>
      </c>
      <c r="J487" s="354" t="s">
        <v>536</v>
      </c>
      <c r="K487" s="354" t="s">
        <v>536</v>
      </c>
      <c r="L487" s="354" t="s">
        <v>536</v>
      </c>
      <c r="M487" s="354" t="s">
        <v>536</v>
      </c>
      <c r="N487" s="354" t="s">
        <v>536</v>
      </c>
      <c r="O487" s="354" t="s">
        <v>536</v>
      </c>
      <c r="P487" s="354" t="s">
        <v>536</v>
      </c>
      <c r="Q487" s="354" t="s">
        <v>536</v>
      </c>
      <c r="R487" s="354" t="s">
        <v>536</v>
      </c>
      <c r="S487" s="354" t="s">
        <v>536</v>
      </c>
      <c r="T487" s="354" t="s">
        <v>536</v>
      </c>
      <c r="U487" s="354" t="s">
        <v>536</v>
      </c>
      <c r="V487" s="351" t="s">
        <v>196</v>
      </c>
      <c r="W487" s="354">
        <v>5.67E-2</v>
      </c>
      <c r="X487" s="354">
        <v>2.7071428571429999E-2</v>
      </c>
      <c r="Y487" s="354">
        <v>5.5728571428570003E-2</v>
      </c>
      <c r="Z487" s="354" t="s">
        <v>536</v>
      </c>
      <c r="AA487" s="354">
        <v>5.7578571428570001E-2</v>
      </c>
      <c r="AB487" s="354" t="s">
        <v>536</v>
      </c>
      <c r="AC487" s="354" t="s">
        <v>536</v>
      </c>
      <c r="AD487" s="354" t="s">
        <v>536</v>
      </c>
      <c r="AE487" s="354" t="s">
        <v>536</v>
      </c>
      <c r="AF487" s="354" t="s">
        <v>536</v>
      </c>
      <c r="AG487" s="351" t="s">
        <v>196</v>
      </c>
      <c r="AH487" s="354" t="s">
        <v>536</v>
      </c>
      <c r="AI487" s="354">
        <v>9.0435714285709998E-2</v>
      </c>
      <c r="AJ487" s="354" t="s">
        <v>538</v>
      </c>
    </row>
    <row r="488" spans="1:36">
      <c r="A488" s="330" t="s">
        <v>669</v>
      </c>
      <c r="B488" s="354">
        <v>0.88</v>
      </c>
      <c r="C488" s="354">
        <v>397.31929999999994</v>
      </c>
      <c r="D488" s="354" t="s">
        <v>509</v>
      </c>
      <c r="E488" s="354" t="s">
        <v>509</v>
      </c>
      <c r="F488" s="354">
        <v>2580.4423400000001</v>
      </c>
      <c r="G488" s="354" t="s">
        <v>509</v>
      </c>
      <c r="H488" s="354">
        <v>56029.155100000004</v>
      </c>
      <c r="I488" s="354" t="s">
        <v>509</v>
      </c>
      <c r="J488" s="354">
        <v>2093.1475999999998</v>
      </c>
      <c r="K488" s="354" t="s">
        <v>509</v>
      </c>
      <c r="L488" s="354" t="s">
        <v>509</v>
      </c>
      <c r="M488" s="354" t="s">
        <v>509</v>
      </c>
      <c r="N488" s="354" t="s">
        <v>509</v>
      </c>
      <c r="O488" s="354" t="s">
        <v>509</v>
      </c>
      <c r="P488" s="354" t="s">
        <v>509</v>
      </c>
      <c r="Q488" s="354">
        <v>117.73</v>
      </c>
      <c r="R488" s="354" t="s">
        <v>509</v>
      </c>
      <c r="S488" s="354" t="s">
        <v>509</v>
      </c>
      <c r="T488" s="354" t="s">
        <v>509</v>
      </c>
      <c r="U488" s="354" t="s">
        <v>509</v>
      </c>
      <c r="V488" s="351" t="s">
        <v>196</v>
      </c>
      <c r="W488" s="354">
        <v>2.1192000000000002</v>
      </c>
      <c r="X488" s="354" t="s">
        <v>509</v>
      </c>
      <c r="Y488" s="354" t="s">
        <v>509</v>
      </c>
      <c r="Z488" s="354" t="s">
        <v>509</v>
      </c>
      <c r="AA488" s="354" t="s">
        <v>509</v>
      </c>
      <c r="AB488" s="354" t="s">
        <v>509</v>
      </c>
      <c r="AC488" s="354" t="s">
        <v>509</v>
      </c>
      <c r="AD488" s="354" t="s">
        <v>509</v>
      </c>
      <c r="AE488" s="354" t="s">
        <v>509</v>
      </c>
      <c r="AF488" s="354" t="s">
        <v>509</v>
      </c>
      <c r="AG488" s="351" t="s">
        <v>196</v>
      </c>
      <c r="AH488" s="354">
        <v>7230.4559117999988</v>
      </c>
      <c r="AI488" s="354" t="s">
        <v>509</v>
      </c>
      <c r="AJ488" s="354" t="s">
        <v>509</v>
      </c>
    </row>
    <row r="489" spans="1:36">
      <c r="A489" s="355" t="s">
        <v>670</v>
      </c>
      <c r="B489" s="354" t="s">
        <v>509</v>
      </c>
      <c r="C489" s="354">
        <v>397.31929999999994</v>
      </c>
      <c r="D489" s="354" t="s">
        <v>509</v>
      </c>
      <c r="E489" s="354" t="s">
        <v>509</v>
      </c>
      <c r="F489" s="354">
        <v>2549.6623400000003</v>
      </c>
      <c r="G489" s="354" t="s">
        <v>509</v>
      </c>
      <c r="H489" s="354">
        <v>49042.255100000002</v>
      </c>
      <c r="I489" s="354" t="s">
        <v>509</v>
      </c>
      <c r="J489" s="354">
        <v>2093.1475999999998</v>
      </c>
      <c r="K489" s="354" t="s">
        <v>509</v>
      </c>
      <c r="L489" s="354" t="s">
        <v>509</v>
      </c>
      <c r="M489" s="354" t="s">
        <v>509</v>
      </c>
      <c r="N489" s="354" t="s">
        <v>509</v>
      </c>
      <c r="O489" s="354" t="s">
        <v>509</v>
      </c>
      <c r="P489" s="354" t="s">
        <v>509</v>
      </c>
      <c r="Q489" s="354">
        <v>99.33</v>
      </c>
      <c r="R489" s="354" t="s">
        <v>509</v>
      </c>
      <c r="S489" s="354" t="s">
        <v>509</v>
      </c>
      <c r="T489" s="354" t="s">
        <v>509</v>
      </c>
      <c r="U489" s="354" t="s">
        <v>509</v>
      </c>
      <c r="V489" s="351" t="s">
        <v>196</v>
      </c>
      <c r="W489" s="354" t="s">
        <v>509</v>
      </c>
      <c r="X489" s="354" t="s">
        <v>509</v>
      </c>
      <c r="Y489" s="354" t="s">
        <v>509</v>
      </c>
      <c r="Z489" s="354" t="s">
        <v>509</v>
      </c>
      <c r="AA489" s="354" t="s">
        <v>509</v>
      </c>
      <c r="AB489" s="354" t="s">
        <v>509</v>
      </c>
      <c r="AC489" s="354" t="s">
        <v>509</v>
      </c>
      <c r="AD489" s="354" t="s">
        <v>509</v>
      </c>
      <c r="AE489" s="354" t="s">
        <v>509</v>
      </c>
      <c r="AF489" s="354" t="s">
        <v>509</v>
      </c>
      <c r="AG489" s="351" t="s">
        <v>196</v>
      </c>
      <c r="AH489" s="354" t="s">
        <v>3168</v>
      </c>
      <c r="AI489" s="354" t="s">
        <v>509</v>
      </c>
      <c r="AJ489" s="354" t="s">
        <v>509</v>
      </c>
    </row>
    <row r="490" spans="1:36">
      <c r="A490" s="355" t="s">
        <v>671</v>
      </c>
      <c r="B490" s="354" t="s">
        <v>509</v>
      </c>
      <c r="C490" s="354" t="s">
        <v>509</v>
      </c>
      <c r="D490" s="354" t="s">
        <v>509</v>
      </c>
      <c r="E490" s="354" t="s">
        <v>509</v>
      </c>
      <c r="F490" s="354" t="s">
        <v>509</v>
      </c>
      <c r="G490" s="354" t="s">
        <v>509</v>
      </c>
      <c r="H490" s="354">
        <v>1019.4</v>
      </c>
      <c r="I490" s="354" t="s">
        <v>509</v>
      </c>
      <c r="J490" s="354" t="s">
        <v>509</v>
      </c>
      <c r="K490" s="354" t="s">
        <v>509</v>
      </c>
      <c r="L490" s="354" t="s">
        <v>509</v>
      </c>
      <c r="M490" s="354" t="s">
        <v>509</v>
      </c>
      <c r="N490" s="354" t="s">
        <v>509</v>
      </c>
      <c r="O490" s="354" t="s">
        <v>509</v>
      </c>
      <c r="P490" s="354" t="s">
        <v>509</v>
      </c>
      <c r="Q490" s="354" t="s">
        <v>509</v>
      </c>
      <c r="R490" s="354" t="s">
        <v>509</v>
      </c>
      <c r="S490" s="354" t="s">
        <v>509</v>
      </c>
      <c r="T490" s="354" t="s">
        <v>509</v>
      </c>
      <c r="U490" s="354" t="s">
        <v>509</v>
      </c>
      <c r="V490" s="351" t="s">
        <v>196</v>
      </c>
      <c r="W490" s="354" t="s">
        <v>509</v>
      </c>
      <c r="X490" s="354" t="s">
        <v>509</v>
      </c>
      <c r="Y490" s="354" t="s">
        <v>509</v>
      </c>
      <c r="Z490" s="354" t="s">
        <v>509</v>
      </c>
      <c r="AA490" s="354" t="s">
        <v>509</v>
      </c>
      <c r="AB490" s="354" t="s">
        <v>509</v>
      </c>
      <c r="AC490" s="354" t="s">
        <v>509</v>
      </c>
      <c r="AD490" s="354" t="s">
        <v>509</v>
      </c>
      <c r="AE490" s="354" t="s">
        <v>509</v>
      </c>
      <c r="AF490" s="354" t="s">
        <v>509</v>
      </c>
      <c r="AG490" s="351" t="s">
        <v>196</v>
      </c>
      <c r="AH490" s="354" t="s">
        <v>511</v>
      </c>
      <c r="AI490" s="354" t="s">
        <v>509</v>
      </c>
      <c r="AJ490" s="354" t="s">
        <v>509</v>
      </c>
    </row>
    <row r="491" spans="1:36">
      <c r="A491" s="355" t="s">
        <v>672</v>
      </c>
      <c r="B491" s="354">
        <v>0.88</v>
      </c>
      <c r="C491" s="354" t="s">
        <v>509</v>
      </c>
      <c r="D491" s="354" t="s">
        <v>509</v>
      </c>
      <c r="E491" s="354" t="s">
        <v>509</v>
      </c>
      <c r="F491" s="354">
        <v>30.78</v>
      </c>
      <c r="G491" s="354" t="s">
        <v>509</v>
      </c>
      <c r="H491" s="354" t="s">
        <v>509</v>
      </c>
      <c r="I491" s="354" t="s">
        <v>509</v>
      </c>
      <c r="J491" s="354" t="s">
        <v>509</v>
      </c>
      <c r="K491" s="354" t="s">
        <v>509</v>
      </c>
      <c r="L491" s="354" t="s">
        <v>509</v>
      </c>
      <c r="M491" s="354" t="s">
        <v>509</v>
      </c>
      <c r="N491" s="354" t="s">
        <v>509</v>
      </c>
      <c r="O491" s="354" t="s">
        <v>509</v>
      </c>
      <c r="P491" s="354" t="s">
        <v>509</v>
      </c>
      <c r="Q491" s="354">
        <v>18.399999999999999</v>
      </c>
      <c r="R491" s="354" t="s">
        <v>509</v>
      </c>
      <c r="S491" s="354" t="s">
        <v>509</v>
      </c>
      <c r="T491" s="354" t="s">
        <v>509</v>
      </c>
      <c r="U491" s="354" t="s">
        <v>509</v>
      </c>
      <c r="V491" s="351" t="s">
        <v>196</v>
      </c>
      <c r="W491" s="354">
        <v>2.1192000000000002</v>
      </c>
      <c r="X491" s="354" t="s">
        <v>509</v>
      </c>
      <c r="Y491" s="354" t="s">
        <v>509</v>
      </c>
      <c r="Z491" s="354" t="s">
        <v>509</v>
      </c>
      <c r="AA491" s="354" t="s">
        <v>509</v>
      </c>
      <c r="AB491" s="354" t="s">
        <v>509</v>
      </c>
      <c r="AC491" s="354" t="s">
        <v>509</v>
      </c>
      <c r="AD491" s="354" t="s">
        <v>509</v>
      </c>
      <c r="AE491" s="354" t="s">
        <v>509</v>
      </c>
      <c r="AF491" s="354" t="s">
        <v>509</v>
      </c>
      <c r="AG491" s="351" t="s">
        <v>196</v>
      </c>
      <c r="AH491" s="354" t="s">
        <v>511</v>
      </c>
      <c r="AI491" s="354" t="s">
        <v>509</v>
      </c>
      <c r="AJ491" s="354" t="s">
        <v>509</v>
      </c>
    </row>
    <row r="492" spans="1:36">
      <c r="A492" s="355" t="s">
        <v>673</v>
      </c>
      <c r="B492" s="354" t="s">
        <v>509</v>
      </c>
      <c r="C492" s="354" t="s">
        <v>509</v>
      </c>
      <c r="D492" s="354" t="s">
        <v>509</v>
      </c>
      <c r="E492" s="354" t="s">
        <v>509</v>
      </c>
      <c r="F492" s="354" t="s">
        <v>509</v>
      </c>
      <c r="G492" s="354" t="s">
        <v>509</v>
      </c>
      <c r="H492" s="354">
        <v>5967.5</v>
      </c>
      <c r="I492" s="354" t="s">
        <v>509</v>
      </c>
      <c r="J492" s="354" t="s">
        <v>509</v>
      </c>
      <c r="K492" s="354" t="s">
        <v>509</v>
      </c>
      <c r="L492" s="354" t="s">
        <v>509</v>
      </c>
      <c r="M492" s="354" t="s">
        <v>509</v>
      </c>
      <c r="N492" s="354" t="s">
        <v>509</v>
      </c>
      <c r="O492" s="354" t="s">
        <v>509</v>
      </c>
      <c r="P492" s="354" t="s">
        <v>509</v>
      </c>
      <c r="Q492" s="354" t="s">
        <v>509</v>
      </c>
      <c r="R492" s="354" t="s">
        <v>509</v>
      </c>
      <c r="S492" s="354" t="s">
        <v>509</v>
      </c>
      <c r="T492" s="354" t="s">
        <v>509</v>
      </c>
      <c r="U492" s="354" t="s">
        <v>509</v>
      </c>
      <c r="V492" s="351" t="s">
        <v>196</v>
      </c>
      <c r="W492" s="354" t="s">
        <v>509</v>
      </c>
      <c r="X492" s="354" t="s">
        <v>509</v>
      </c>
      <c r="Y492" s="354" t="s">
        <v>509</v>
      </c>
      <c r="Z492" s="354" t="s">
        <v>509</v>
      </c>
      <c r="AA492" s="354" t="s">
        <v>509</v>
      </c>
      <c r="AB492" s="354" t="s">
        <v>509</v>
      </c>
      <c r="AC492" s="354" t="s">
        <v>509</v>
      </c>
      <c r="AD492" s="354" t="s">
        <v>509</v>
      </c>
      <c r="AE492" s="354" t="s">
        <v>509</v>
      </c>
      <c r="AF492" s="354" t="s">
        <v>509</v>
      </c>
      <c r="AG492" s="351" t="s">
        <v>196</v>
      </c>
      <c r="AH492" s="354" t="s">
        <v>583</v>
      </c>
      <c r="AI492" s="354" t="s">
        <v>509</v>
      </c>
      <c r="AJ492" s="354" t="s">
        <v>509</v>
      </c>
    </row>
    <row r="493" spans="1:36">
      <c r="A493" s="355" t="s">
        <v>674</v>
      </c>
      <c r="B493" s="354" t="s">
        <v>509</v>
      </c>
      <c r="C493" s="354" t="s">
        <v>509</v>
      </c>
      <c r="D493" s="354" t="s">
        <v>509</v>
      </c>
      <c r="E493" s="354" t="s">
        <v>509</v>
      </c>
      <c r="F493" s="354" t="s">
        <v>509</v>
      </c>
      <c r="G493" s="354" t="s">
        <v>509</v>
      </c>
      <c r="H493" s="354" t="s">
        <v>509</v>
      </c>
      <c r="I493" s="354" t="s">
        <v>509</v>
      </c>
      <c r="J493" s="354" t="s">
        <v>509</v>
      </c>
      <c r="K493" s="354" t="s">
        <v>509</v>
      </c>
      <c r="L493" s="354" t="s">
        <v>509</v>
      </c>
      <c r="M493" s="354" t="s">
        <v>509</v>
      </c>
      <c r="N493" s="354" t="s">
        <v>509</v>
      </c>
      <c r="O493" s="354" t="s">
        <v>509</v>
      </c>
      <c r="P493" s="354" t="s">
        <v>509</v>
      </c>
      <c r="Q493" s="354" t="s">
        <v>509</v>
      </c>
      <c r="R493" s="354" t="s">
        <v>509</v>
      </c>
      <c r="S493" s="354" t="s">
        <v>509</v>
      </c>
      <c r="T493" s="354" t="s">
        <v>509</v>
      </c>
      <c r="U493" s="354" t="s">
        <v>509</v>
      </c>
      <c r="V493" s="351" t="s">
        <v>196</v>
      </c>
      <c r="W493" s="354" t="s">
        <v>509</v>
      </c>
      <c r="X493" s="354" t="s">
        <v>509</v>
      </c>
      <c r="Y493" s="354" t="s">
        <v>509</v>
      </c>
      <c r="Z493" s="354" t="s">
        <v>509</v>
      </c>
      <c r="AA493" s="354" t="s">
        <v>509</v>
      </c>
      <c r="AB493" s="354" t="s">
        <v>509</v>
      </c>
      <c r="AC493" s="354" t="s">
        <v>509</v>
      </c>
      <c r="AD493" s="354" t="s">
        <v>509</v>
      </c>
      <c r="AE493" s="354" t="s">
        <v>509</v>
      </c>
      <c r="AF493" s="354" t="s">
        <v>509</v>
      </c>
      <c r="AG493" s="351" t="s">
        <v>196</v>
      </c>
      <c r="AH493" s="354" t="s">
        <v>511</v>
      </c>
      <c r="AI493" s="354" t="s">
        <v>509</v>
      </c>
      <c r="AJ493" s="354" t="s">
        <v>509</v>
      </c>
    </row>
    <row r="494" spans="1:36">
      <c r="A494" s="357" t="s">
        <v>675</v>
      </c>
      <c r="B494" s="354" t="s">
        <v>509</v>
      </c>
      <c r="C494" s="354" t="s">
        <v>509</v>
      </c>
      <c r="D494" s="354" t="s">
        <v>509</v>
      </c>
      <c r="E494" s="354" t="s">
        <v>509</v>
      </c>
      <c r="F494" s="354" t="s">
        <v>509</v>
      </c>
      <c r="G494" s="354" t="s">
        <v>509</v>
      </c>
      <c r="H494" s="354" t="s">
        <v>509</v>
      </c>
      <c r="I494" s="354" t="s">
        <v>509</v>
      </c>
      <c r="J494" s="354" t="s">
        <v>509</v>
      </c>
      <c r="K494" s="354" t="s">
        <v>509</v>
      </c>
      <c r="L494" s="354" t="s">
        <v>509</v>
      </c>
      <c r="M494" s="354" t="s">
        <v>509</v>
      </c>
      <c r="N494" s="354" t="s">
        <v>509</v>
      </c>
      <c r="O494" s="354" t="s">
        <v>509</v>
      </c>
      <c r="P494" s="354" t="s">
        <v>509</v>
      </c>
      <c r="Q494" s="354" t="s">
        <v>509</v>
      </c>
      <c r="R494" s="354" t="s">
        <v>509</v>
      </c>
      <c r="S494" s="354" t="s">
        <v>509</v>
      </c>
      <c r="T494" s="354" t="s">
        <v>509</v>
      </c>
      <c r="U494" s="354" t="s">
        <v>509</v>
      </c>
      <c r="V494" s="351" t="s">
        <v>196</v>
      </c>
      <c r="W494" s="354" t="s">
        <v>509</v>
      </c>
      <c r="X494" s="354" t="s">
        <v>509</v>
      </c>
      <c r="Y494" s="354" t="s">
        <v>509</v>
      </c>
      <c r="Z494" s="354" t="s">
        <v>509</v>
      </c>
      <c r="AA494" s="354" t="s">
        <v>509</v>
      </c>
      <c r="AB494" s="354" t="s">
        <v>509</v>
      </c>
      <c r="AC494" s="354" t="s">
        <v>509</v>
      </c>
      <c r="AD494" s="354" t="s">
        <v>509</v>
      </c>
      <c r="AE494" s="354" t="s">
        <v>509</v>
      </c>
      <c r="AF494" s="354" t="s">
        <v>509</v>
      </c>
      <c r="AG494" s="351" t="s">
        <v>196</v>
      </c>
      <c r="AH494" s="354">
        <v>7230.4559117999988</v>
      </c>
      <c r="AI494" s="354" t="s">
        <v>509</v>
      </c>
      <c r="AJ494" s="354" t="s">
        <v>509</v>
      </c>
    </row>
    <row r="495" spans="1:36">
      <c r="A495" s="359" t="s">
        <v>676</v>
      </c>
      <c r="B495" s="354" t="s">
        <v>509</v>
      </c>
      <c r="C495" s="354" t="s">
        <v>509</v>
      </c>
      <c r="D495" s="354" t="s">
        <v>509</v>
      </c>
      <c r="E495" s="354" t="s">
        <v>509</v>
      </c>
      <c r="F495" s="354" t="s">
        <v>509</v>
      </c>
      <c r="G495" s="354" t="s">
        <v>509</v>
      </c>
      <c r="H495" s="354" t="s">
        <v>509</v>
      </c>
      <c r="I495" s="354" t="s">
        <v>509</v>
      </c>
      <c r="J495" s="354" t="s">
        <v>509</v>
      </c>
      <c r="K495" s="354" t="s">
        <v>509</v>
      </c>
      <c r="L495" s="354" t="s">
        <v>509</v>
      </c>
      <c r="M495" s="354" t="s">
        <v>509</v>
      </c>
      <c r="N495" s="354" t="s">
        <v>509</v>
      </c>
      <c r="O495" s="354" t="s">
        <v>509</v>
      </c>
      <c r="P495" s="354" t="s">
        <v>509</v>
      </c>
      <c r="Q495" s="354" t="s">
        <v>509</v>
      </c>
      <c r="R495" s="354" t="s">
        <v>509</v>
      </c>
      <c r="S495" s="354" t="s">
        <v>509</v>
      </c>
      <c r="T495" s="354" t="s">
        <v>509</v>
      </c>
      <c r="U495" s="354" t="s">
        <v>509</v>
      </c>
      <c r="V495" s="351" t="s">
        <v>196</v>
      </c>
      <c r="W495" s="354">
        <v>0.31825058820208002</v>
      </c>
      <c r="X495" s="354" t="s">
        <v>509</v>
      </c>
      <c r="Y495" s="354" t="s">
        <v>509</v>
      </c>
      <c r="Z495" s="354" t="s">
        <v>509</v>
      </c>
      <c r="AA495" s="354" t="s">
        <v>509</v>
      </c>
      <c r="AB495" s="354" t="s">
        <v>509</v>
      </c>
      <c r="AC495" s="354" t="s">
        <v>509</v>
      </c>
      <c r="AD495" s="354" t="s">
        <v>509</v>
      </c>
      <c r="AE495" s="354" t="s">
        <v>509</v>
      </c>
      <c r="AF495" s="354" t="s">
        <v>509</v>
      </c>
      <c r="AG495" s="351" t="s">
        <v>196</v>
      </c>
      <c r="AH495" s="354" t="s">
        <v>509</v>
      </c>
      <c r="AI495" s="354">
        <v>366.18901378629999</v>
      </c>
      <c r="AJ495" s="354" t="s">
        <v>509</v>
      </c>
    </row>
    <row r="496" spans="1:36">
      <c r="A496" s="355" t="s">
        <v>677</v>
      </c>
      <c r="B496" s="354" t="s">
        <v>509</v>
      </c>
      <c r="C496" s="354" t="s">
        <v>509</v>
      </c>
      <c r="D496" s="354" t="s">
        <v>509</v>
      </c>
      <c r="E496" s="354" t="s">
        <v>509</v>
      </c>
      <c r="F496" s="354" t="s">
        <v>509</v>
      </c>
      <c r="G496" s="354" t="s">
        <v>509</v>
      </c>
      <c r="H496" s="354" t="s">
        <v>509</v>
      </c>
      <c r="I496" s="354" t="s">
        <v>509</v>
      </c>
      <c r="J496" s="354" t="s">
        <v>509</v>
      </c>
      <c r="K496" s="354" t="s">
        <v>509</v>
      </c>
      <c r="L496" s="354" t="s">
        <v>509</v>
      </c>
      <c r="M496" s="354" t="s">
        <v>509</v>
      </c>
      <c r="N496" s="354" t="s">
        <v>509</v>
      </c>
      <c r="O496" s="354" t="s">
        <v>509</v>
      </c>
      <c r="P496" s="354" t="s">
        <v>509</v>
      </c>
      <c r="Q496" s="354" t="s">
        <v>509</v>
      </c>
      <c r="R496" s="354" t="s">
        <v>509</v>
      </c>
      <c r="S496" s="354" t="s">
        <v>509</v>
      </c>
      <c r="T496" s="354" t="s">
        <v>509</v>
      </c>
      <c r="U496" s="354" t="s">
        <v>509</v>
      </c>
      <c r="V496" s="351" t="s">
        <v>196</v>
      </c>
      <c r="W496" s="354">
        <v>0.31825058820208002</v>
      </c>
      <c r="X496" s="354" t="s">
        <v>509</v>
      </c>
      <c r="Y496" s="354" t="s">
        <v>509</v>
      </c>
      <c r="Z496" s="354" t="s">
        <v>509</v>
      </c>
      <c r="AA496" s="354" t="s">
        <v>509</v>
      </c>
      <c r="AB496" s="354" t="s">
        <v>509</v>
      </c>
      <c r="AC496" s="354" t="s">
        <v>509</v>
      </c>
      <c r="AD496" s="354" t="s">
        <v>509</v>
      </c>
      <c r="AE496" s="354" t="s">
        <v>509</v>
      </c>
      <c r="AF496" s="354" t="s">
        <v>509</v>
      </c>
      <c r="AG496" s="351" t="s">
        <v>196</v>
      </c>
      <c r="AH496" s="354" t="s">
        <v>509</v>
      </c>
      <c r="AI496" s="354">
        <v>366.18901378630005</v>
      </c>
      <c r="AJ496" s="354" t="s">
        <v>509</v>
      </c>
    </row>
    <row r="497" spans="1:36">
      <c r="A497" s="355" t="s">
        <v>3483</v>
      </c>
      <c r="B497" s="351" t="s">
        <v>196</v>
      </c>
      <c r="C497" s="351" t="s">
        <v>196</v>
      </c>
      <c r="D497" s="351" t="s">
        <v>196</v>
      </c>
      <c r="E497" s="351" t="s">
        <v>196</v>
      </c>
      <c r="F497" s="351" t="s">
        <v>196</v>
      </c>
      <c r="G497" s="351" t="s">
        <v>196</v>
      </c>
      <c r="H497" s="351" t="s">
        <v>196</v>
      </c>
      <c r="I497" s="351" t="s">
        <v>196</v>
      </c>
      <c r="J497" s="351" t="s">
        <v>196</v>
      </c>
      <c r="K497" s="351" t="s">
        <v>196</v>
      </c>
      <c r="L497" s="351" t="s">
        <v>196</v>
      </c>
      <c r="M497" s="351" t="s">
        <v>196</v>
      </c>
      <c r="N497" s="351" t="s">
        <v>196</v>
      </c>
      <c r="O497" s="351" t="s">
        <v>196</v>
      </c>
      <c r="P497" s="351" t="s">
        <v>196</v>
      </c>
      <c r="Q497" s="351" t="s">
        <v>196</v>
      </c>
      <c r="R497" s="351" t="s">
        <v>196</v>
      </c>
      <c r="S497" s="351" t="s">
        <v>196</v>
      </c>
      <c r="T497" s="351" t="s">
        <v>196</v>
      </c>
      <c r="U497" s="351" t="s">
        <v>196</v>
      </c>
      <c r="V497" s="351" t="s">
        <v>196</v>
      </c>
      <c r="W497" s="354" t="s">
        <v>509</v>
      </c>
      <c r="X497" s="354" t="s">
        <v>509</v>
      </c>
      <c r="Y497" s="354" t="s">
        <v>509</v>
      </c>
      <c r="Z497" s="354" t="s">
        <v>509</v>
      </c>
      <c r="AA497" s="354" t="s">
        <v>509</v>
      </c>
      <c r="AB497" s="354" t="s">
        <v>509</v>
      </c>
      <c r="AC497" s="354" t="s">
        <v>509</v>
      </c>
      <c r="AD497" s="354" t="s">
        <v>509</v>
      </c>
      <c r="AE497" s="354" t="s">
        <v>509</v>
      </c>
      <c r="AF497" s="354" t="s">
        <v>509</v>
      </c>
      <c r="AG497" s="351" t="s">
        <v>196</v>
      </c>
      <c r="AH497" s="351" t="s">
        <v>196</v>
      </c>
      <c r="AI497" s="354" t="s">
        <v>536</v>
      </c>
      <c r="AJ497" s="351" t="s">
        <v>196</v>
      </c>
    </row>
    <row r="498" spans="1:36">
      <c r="A498" s="355" t="s">
        <v>678</v>
      </c>
      <c r="B498" s="354" t="s">
        <v>509</v>
      </c>
      <c r="C498" s="354" t="s">
        <v>509</v>
      </c>
      <c r="D498" s="354" t="s">
        <v>509</v>
      </c>
      <c r="E498" s="354" t="s">
        <v>509</v>
      </c>
      <c r="F498" s="354" t="s">
        <v>509</v>
      </c>
      <c r="G498" s="354" t="s">
        <v>509</v>
      </c>
      <c r="H498" s="354" t="s">
        <v>509</v>
      </c>
      <c r="I498" s="354" t="s">
        <v>509</v>
      </c>
      <c r="J498" s="354" t="s">
        <v>509</v>
      </c>
      <c r="K498" s="354" t="s">
        <v>509</v>
      </c>
      <c r="L498" s="354" t="s">
        <v>509</v>
      </c>
      <c r="M498" s="354" t="s">
        <v>509</v>
      </c>
      <c r="N498" s="354" t="s">
        <v>509</v>
      </c>
      <c r="O498" s="354" t="s">
        <v>509</v>
      </c>
      <c r="P498" s="354" t="s">
        <v>509</v>
      </c>
      <c r="Q498" s="354" t="s">
        <v>509</v>
      </c>
      <c r="R498" s="354" t="s">
        <v>509</v>
      </c>
      <c r="S498" s="354" t="s">
        <v>509</v>
      </c>
      <c r="T498" s="354" t="s">
        <v>509</v>
      </c>
      <c r="U498" s="354" t="s">
        <v>509</v>
      </c>
      <c r="V498" s="351" t="s">
        <v>196</v>
      </c>
      <c r="W498" s="354" t="s">
        <v>509</v>
      </c>
      <c r="X498" s="354" t="s">
        <v>509</v>
      </c>
      <c r="Y498" s="354" t="s">
        <v>509</v>
      </c>
      <c r="Z498" s="354" t="s">
        <v>509</v>
      </c>
      <c r="AA498" s="354" t="s">
        <v>509</v>
      </c>
      <c r="AB498" s="354" t="s">
        <v>509</v>
      </c>
      <c r="AC498" s="354" t="s">
        <v>509</v>
      </c>
      <c r="AD498" s="354" t="s">
        <v>509</v>
      </c>
      <c r="AE498" s="354" t="s">
        <v>509</v>
      </c>
      <c r="AF498" s="354" t="s">
        <v>509</v>
      </c>
      <c r="AG498" s="351" t="s">
        <v>196</v>
      </c>
      <c r="AH498" s="354" t="s">
        <v>509</v>
      </c>
      <c r="AI498" s="354" t="s">
        <v>509</v>
      </c>
      <c r="AJ498" s="354" t="s">
        <v>509</v>
      </c>
    </row>
    <row r="499" spans="1:36">
      <c r="A499" s="263" t="s">
        <v>727</v>
      </c>
      <c r="B499" s="354" t="s">
        <v>543</v>
      </c>
      <c r="C499" s="354" t="s">
        <v>509</v>
      </c>
      <c r="D499" s="354" t="s">
        <v>509</v>
      </c>
      <c r="E499" s="354" t="s">
        <v>509</v>
      </c>
      <c r="F499" s="354" t="s">
        <v>509</v>
      </c>
      <c r="G499" s="354" t="s">
        <v>509</v>
      </c>
      <c r="H499" s="354" t="s">
        <v>509</v>
      </c>
      <c r="I499" s="354" t="s">
        <v>509</v>
      </c>
      <c r="J499" s="354" t="s">
        <v>509</v>
      </c>
      <c r="K499" s="354" t="s">
        <v>509</v>
      </c>
      <c r="L499" s="354" t="s">
        <v>509</v>
      </c>
      <c r="M499" s="354" t="s">
        <v>509</v>
      </c>
      <c r="N499" s="354" t="s">
        <v>509</v>
      </c>
      <c r="O499" s="354" t="s">
        <v>509</v>
      </c>
      <c r="P499" s="354" t="s">
        <v>509</v>
      </c>
      <c r="Q499" s="354" t="s">
        <v>509</v>
      </c>
      <c r="R499" s="354" t="s">
        <v>509</v>
      </c>
      <c r="S499" s="354" t="s">
        <v>509</v>
      </c>
      <c r="T499" s="354" t="s">
        <v>509</v>
      </c>
      <c r="U499" s="354" t="s">
        <v>509</v>
      </c>
      <c r="V499" s="351" t="s">
        <v>196</v>
      </c>
      <c r="W499" s="354" t="s">
        <v>543</v>
      </c>
      <c r="X499" s="354" t="s">
        <v>543</v>
      </c>
      <c r="Y499" s="354" t="s">
        <v>543</v>
      </c>
      <c r="Z499" s="354" t="s">
        <v>509</v>
      </c>
      <c r="AA499" s="354" t="s">
        <v>543</v>
      </c>
      <c r="AB499" s="354" t="s">
        <v>509</v>
      </c>
      <c r="AC499" s="354" t="s">
        <v>509</v>
      </c>
      <c r="AD499" s="354" t="s">
        <v>509</v>
      </c>
      <c r="AE499" s="354" t="s">
        <v>509</v>
      </c>
      <c r="AF499" s="354" t="s">
        <v>509</v>
      </c>
      <c r="AG499" s="351" t="s">
        <v>196</v>
      </c>
      <c r="AH499" s="354" t="s">
        <v>509</v>
      </c>
      <c r="AI499" s="354" t="s">
        <v>543</v>
      </c>
      <c r="AJ499" s="354" t="s">
        <v>543</v>
      </c>
    </row>
    <row r="500" spans="1:36">
      <c r="A500" s="360" t="s">
        <v>728</v>
      </c>
      <c r="B500" s="354" t="s">
        <v>543</v>
      </c>
      <c r="C500" s="354" t="s">
        <v>509</v>
      </c>
      <c r="D500" s="354" t="s">
        <v>509</v>
      </c>
      <c r="E500" s="354" t="s">
        <v>509</v>
      </c>
      <c r="F500" s="354" t="s">
        <v>509</v>
      </c>
      <c r="G500" s="354" t="s">
        <v>509</v>
      </c>
      <c r="H500" s="354" t="s">
        <v>509</v>
      </c>
      <c r="I500" s="354" t="s">
        <v>509</v>
      </c>
      <c r="J500" s="354" t="s">
        <v>509</v>
      </c>
      <c r="K500" s="354" t="s">
        <v>509</v>
      </c>
      <c r="L500" s="354" t="s">
        <v>509</v>
      </c>
      <c r="M500" s="354" t="s">
        <v>509</v>
      </c>
      <c r="N500" s="354" t="s">
        <v>509</v>
      </c>
      <c r="O500" s="354" t="s">
        <v>509</v>
      </c>
      <c r="P500" s="354" t="s">
        <v>509</v>
      </c>
      <c r="Q500" s="354" t="s">
        <v>509</v>
      </c>
      <c r="R500" s="354" t="s">
        <v>509</v>
      </c>
      <c r="S500" s="354" t="s">
        <v>509</v>
      </c>
      <c r="T500" s="354" t="s">
        <v>509</v>
      </c>
      <c r="U500" s="354" t="s">
        <v>509</v>
      </c>
      <c r="V500" s="351" t="s">
        <v>196</v>
      </c>
      <c r="W500" s="354" t="s">
        <v>543</v>
      </c>
      <c r="X500" s="354" t="s">
        <v>543</v>
      </c>
      <c r="Y500" s="354" t="s">
        <v>543</v>
      </c>
      <c r="Z500" s="354" t="s">
        <v>509</v>
      </c>
      <c r="AA500" s="354" t="s">
        <v>543</v>
      </c>
      <c r="AB500" s="354" t="s">
        <v>509</v>
      </c>
      <c r="AC500" s="354" t="s">
        <v>509</v>
      </c>
      <c r="AD500" s="354" t="s">
        <v>509</v>
      </c>
      <c r="AE500" s="354" t="s">
        <v>509</v>
      </c>
      <c r="AF500" s="354" t="s">
        <v>509</v>
      </c>
      <c r="AG500" s="351" t="s">
        <v>196</v>
      </c>
      <c r="AH500" s="354" t="s">
        <v>509</v>
      </c>
      <c r="AI500" s="354" t="s">
        <v>543</v>
      </c>
      <c r="AJ500" s="354" t="s">
        <v>543</v>
      </c>
    </row>
    <row r="501" spans="1:36" ht="15.75" customHeight="1" thickBot="1">
      <c r="A501" s="264" t="s">
        <v>729</v>
      </c>
      <c r="B501" s="424" t="s">
        <v>716</v>
      </c>
      <c r="C501" s="426"/>
      <c r="D501" s="426"/>
      <c r="E501" s="426"/>
      <c r="F501" s="426"/>
      <c r="G501" s="426"/>
      <c r="H501" s="426"/>
      <c r="I501" s="426"/>
      <c r="J501" s="426"/>
      <c r="K501" s="426"/>
      <c r="L501" s="426"/>
      <c r="M501" s="426"/>
      <c r="N501" s="426"/>
      <c r="O501" s="426"/>
      <c r="P501" s="426"/>
      <c r="Q501" s="426"/>
      <c r="R501" s="426"/>
      <c r="S501" s="426"/>
      <c r="T501" s="426"/>
      <c r="U501" s="426"/>
      <c r="V501" s="426"/>
      <c r="W501" s="426"/>
      <c r="X501" s="426"/>
      <c r="Y501" s="426"/>
      <c r="Z501" s="426"/>
      <c r="AA501" s="426"/>
      <c r="AB501" s="426"/>
      <c r="AC501" s="426"/>
      <c r="AD501" s="426"/>
      <c r="AE501" s="426"/>
      <c r="AF501" s="426"/>
      <c r="AG501" s="426"/>
      <c r="AH501" s="426"/>
      <c r="AI501" s="426"/>
      <c r="AJ501" s="427"/>
    </row>
    <row r="502" spans="1:36" ht="16" thickTop="1">
      <c r="A502" s="262" t="s">
        <v>730</v>
      </c>
      <c r="B502" s="354">
        <v>20255.88328182527</v>
      </c>
      <c r="C502" s="354">
        <v>268.79848497951895</v>
      </c>
      <c r="D502" s="354">
        <v>0.18223611604834999</v>
      </c>
      <c r="E502" s="354" t="s">
        <v>814</v>
      </c>
      <c r="F502" s="354">
        <v>9031.5481900000013</v>
      </c>
      <c r="G502" s="354" t="s">
        <v>534</v>
      </c>
      <c r="H502" s="354">
        <v>80121.705387429378</v>
      </c>
      <c r="I502" s="354" t="s">
        <v>534</v>
      </c>
      <c r="J502" s="354">
        <v>9356.369772</v>
      </c>
      <c r="K502" s="354" t="s">
        <v>534</v>
      </c>
      <c r="L502" s="354" t="s">
        <v>814</v>
      </c>
      <c r="M502" s="354" t="s">
        <v>534</v>
      </c>
      <c r="N502" s="354" t="s">
        <v>534</v>
      </c>
      <c r="O502" s="354" t="s">
        <v>534</v>
      </c>
      <c r="P502" s="354" t="s">
        <v>534</v>
      </c>
      <c r="Q502" s="354">
        <v>1154.9313</v>
      </c>
      <c r="R502" s="354" t="s">
        <v>534</v>
      </c>
      <c r="S502" s="354" t="s">
        <v>814</v>
      </c>
      <c r="T502" s="354" t="s">
        <v>814</v>
      </c>
      <c r="U502" s="354">
        <v>1.6984600970478201</v>
      </c>
      <c r="V502" s="351" t="s">
        <v>196</v>
      </c>
      <c r="W502" s="354">
        <v>3991.1111453887138</v>
      </c>
      <c r="X502" s="354">
        <v>2523.6563378072069</v>
      </c>
      <c r="Y502" s="354">
        <v>79.714328892219598</v>
      </c>
      <c r="Z502" s="354" t="s">
        <v>534</v>
      </c>
      <c r="AA502" s="354">
        <v>118.23495360473002</v>
      </c>
      <c r="AB502" s="354" t="s">
        <v>534</v>
      </c>
      <c r="AC502" s="354" t="s">
        <v>814</v>
      </c>
      <c r="AD502" s="354" t="s">
        <v>534</v>
      </c>
      <c r="AE502" s="354" t="s">
        <v>534</v>
      </c>
      <c r="AF502" s="354">
        <v>3.5894286775586801</v>
      </c>
      <c r="AG502" s="351" t="s">
        <v>196</v>
      </c>
      <c r="AH502" s="354">
        <v>7230.4559117999988</v>
      </c>
      <c r="AI502" s="354">
        <v>11803.800907153873</v>
      </c>
      <c r="AJ502" s="354">
        <v>490.71858044203998</v>
      </c>
    </row>
    <row r="503" spans="1:36">
      <c r="A503" s="361" t="s">
        <v>731</v>
      </c>
      <c r="B503" s="354">
        <v>20040.325102040817</v>
      </c>
      <c r="C503" s="354" t="s">
        <v>509</v>
      </c>
      <c r="D503" s="354" t="s">
        <v>509</v>
      </c>
      <c r="E503" s="354" t="s">
        <v>509</v>
      </c>
      <c r="F503" s="354" t="s">
        <v>509</v>
      </c>
      <c r="G503" s="354" t="s">
        <v>509</v>
      </c>
      <c r="H503" s="354" t="s">
        <v>509</v>
      </c>
      <c r="I503" s="354" t="s">
        <v>509</v>
      </c>
      <c r="J503" s="354" t="s">
        <v>509</v>
      </c>
      <c r="K503" s="354" t="s">
        <v>509</v>
      </c>
      <c r="L503" s="354" t="s">
        <v>509</v>
      </c>
      <c r="M503" s="354" t="s">
        <v>509</v>
      </c>
      <c r="N503" s="354" t="s">
        <v>509</v>
      </c>
      <c r="O503" s="354" t="s">
        <v>509</v>
      </c>
      <c r="P503" s="354" t="s">
        <v>509</v>
      </c>
      <c r="Q503" s="354" t="s">
        <v>509</v>
      </c>
      <c r="R503" s="354" t="s">
        <v>509</v>
      </c>
      <c r="S503" s="354" t="s">
        <v>509</v>
      </c>
      <c r="T503" s="354" t="s">
        <v>509</v>
      </c>
      <c r="U503" s="354" t="s">
        <v>509</v>
      </c>
      <c r="V503" s="351" t="s">
        <v>196</v>
      </c>
      <c r="W503" s="354" t="s">
        <v>509</v>
      </c>
      <c r="X503" s="354" t="s">
        <v>509</v>
      </c>
      <c r="Y503" s="354" t="s">
        <v>509</v>
      </c>
      <c r="Z503" s="354" t="s">
        <v>509</v>
      </c>
      <c r="AA503" s="354" t="s">
        <v>509</v>
      </c>
      <c r="AB503" s="354" t="s">
        <v>509</v>
      </c>
      <c r="AC503" s="354" t="s">
        <v>509</v>
      </c>
      <c r="AD503" s="354" t="s">
        <v>509</v>
      </c>
      <c r="AE503" s="354" t="s">
        <v>509</v>
      </c>
      <c r="AF503" s="354" t="s">
        <v>509</v>
      </c>
      <c r="AG503" s="351" t="s">
        <v>196</v>
      </c>
      <c r="AH503" s="354" t="s">
        <v>509</v>
      </c>
      <c r="AI503" s="354" t="s">
        <v>509</v>
      </c>
      <c r="AJ503" s="354" t="s">
        <v>509</v>
      </c>
    </row>
    <row r="504" spans="1:36">
      <c r="A504" s="362" t="s">
        <v>732</v>
      </c>
      <c r="B504" s="354" t="s">
        <v>509</v>
      </c>
      <c r="C504" s="354" t="s">
        <v>509</v>
      </c>
      <c r="D504" s="354" t="s">
        <v>509</v>
      </c>
      <c r="E504" s="354" t="s">
        <v>509</v>
      </c>
      <c r="F504" s="354" t="s">
        <v>509</v>
      </c>
      <c r="G504" s="354" t="s">
        <v>509</v>
      </c>
      <c r="H504" s="354" t="s">
        <v>571</v>
      </c>
      <c r="I504" s="354" t="s">
        <v>509</v>
      </c>
      <c r="J504" s="354" t="s">
        <v>509</v>
      </c>
      <c r="K504" s="354" t="s">
        <v>509</v>
      </c>
      <c r="L504" s="354" t="s">
        <v>509</v>
      </c>
      <c r="M504" s="354" t="s">
        <v>509</v>
      </c>
      <c r="N504" s="354" t="s">
        <v>509</v>
      </c>
      <c r="O504" s="354" t="s">
        <v>509</v>
      </c>
      <c r="P504" s="354" t="s">
        <v>509</v>
      </c>
      <c r="Q504" s="354" t="s">
        <v>509</v>
      </c>
      <c r="R504" s="354" t="s">
        <v>509</v>
      </c>
      <c r="S504" s="354" t="s">
        <v>509</v>
      </c>
      <c r="T504" s="354" t="s">
        <v>509</v>
      </c>
      <c r="U504" s="354" t="s">
        <v>509</v>
      </c>
      <c r="V504" s="351" t="s">
        <v>196</v>
      </c>
      <c r="W504" s="354">
        <v>2889.5115971792543</v>
      </c>
      <c r="X504" s="354">
        <v>550.24258844079532</v>
      </c>
      <c r="Y504" s="354" t="s">
        <v>509</v>
      </c>
      <c r="Z504" s="354" t="s">
        <v>509</v>
      </c>
      <c r="AA504" s="354" t="s">
        <v>509</v>
      </c>
      <c r="AB504" s="354" t="s">
        <v>509</v>
      </c>
      <c r="AC504" s="354" t="s">
        <v>509</v>
      </c>
      <c r="AD504" s="354" t="s">
        <v>509</v>
      </c>
      <c r="AE504" s="354" t="s">
        <v>509</v>
      </c>
      <c r="AF504" s="354" t="s">
        <v>509</v>
      </c>
      <c r="AG504" s="351" t="s">
        <v>196</v>
      </c>
      <c r="AH504" s="354" t="s">
        <v>509</v>
      </c>
      <c r="AI504" s="354">
        <v>2745.5373405254281</v>
      </c>
      <c r="AJ504" s="354" t="s">
        <v>509</v>
      </c>
    </row>
    <row r="505" spans="1:36">
      <c r="A505" s="363" t="s">
        <v>733</v>
      </c>
      <c r="B505" s="354">
        <v>202.53417978445603</v>
      </c>
      <c r="C505" s="354">
        <v>0.60795747951898005</v>
      </c>
      <c r="D505" s="354">
        <v>0.18223611604834999</v>
      </c>
      <c r="E505" s="354" t="s">
        <v>3167</v>
      </c>
      <c r="F505" s="354" t="s">
        <v>3167</v>
      </c>
      <c r="G505" s="354" t="s">
        <v>608</v>
      </c>
      <c r="H505" s="354">
        <v>1.359442937847E-2</v>
      </c>
      <c r="I505" s="354" t="s">
        <v>608</v>
      </c>
      <c r="J505" s="354" t="s">
        <v>3167</v>
      </c>
      <c r="K505" s="354" t="s">
        <v>608</v>
      </c>
      <c r="L505" s="354" t="s">
        <v>3167</v>
      </c>
      <c r="M505" s="354" t="s">
        <v>608</v>
      </c>
      <c r="N505" s="354" t="s">
        <v>608</v>
      </c>
      <c r="O505" s="354" t="s">
        <v>608</v>
      </c>
      <c r="P505" s="354" t="s">
        <v>608</v>
      </c>
      <c r="Q505" s="354" t="s">
        <v>3167</v>
      </c>
      <c r="R505" s="354" t="s">
        <v>608</v>
      </c>
      <c r="S505" s="354" t="s">
        <v>3167</v>
      </c>
      <c r="T505" s="354" t="s">
        <v>3167</v>
      </c>
      <c r="U505" s="354">
        <v>1.6984600970478201</v>
      </c>
      <c r="V505" s="351" t="s">
        <v>196</v>
      </c>
      <c r="W505" s="354">
        <v>1083.5867883626456</v>
      </c>
      <c r="X505" s="354">
        <v>1973.4137493664118</v>
      </c>
      <c r="Y505" s="354">
        <v>79.714328892219598</v>
      </c>
      <c r="Z505" s="354" t="s">
        <v>608</v>
      </c>
      <c r="AA505" s="354">
        <v>118.23495360473002</v>
      </c>
      <c r="AB505" s="354" t="s">
        <v>608</v>
      </c>
      <c r="AC505" s="354" t="s">
        <v>3167</v>
      </c>
      <c r="AD505" s="354" t="s">
        <v>608</v>
      </c>
      <c r="AE505" s="354" t="s">
        <v>608</v>
      </c>
      <c r="AF505" s="354">
        <v>3.5894286775586801</v>
      </c>
      <c r="AG505" s="351" t="s">
        <v>196</v>
      </c>
      <c r="AH505" s="354" t="s">
        <v>608</v>
      </c>
      <c r="AI505" s="354">
        <v>709.15405230078557</v>
      </c>
      <c r="AJ505" s="354">
        <v>490.71858044210865</v>
      </c>
    </row>
    <row r="506" spans="1:36">
      <c r="A506" s="364" t="s">
        <v>3484</v>
      </c>
      <c r="B506" s="354">
        <v>13.023999999999999</v>
      </c>
      <c r="C506" s="354">
        <v>268.19052749999997</v>
      </c>
      <c r="D506" s="354" t="s">
        <v>509</v>
      </c>
      <c r="E506" s="354" t="s">
        <v>509</v>
      </c>
      <c r="F506" s="354">
        <v>9031.5481900000013</v>
      </c>
      <c r="G506" s="354" t="s">
        <v>509</v>
      </c>
      <c r="H506" s="354">
        <v>80121.691793000005</v>
      </c>
      <c r="I506" s="354" t="s">
        <v>509</v>
      </c>
      <c r="J506" s="354">
        <v>9356.369772</v>
      </c>
      <c r="K506" s="354" t="s">
        <v>509</v>
      </c>
      <c r="L506" s="354" t="s">
        <v>509</v>
      </c>
      <c r="M506" s="354" t="s">
        <v>509</v>
      </c>
      <c r="N506" s="354" t="s">
        <v>509</v>
      </c>
      <c r="O506" s="354" t="s">
        <v>509</v>
      </c>
      <c r="P506" s="354" t="s">
        <v>509</v>
      </c>
      <c r="Q506" s="354">
        <v>1154.9313</v>
      </c>
      <c r="R506" s="354" t="s">
        <v>509</v>
      </c>
      <c r="S506" s="354" t="s">
        <v>509</v>
      </c>
      <c r="T506" s="354" t="s">
        <v>509</v>
      </c>
      <c r="U506" s="354" t="s">
        <v>509</v>
      </c>
      <c r="V506" s="351" t="s">
        <v>196</v>
      </c>
      <c r="W506" s="354">
        <v>15.660888</v>
      </c>
      <c r="X506" s="354" t="s">
        <v>509</v>
      </c>
      <c r="Y506" s="354" t="s">
        <v>509</v>
      </c>
      <c r="Z506" s="354" t="s">
        <v>509</v>
      </c>
      <c r="AA506" s="354" t="s">
        <v>509</v>
      </c>
      <c r="AB506" s="354" t="s">
        <v>509</v>
      </c>
      <c r="AC506" s="354" t="s">
        <v>509</v>
      </c>
      <c r="AD506" s="354" t="s">
        <v>509</v>
      </c>
      <c r="AE506" s="354" t="s">
        <v>509</v>
      </c>
      <c r="AF506" s="354" t="s">
        <v>509</v>
      </c>
      <c r="AG506" s="351" t="s">
        <v>196</v>
      </c>
      <c r="AH506" s="354">
        <v>7230.4559117999988</v>
      </c>
      <c r="AI506" s="354" t="s">
        <v>509</v>
      </c>
      <c r="AJ506" s="354" t="s">
        <v>509</v>
      </c>
    </row>
    <row r="507" spans="1:36">
      <c r="A507" s="363" t="s">
        <v>734</v>
      </c>
      <c r="B507" s="354" t="s">
        <v>509</v>
      </c>
      <c r="C507" s="354" t="s">
        <v>509</v>
      </c>
      <c r="D507" s="354" t="s">
        <v>509</v>
      </c>
      <c r="E507" s="354" t="s">
        <v>509</v>
      </c>
      <c r="F507" s="354" t="s">
        <v>509</v>
      </c>
      <c r="G507" s="354" t="s">
        <v>509</v>
      </c>
      <c r="H507" s="354" t="s">
        <v>509</v>
      </c>
      <c r="I507" s="354" t="s">
        <v>509</v>
      </c>
      <c r="J507" s="354" t="s">
        <v>509</v>
      </c>
      <c r="K507" s="354" t="s">
        <v>509</v>
      </c>
      <c r="L507" s="354" t="s">
        <v>509</v>
      </c>
      <c r="M507" s="354" t="s">
        <v>509</v>
      </c>
      <c r="N507" s="354" t="s">
        <v>509</v>
      </c>
      <c r="O507" s="354" t="s">
        <v>509</v>
      </c>
      <c r="P507" s="354" t="s">
        <v>509</v>
      </c>
      <c r="Q507" s="354" t="s">
        <v>509</v>
      </c>
      <c r="R507" s="354" t="s">
        <v>509</v>
      </c>
      <c r="S507" s="354" t="s">
        <v>509</v>
      </c>
      <c r="T507" s="354" t="s">
        <v>509</v>
      </c>
      <c r="U507" s="354" t="s">
        <v>509</v>
      </c>
      <c r="V507" s="351" t="s">
        <v>196</v>
      </c>
      <c r="W507" s="354">
        <v>2.3518718468133701</v>
      </c>
      <c r="X507" s="354" t="s">
        <v>509</v>
      </c>
      <c r="Y507" s="354" t="s">
        <v>509</v>
      </c>
      <c r="Z507" s="354" t="s">
        <v>509</v>
      </c>
      <c r="AA507" s="354" t="s">
        <v>509</v>
      </c>
      <c r="AB507" s="354" t="s">
        <v>509</v>
      </c>
      <c r="AC507" s="354" t="s">
        <v>509</v>
      </c>
      <c r="AD507" s="354" t="s">
        <v>509</v>
      </c>
      <c r="AE507" s="354" t="s">
        <v>509</v>
      </c>
      <c r="AF507" s="354" t="s">
        <v>509</v>
      </c>
      <c r="AG507" s="351" t="s">
        <v>196</v>
      </c>
      <c r="AH507" s="354" t="s">
        <v>509</v>
      </c>
      <c r="AI507" s="354">
        <v>8349.1095143276398</v>
      </c>
      <c r="AJ507" s="354" t="s">
        <v>509</v>
      </c>
    </row>
    <row r="508" spans="1:36">
      <c r="A508" s="365" t="s">
        <v>735</v>
      </c>
      <c r="B508" s="354" t="s">
        <v>543</v>
      </c>
      <c r="C508" s="354" t="s">
        <v>509</v>
      </c>
      <c r="D508" s="354" t="s">
        <v>509</v>
      </c>
      <c r="E508" s="354" t="s">
        <v>509</v>
      </c>
      <c r="F508" s="354" t="s">
        <v>509</v>
      </c>
      <c r="G508" s="354" t="s">
        <v>509</v>
      </c>
      <c r="H508" s="354" t="s">
        <v>509</v>
      </c>
      <c r="I508" s="354" t="s">
        <v>509</v>
      </c>
      <c r="J508" s="354" t="s">
        <v>509</v>
      </c>
      <c r="K508" s="354" t="s">
        <v>509</v>
      </c>
      <c r="L508" s="354" t="s">
        <v>509</v>
      </c>
      <c r="M508" s="354" t="s">
        <v>509</v>
      </c>
      <c r="N508" s="354" t="s">
        <v>509</v>
      </c>
      <c r="O508" s="354" t="s">
        <v>509</v>
      </c>
      <c r="P508" s="354" t="s">
        <v>509</v>
      </c>
      <c r="Q508" s="354" t="s">
        <v>509</v>
      </c>
      <c r="R508" s="354" t="s">
        <v>509</v>
      </c>
      <c r="S508" s="354" t="s">
        <v>509</v>
      </c>
      <c r="T508" s="354" t="s">
        <v>509</v>
      </c>
      <c r="U508" s="354" t="s">
        <v>509</v>
      </c>
      <c r="V508" s="351" t="s">
        <v>196</v>
      </c>
      <c r="W508" s="354" t="s">
        <v>543</v>
      </c>
      <c r="X508" s="354" t="s">
        <v>543</v>
      </c>
      <c r="Y508" s="354" t="s">
        <v>543</v>
      </c>
      <c r="Z508" s="354" t="s">
        <v>509</v>
      </c>
      <c r="AA508" s="354" t="s">
        <v>543</v>
      </c>
      <c r="AB508" s="354" t="s">
        <v>509</v>
      </c>
      <c r="AC508" s="354" t="s">
        <v>509</v>
      </c>
      <c r="AD508" s="354" t="s">
        <v>509</v>
      </c>
      <c r="AE508" s="354" t="s">
        <v>509</v>
      </c>
      <c r="AF508" s="354" t="s">
        <v>509</v>
      </c>
      <c r="AG508" s="351" t="s">
        <v>196</v>
      </c>
      <c r="AH508" s="354" t="s">
        <v>509</v>
      </c>
      <c r="AI508" s="354" t="s">
        <v>543</v>
      </c>
      <c r="AJ508" s="354" t="s">
        <v>543</v>
      </c>
    </row>
    <row r="510" spans="1:36" ht="32">
      <c r="A510" s="58" t="s">
        <v>736</v>
      </c>
      <c r="B510" s="70">
        <f>B472</f>
        <v>1368.6407622854913</v>
      </c>
      <c r="C510" s="70">
        <f t="shared" ref="C510:AJ510" si="9">C472</f>
        <v>398.21997774743551</v>
      </c>
      <c r="D510" s="70">
        <f t="shared" si="9"/>
        <v>1.9808273483516601</v>
      </c>
      <c r="E510" s="70" t="str">
        <f t="shared" si="9"/>
        <v>NO,NE,IE,NA</v>
      </c>
      <c r="F510" s="70">
        <f t="shared" si="9"/>
        <v>2580.4423400000001</v>
      </c>
      <c r="G510" s="70" t="str">
        <f t="shared" si="9"/>
        <v>NO,NE,NA</v>
      </c>
      <c r="H510" s="70">
        <f t="shared" si="9"/>
        <v>56029.164606593971</v>
      </c>
      <c r="I510" s="70" t="str">
        <f t="shared" si="9"/>
        <v>NO,NE,NA</v>
      </c>
      <c r="J510" s="70">
        <f t="shared" si="9"/>
        <v>2093.1475999999998</v>
      </c>
      <c r="K510" s="70" t="str">
        <f t="shared" si="9"/>
        <v>NO,NE,NA</v>
      </c>
      <c r="L510" s="70" t="str">
        <f t="shared" si="9"/>
        <v>NO,NE,IE,NA</v>
      </c>
      <c r="M510" s="70" t="str">
        <f t="shared" si="9"/>
        <v>NO,NE,NA</v>
      </c>
      <c r="N510" s="70" t="str">
        <f t="shared" si="9"/>
        <v>NO,NE,NA</v>
      </c>
      <c r="O510" s="70" t="str">
        <f t="shared" si="9"/>
        <v>NO,NE,NA</v>
      </c>
      <c r="P510" s="70" t="str">
        <f t="shared" si="9"/>
        <v>NO,NE,NA</v>
      </c>
      <c r="Q510" s="70">
        <f t="shared" si="9"/>
        <v>117.73</v>
      </c>
      <c r="R510" s="70" t="str">
        <f t="shared" si="9"/>
        <v>NO,NE,NA</v>
      </c>
      <c r="S510" s="70" t="str">
        <f t="shared" si="9"/>
        <v>NO,NE,IE,NA</v>
      </c>
      <c r="T510" s="70" t="str">
        <f t="shared" si="9"/>
        <v>NO,NE,IE,NA</v>
      </c>
      <c r="U510" s="70">
        <f t="shared" si="9"/>
        <v>1.6984600970478201</v>
      </c>
      <c r="V510" s="70" t="str">
        <f t="shared" si="9"/>
        <v/>
      </c>
      <c r="W510" s="70">
        <f t="shared" si="9"/>
        <v>540.06916717032652</v>
      </c>
      <c r="X510" s="70">
        <f t="shared" si="9"/>
        <v>206.85707686944318</v>
      </c>
      <c r="Y510" s="70">
        <f t="shared" si="9"/>
        <v>9.0276703162196608</v>
      </c>
      <c r="Z510" s="70" t="str">
        <f t="shared" si="9"/>
        <v>NO,NE,NA</v>
      </c>
      <c r="AA510" s="70">
        <f t="shared" si="9"/>
        <v>11.47912170919709</v>
      </c>
      <c r="AB510" s="70" t="str">
        <f t="shared" si="9"/>
        <v>NO,NE,NA</v>
      </c>
      <c r="AC510" s="70" t="str">
        <f t="shared" si="9"/>
        <v>NO,NE,IE,NA</v>
      </c>
      <c r="AD510" s="70" t="str">
        <f t="shared" si="9"/>
        <v>NO,NE,NA</v>
      </c>
      <c r="AE510" s="70" t="str">
        <f t="shared" si="9"/>
        <v>NO,NE,NA</v>
      </c>
      <c r="AF510" s="70">
        <f t="shared" si="9"/>
        <v>3.5894286775586801</v>
      </c>
      <c r="AG510" s="70" t="str">
        <f t="shared" si="9"/>
        <v/>
      </c>
      <c r="AH510" s="70">
        <f t="shared" si="9"/>
        <v>7230.4559117999988</v>
      </c>
      <c r="AI510" s="70">
        <f t="shared" si="9"/>
        <v>517.71056610324001</v>
      </c>
      <c r="AJ510" s="70">
        <f t="shared" si="9"/>
        <v>28.530150025699999</v>
      </c>
    </row>
    <row r="513" spans="1:7" ht="16">
      <c r="A513" s="252" t="s">
        <v>737</v>
      </c>
      <c r="B513" s="237"/>
      <c r="C513" s="237"/>
      <c r="D513" s="237"/>
      <c r="E513" s="237"/>
      <c r="F513" s="238"/>
      <c r="G513" s="57" t="s">
        <v>493</v>
      </c>
    </row>
    <row r="514" spans="1:7" ht="16">
      <c r="A514" s="252" t="s">
        <v>738</v>
      </c>
      <c r="B514" s="237"/>
      <c r="C514" s="237"/>
      <c r="D514" s="237"/>
      <c r="E514" s="237"/>
      <c r="F514" s="238"/>
      <c r="G514" s="57" t="s">
        <v>3481</v>
      </c>
    </row>
    <row r="515" spans="1:7">
      <c r="A515" s="237"/>
      <c r="B515" s="237"/>
      <c r="C515" s="237"/>
      <c r="D515" s="237"/>
      <c r="E515" s="237"/>
      <c r="F515" s="238"/>
      <c r="G515" s="57" t="s">
        <v>494</v>
      </c>
    </row>
    <row r="516" spans="1:7">
      <c r="A516" s="237"/>
      <c r="B516" s="237"/>
      <c r="C516" s="237"/>
      <c r="D516" s="237"/>
      <c r="E516" s="237"/>
      <c r="F516" s="251"/>
      <c r="G516" s="237"/>
    </row>
    <row r="517" spans="1:7">
      <c r="A517" s="331" t="s">
        <v>739</v>
      </c>
      <c r="B517" s="332" t="s">
        <v>496</v>
      </c>
      <c r="C517" s="246" t="s">
        <v>497</v>
      </c>
      <c r="D517" s="246" t="s">
        <v>498</v>
      </c>
      <c r="E517" s="246" t="s">
        <v>634</v>
      </c>
      <c r="F517" s="265" t="s">
        <v>500</v>
      </c>
      <c r="G517" s="265" t="s">
        <v>501</v>
      </c>
    </row>
    <row r="518" spans="1:7" ht="16" thickBot="1">
      <c r="A518" s="333" t="s">
        <v>740</v>
      </c>
      <c r="B518" s="416" t="s">
        <v>503</v>
      </c>
      <c r="C518" s="416"/>
      <c r="D518" s="416"/>
      <c r="E518" s="416"/>
      <c r="F518" s="416"/>
      <c r="G518" s="417"/>
    </row>
    <row r="519" spans="1:7" ht="16" thickTop="1">
      <c r="A519" s="334" t="s">
        <v>741</v>
      </c>
      <c r="B519" s="354">
        <v>7853.7090592547993</v>
      </c>
      <c r="C519" s="354">
        <v>9418.7606550076798</v>
      </c>
      <c r="D519" s="354">
        <v>1108.4205949512345</v>
      </c>
      <c r="E519" s="354">
        <v>14.91067980114685</v>
      </c>
      <c r="F519" s="354">
        <v>363.40666610922074</v>
      </c>
      <c r="G519" s="354" t="s">
        <v>509</v>
      </c>
    </row>
    <row r="520" spans="1:7">
      <c r="A520" s="359" t="s">
        <v>742</v>
      </c>
      <c r="B520" s="351" t="s">
        <v>196</v>
      </c>
      <c r="C520" s="354">
        <v>8681.5577516158737</v>
      </c>
      <c r="D520" s="354">
        <v>54.694930480826123</v>
      </c>
      <c r="E520" s="351" t="s">
        <v>196</v>
      </c>
      <c r="F520" s="351" t="s">
        <v>196</v>
      </c>
      <c r="G520" s="354" t="s">
        <v>509</v>
      </c>
    </row>
    <row r="521" spans="1:7">
      <c r="A521" s="359" t="s">
        <v>743</v>
      </c>
      <c r="B521" s="351" t="s">
        <v>196</v>
      </c>
      <c r="C521" s="354">
        <v>6721.72746699257</v>
      </c>
      <c r="D521" s="351" t="s">
        <v>196</v>
      </c>
      <c r="E521" s="351" t="s">
        <v>196</v>
      </c>
      <c r="F521" s="351" t="s">
        <v>196</v>
      </c>
      <c r="G521" s="351" t="s">
        <v>196</v>
      </c>
    </row>
    <row r="522" spans="1:7">
      <c r="A522" s="366" t="s">
        <v>3485</v>
      </c>
      <c r="B522" s="351" t="s">
        <v>196</v>
      </c>
      <c r="C522" s="354">
        <v>6459.5584610062451</v>
      </c>
      <c r="D522" s="351" t="s">
        <v>196</v>
      </c>
      <c r="E522" s="351" t="s">
        <v>196</v>
      </c>
      <c r="F522" s="351" t="s">
        <v>196</v>
      </c>
      <c r="G522" s="351" t="s">
        <v>196</v>
      </c>
    </row>
    <row r="523" spans="1:7">
      <c r="A523" s="367" t="s">
        <v>744</v>
      </c>
      <c r="B523" s="351" t="s">
        <v>196</v>
      </c>
      <c r="C523" s="351" t="s">
        <v>196</v>
      </c>
      <c r="D523" s="351" t="s">
        <v>196</v>
      </c>
      <c r="E523" s="351" t="s">
        <v>196</v>
      </c>
      <c r="F523" s="351" t="s">
        <v>196</v>
      </c>
      <c r="G523" s="351" t="s">
        <v>196</v>
      </c>
    </row>
    <row r="524" spans="1:7">
      <c r="A524" s="368" t="s">
        <v>745</v>
      </c>
      <c r="B524" s="351" t="s">
        <v>196</v>
      </c>
      <c r="C524" s="354" t="s">
        <v>196</v>
      </c>
      <c r="D524" s="351" t="s">
        <v>196</v>
      </c>
      <c r="E524" s="351" t="s">
        <v>196</v>
      </c>
      <c r="F524" s="351" t="s">
        <v>196</v>
      </c>
      <c r="G524" s="351" t="s">
        <v>196</v>
      </c>
    </row>
    <row r="525" spans="1:7">
      <c r="A525" s="368" t="s">
        <v>746</v>
      </c>
      <c r="B525" s="351" t="s">
        <v>196</v>
      </c>
      <c r="C525" s="354" t="s">
        <v>196</v>
      </c>
      <c r="D525" s="351" t="s">
        <v>196</v>
      </c>
      <c r="E525" s="351" t="s">
        <v>196</v>
      </c>
      <c r="F525" s="351" t="s">
        <v>196</v>
      </c>
      <c r="G525" s="351" t="s">
        <v>196</v>
      </c>
    </row>
    <row r="526" spans="1:7">
      <c r="A526" s="367" t="s">
        <v>747</v>
      </c>
      <c r="B526" s="351" t="s">
        <v>196</v>
      </c>
      <c r="C526" s="351" t="s">
        <v>196</v>
      </c>
      <c r="D526" s="351" t="s">
        <v>196</v>
      </c>
      <c r="E526" s="351" t="s">
        <v>196</v>
      </c>
      <c r="F526" s="351" t="s">
        <v>196</v>
      </c>
      <c r="G526" s="351" t="s">
        <v>196</v>
      </c>
    </row>
    <row r="527" spans="1:7">
      <c r="A527" s="368" t="s">
        <v>748</v>
      </c>
      <c r="B527" s="351" t="s">
        <v>196</v>
      </c>
      <c r="C527" s="354" t="s">
        <v>196</v>
      </c>
      <c r="D527" s="351" t="s">
        <v>196</v>
      </c>
      <c r="E527" s="351" t="s">
        <v>196</v>
      </c>
      <c r="F527" s="351" t="s">
        <v>196</v>
      </c>
      <c r="G527" s="351" t="s">
        <v>196</v>
      </c>
    </row>
    <row r="528" spans="1:7">
      <c r="A528" s="368" t="s">
        <v>749</v>
      </c>
      <c r="B528" s="351" t="s">
        <v>196</v>
      </c>
      <c r="C528" s="354" t="s">
        <v>196</v>
      </c>
      <c r="D528" s="351" t="s">
        <v>196</v>
      </c>
      <c r="E528" s="351" t="s">
        <v>196</v>
      </c>
      <c r="F528" s="351" t="s">
        <v>196</v>
      </c>
      <c r="G528" s="351" t="s">
        <v>196</v>
      </c>
    </row>
    <row r="529" spans="1:7">
      <c r="A529" s="368" t="s">
        <v>750</v>
      </c>
      <c r="B529" s="351" t="s">
        <v>196</v>
      </c>
      <c r="C529" s="354" t="s">
        <v>196</v>
      </c>
      <c r="D529" s="351" t="s">
        <v>196</v>
      </c>
      <c r="E529" s="351" t="s">
        <v>196</v>
      </c>
      <c r="F529" s="351" t="s">
        <v>196</v>
      </c>
      <c r="G529" s="351" t="s">
        <v>196</v>
      </c>
    </row>
    <row r="530" spans="1:7">
      <c r="A530" s="367" t="s">
        <v>751</v>
      </c>
      <c r="B530" s="351" t="s">
        <v>196</v>
      </c>
      <c r="C530" s="351" t="s">
        <v>196</v>
      </c>
      <c r="D530" s="351" t="s">
        <v>196</v>
      </c>
      <c r="E530" s="351" t="s">
        <v>196</v>
      </c>
      <c r="F530" s="351" t="s">
        <v>196</v>
      </c>
      <c r="G530" s="351" t="s">
        <v>196</v>
      </c>
    </row>
    <row r="531" spans="1:7">
      <c r="A531" s="368" t="s">
        <v>3486</v>
      </c>
      <c r="B531" s="351" t="s">
        <v>196</v>
      </c>
      <c r="C531" s="354">
        <v>6459.5584610062451</v>
      </c>
      <c r="D531" s="351" t="s">
        <v>196</v>
      </c>
      <c r="E531" s="351" t="s">
        <v>196</v>
      </c>
      <c r="F531" s="351" t="s">
        <v>196</v>
      </c>
      <c r="G531" s="351" t="s">
        <v>196</v>
      </c>
    </row>
    <row r="532" spans="1:7">
      <c r="A532" s="369" t="s">
        <v>754</v>
      </c>
      <c r="B532" s="351" t="s">
        <v>196</v>
      </c>
      <c r="C532" s="354">
        <v>473.19623090020355</v>
      </c>
      <c r="D532" s="351"/>
      <c r="E532" s="351" t="s">
        <v>196</v>
      </c>
      <c r="F532" s="351" t="s">
        <v>196</v>
      </c>
      <c r="G532" s="351"/>
    </row>
    <row r="533" spans="1:7">
      <c r="A533" s="369" t="s">
        <v>755</v>
      </c>
      <c r="B533" s="351" t="s">
        <v>196</v>
      </c>
      <c r="C533" s="354">
        <v>299.39799460361405</v>
      </c>
      <c r="D533" s="351"/>
      <c r="E533" s="351" t="s">
        <v>196</v>
      </c>
      <c r="F533" s="351" t="s">
        <v>196</v>
      </c>
      <c r="G533" s="351"/>
    </row>
    <row r="534" spans="1:7">
      <c r="A534" s="369" t="s">
        <v>756</v>
      </c>
      <c r="B534" s="351" t="s">
        <v>196</v>
      </c>
      <c r="C534" s="354">
        <v>3035.0507480212009</v>
      </c>
      <c r="D534" s="351"/>
      <c r="E534" s="351" t="s">
        <v>196</v>
      </c>
      <c r="F534" s="351" t="s">
        <v>196</v>
      </c>
      <c r="G534" s="351"/>
    </row>
    <row r="535" spans="1:7">
      <c r="A535" s="369" t="s">
        <v>757</v>
      </c>
      <c r="B535" s="351" t="s">
        <v>196</v>
      </c>
      <c r="C535" s="354">
        <v>251.93525163617798</v>
      </c>
      <c r="D535" s="351"/>
      <c r="E535" s="351" t="s">
        <v>196</v>
      </c>
      <c r="F535" s="351" t="s">
        <v>196</v>
      </c>
      <c r="G535" s="351"/>
    </row>
    <row r="536" spans="1:7">
      <c r="A536" s="369" t="s">
        <v>758</v>
      </c>
      <c r="B536" s="351" t="s">
        <v>196</v>
      </c>
      <c r="C536" s="354">
        <v>297.36246326322032</v>
      </c>
      <c r="D536" s="351"/>
      <c r="E536" s="351" t="s">
        <v>196</v>
      </c>
      <c r="F536" s="351" t="s">
        <v>196</v>
      </c>
      <c r="G536" s="351"/>
    </row>
    <row r="537" spans="1:7">
      <c r="A537" s="369" t="s">
        <v>759</v>
      </c>
      <c r="B537" s="351" t="s">
        <v>196</v>
      </c>
      <c r="C537" s="354">
        <v>309.95636595734669</v>
      </c>
      <c r="D537" s="351"/>
      <c r="E537" s="351" t="s">
        <v>196</v>
      </c>
      <c r="F537" s="351" t="s">
        <v>196</v>
      </c>
      <c r="G537" s="351"/>
    </row>
    <row r="538" spans="1:7">
      <c r="A538" s="369" t="s">
        <v>760</v>
      </c>
      <c r="B538" s="351" t="s">
        <v>196</v>
      </c>
      <c r="C538" s="354">
        <v>178.40438707912745</v>
      </c>
      <c r="D538" s="351"/>
      <c r="E538" s="351" t="s">
        <v>196</v>
      </c>
      <c r="F538" s="351" t="s">
        <v>196</v>
      </c>
      <c r="G538" s="351"/>
    </row>
    <row r="539" spans="1:7">
      <c r="A539" s="369" t="s">
        <v>761</v>
      </c>
      <c r="B539" s="351" t="s">
        <v>196</v>
      </c>
      <c r="C539" s="354">
        <v>214.11005793654462</v>
      </c>
      <c r="D539" s="351"/>
      <c r="E539" s="351" t="s">
        <v>196</v>
      </c>
      <c r="F539" s="351" t="s">
        <v>196</v>
      </c>
      <c r="G539" s="351"/>
    </row>
    <row r="540" spans="1:7">
      <c r="A540" s="369" t="s">
        <v>762</v>
      </c>
      <c r="B540" s="351" t="s">
        <v>196</v>
      </c>
      <c r="C540" s="354">
        <v>1167.114207479091</v>
      </c>
      <c r="D540" s="351"/>
      <c r="E540" s="351" t="s">
        <v>196</v>
      </c>
      <c r="F540" s="351" t="s">
        <v>196</v>
      </c>
      <c r="G540" s="351"/>
    </row>
    <row r="541" spans="1:7">
      <c r="A541" s="369" t="s">
        <v>3171</v>
      </c>
      <c r="B541" s="351" t="s">
        <v>196</v>
      </c>
      <c r="C541" s="354">
        <v>178.70274178817721</v>
      </c>
      <c r="D541" s="351"/>
      <c r="E541" s="351" t="s">
        <v>196</v>
      </c>
      <c r="F541" s="351" t="s">
        <v>196</v>
      </c>
      <c r="G541" s="351"/>
    </row>
    <row r="542" spans="1:7">
      <c r="A542" s="369" t="s">
        <v>3172</v>
      </c>
      <c r="B542" s="351" t="s">
        <v>196</v>
      </c>
      <c r="C542" s="354">
        <v>54.328012341541672</v>
      </c>
      <c r="D542" s="351"/>
      <c r="E542" s="351" t="s">
        <v>196</v>
      </c>
      <c r="F542" s="351" t="s">
        <v>196</v>
      </c>
      <c r="G542" s="351"/>
    </row>
    <row r="543" spans="1:7">
      <c r="A543" s="366" t="s">
        <v>763</v>
      </c>
      <c r="B543" s="351" t="s">
        <v>196</v>
      </c>
      <c r="C543" s="354">
        <v>55.215000000000003</v>
      </c>
      <c r="D543" s="351" t="s">
        <v>196</v>
      </c>
      <c r="E543" s="351" t="s">
        <v>196</v>
      </c>
      <c r="F543" s="351" t="s">
        <v>196</v>
      </c>
      <c r="G543" s="351" t="s">
        <v>196</v>
      </c>
    </row>
    <row r="544" spans="1:7">
      <c r="A544" s="366" t="s">
        <v>764</v>
      </c>
      <c r="B544" s="351" t="s">
        <v>196</v>
      </c>
      <c r="C544" s="354">
        <v>91.609200000000001</v>
      </c>
      <c r="D544" s="351" t="s">
        <v>196</v>
      </c>
      <c r="E544" s="351" t="s">
        <v>196</v>
      </c>
      <c r="F544" s="351" t="s">
        <v>196</v>
      </c>
      <c r="G544" s="351" t="s">
        <v>196</v>
      </c>
    </row>
    <row r="545" spans="1:7">
      <c r="A545" s="366" t="s">
        <v>765</v>
      </c>
      <c r="B545" s="351" t="s">
        <v>196</v>
      </c>
      <c r="C545" s="354">
        <v>115.34480598632427</v>
      </c>
      <c r="D545" s="351" t="s">
        <v>196</v>
      </c>
      <c r="E545" s="351" t="s">
        <v>196</v>
      </c>
      <c r="F545" s="351" t="s">
        <v>196</v>
      </c>
      <c r="G545" s="351" t="s">
        <v>196</v>
      </c>
    </row>
    <row r="546" spans="1:7">
      <c r="A546" s="370" t="s">
        <v>766</v>
      </c>
      <c r="B546" s="351" t="s">
        <v>196</v>
      </c>
      <c r="C546" s="354" t="s">
        <v>536</v>
      </c>
      <c r="D546" s="351"/>
      <c r="E546" s="351" t="s">
        <v>196</v>
      </c>
      <c r="F546" s="351" t="s">
        <v>196</v>
      </c>
      <c r="G546" s="351"/>
    </row>
    <row r="547" spans="1:7">
      <c r="A547" s="370" t="s">
        <v>767</v>
      </c>
      <c r="B547" s="351" t="s">
        <v>196</v>
      </c>
      <c r="C547" s="354">
        <v>26.068534199999998</v>
      </c>
      <c r="D547" s="351"/>
      <c r="E547" s="351" t="s">
        <v>196</v>
      </c>
      <c r="F547" s="351" t="s">
        <v>196</v>
      </c>
      <c r="G547" s="351"/>
    </row>
    <row r="548" spans="1:7">
      <c r="A548" s="370" t="s">
        <v>768</v>
      </c>
      <c r="B548" s="351" t="s">
        <v>196</v>
      </c>
      <c r="C548" s="354">
        <v>69.750133199999993</v>
      </c>
      <c r="D548" s="351"/>
      <c r="E548" s="351" t="s">
        <v>196</v>
      </c>
      <c r="F548" s="351" t="s">
        <v>196</v>
      </c>
      <c r="G548" s="351"/>
    </row>
    <row r="549" spans="1:7">
      <c r="A549" s="370" t="s">
        <v>769</v>
      </c>
      <c r="B549" s="351" t="s">
        <v>196</v>
      </c>
      <c r="C549" s="354">
        <v>2.1242679999999998</v>
      </c>
      <c r="D549" s="351"/>
      <c r="E549" s="351" t="s">
        <v>196</v>
      </c>
      <c r="F549" s="351" t="s">
        <v>196</v>
      </c>
      <c r="G549" s="351"/>
    </row>
    <row r="550" spans="1:7">
      <c r="A550" s="370" t="s">
        <v>770</v>
      </c>
      <c r="B550" s="351" t="s">
        <v>196</v>
      </c>
      <c r="C550" s="354" t="s">
        <v>536</v>
      </c>
      <c r="D550" s="351"/>
      <c r="E550" s="351" t="s">
        <v>196</v>
      </c>
      <c r="F550" s="351" t="s">
        <v>196</v>
      </c>
      <c r="G550" s="351"/>
    </row>
    <row r="551" spans="1:7">
      <c r="A551" s="371" t="s">
        <v>771</v>
      </c>
      <c r="B551" s="351" t="s">
        <v>196</v>
      </c>
      <c r="C551" s="354">
        <v>17.401870586324279</v>
      </c>
      <c r="D551" s="351" t="s">
        <v>196</v>
      </c>
      <c r="E551" s="351" t="s">
        <v>196</v>
      </c>
      <c r="F551" s="351" t="s">
        <v>196</v>
      </c>
      <c r="G551" s="351" t="s">
        <v>196</v>
      </c>
    </row>
    <row r="552" spans="1:7">
      <c r="A552" s="372" t="s">
        <v>772</v>
      </c>
      <c r="B552" s="351" t="s">
        <v>196</v>
      </c>
      <c r="C552" s="354">
        <v>17.401870586324279</v>
      </c>
      <c r="D552" s="351"/>
      <c r="E552" s="351" t="s">
        <v>196</v>
      </c>
      <c r="F552" s="351" t="s">
        <v>196</v>
      </c>
      <c r="G552" s="351"/>
    </row>
    <row r="553" spans="1:7">
      <c r="A553" s="359" t="s">
        <v>773</v>
      </c>
      <c r="B553" s="351" t="s">
        <v>196</v>
      </c>
      <c r="C553" s="354">
        <v>1959.8302846233032</v>
      </c>
      <c r="D553" s="354">
        <v>54.694930480826123</v>
      </c>
      <c r="E553" s="351" t="s">
        <v>196</v>
      </c>
      <c r="F553" s="351" t="s">
        <v>196</v>
      </c>
      <c r="G553" s="354" t="s">
        <v>509</v>
      </c>
    </row>
    <row r="554" spans="1:7">
      <c r="A554" s="373" t="s">
        <v>3487</v>
      </c>
      <c r="B554" s="351" t="s">
        <v>196</v>
      </c>
      <c r="C554" s="354">
        <v>1009.8520195503449</v>
      </c>
      <c r="D554" s="354">
        <v>42.152764039128421</v>
      </c>
      <c r="E554" s="351" t="s">
        <v>196</v>
      </c>
      <c r="F554" s="351" t="s">
        <v>196</v>
      </c>
      <c r="G554" s="354" t="s">
        <v>509</v>
      </c>
    </row>
    <row r="555" spans="1:7">
      <c r="A555" s="367" t="s">
        <v>744</v>
      </c>
      <c r="B555" s="351" t="s">
        <v>196</v>
      </c>
      <c r="C555" s="351" t="s">
        <v>196</v>
      </c>
      <c r="D555" s="351" t="s">
        <v>196</v>
      </c>
      <c r="E555" s="351" t="s">
        <v>196</v>
      </c>
      <c r="F555" s="351" t="s">
        <v>196</v>
      </c>
      <c r="G555" s="351" t="s">
        <v>196</v>
      </c>
    </row>
    <row r="556" spans="1:7">
      <c r="A556" s="368" t="s">
        <v>745</v>
      </c>
      <c r="B556" s="351" t="s">
        <v>196</v>
      </c>
      <c r="C556" s="354" t="s">
        <v>196</v>
      </c>
      <c r="D556" s="354" t="s">
        <v>196</v>
      </c>
      <c r="E556" s="351" t="s">
        <v>196</v>
      </c>
      <c r="F556" s="351" t="s">
        <v>196</v>
      </c>
      <c r="G556" s="352" t="s">
        <v>196</v>
      </c>
    </row>
    <row r="557" spans="1:7">
      <c r="A557" s="368" t="s">
        <v>746</v>
      </c>
      <c r="B557" s="351" t="s">
        <v>196</v>
      </c>
      <c r="C557" s="354" t="s">
        <v>196</v>
      </c>
      <c r="D557" s="354" t="s">
        <v>196</v>
      </c>
      <c r="E557" s="351" t="s">
        <v>196</v>
      </c>
      <c r="F557" s="351" t="s">
        <v>196</v>
      </c>
      <c r="G557" s="352" t="s">
        <v>196</v>
      </c>
    </row>
    <row r="558" spans="1:7">
      <c r="A558" s="367" t="s">
        <v>747</v>
      </c>
      <c r="B558" s="351" t="s">
        <v>196</v>
      </c>
      <c r="C558" s="351" t="s">
        <v>196</v>
      </c>
      <c r="D558" s="351" t="s">
        <v>196</v>
      </c>
      <c r="E558" s="351" t="s">
        <v>196</v>
      </c>
      <c r="F558" s="351" t="s">
        <v>196</v>
      </c>
      <c r="G558" s="351" t="s">
        <v>196</v>
      </c>
    </row>
    <row r="559" spans="1:7">
      <c r="A559" s="368" t="s">
        <v>748</v>
      </c>
      <c r="B559" s="351" t="s">
        <v>196</v>
      </c>
      <c r="C559" s="354" t="s">
        <v>196</v>
      </c>
      <c r="D559" s="354" t="s">
        <v>196</v>
      </c>
      <c r="E559" s="351" t="s">
        <v>196</v>
      </c>
      <c r="F559" s="351" t="s">
        <v>196</v>
      </c>
      <c r="G559" s="352" t="s">
        <v>196</v>
      </c>
    </row>
    <row r="560" spans="1:7">
      <c r="A560" s="368" t="s">
        <v>749</v>
      </c>
      <c r="B560" s="351" t="s">
        <v>196</v>
      </c>
      <c r="C560" s="354" t="s">
        <v>196</v>
      </c>
      <c r="D560" s="354" t="s">
        <v>196</v>
      </c>
      <c r="E560" s="351" t="s">
        <v>196</v>
      </c>
      <c r="F560" s="351" t="s">
        <v>196</v>
      </c>
      <c r="G560" s="352" t="s">
        <v>196</v>
      </c>
    </row>
    <row r="561" spans="1:7">
      <c r="A561" s="368" t="s">
        <v>750</v>
      </c>
      <c r="B561" s="351" t="s">
        <v>196</v>
      </c>
      <c r="C561" s="354" t="s">
        <v>196</v>
      </c>
      <c r="D561" s="354" t="s">
        <v>196</v>
      </c>
      <c r="E561" s="351" t="s">
        <v>196</v>
      </c>
      <c r="F561" s="351" t="s">
        <v>196</v>
      </c>
      <c r="G561" s="352" t="s">
        <v>196</v>
      </c>
    </row>
    <row r="562" spans="1:7">
      <c r="A562" s="367" t="s">
        <v>751</v>
      </c>
      <c r="B562" s="351" t="s">
        <v>196</v>
      </c>
      <c r="C562" s="351" t="s">
        <v>196</v>
      </c>
      <c r="D562" s="351" t="s">
        <v>196</v>
      </c>
      <c r="E562" s="351" t="s">
        <v>196</v>
      </c>
      <c r="F562" s="351" t="s">
        <v>196</v>
      </c>
      <c r="G562" s="351" t="s">
        <v>196</v>
      </c>
    </row>
    <row r="563" spans="1:7">
      <c r="A563" s="368" t="s">
        <v>3488</v>
      </c>
      <c r="B563" s="351" t="s">
        <v>196</v>
      </c>
      <c r="C563" s="354">
        <v>1009.8520195503449</v>
      </c>
      <c r="D563" s="354">
        <v>42.152764039128421</v>
      </c>
      <c r="E563" s="351" t="s">
        <v>196</v>
      </c>
      <c r="F563" s="351" t="s">
        <v>196</v>
      </c>
      <c r="G563" s="352" t="s">
        <v>509</v>
      </c>
    </row>
    <row r="564" spans="1:7">
      <c r="A564" s="369" t="s">
        <v>752</v>
      </c>
      <c r="B564" s="351" t="s">
        <v>196</v>
      </c>
      <c r="C564" s="354" t="s">
        <v>511</v>
      </c>
      <c r="D564" s="354" t="s">
        <v>511</v>
      </c>
      <c r="E564" s="351" t="s">
        <v>196</v>
      </c>
      <c r="F564" s="351" t="s">
        <v>196</v>
      </c>
      <c r="G564" s="352" t="s">
        <v>509</v>
      </c>
    </row>
    <row r="565" spans="1:7">
      <c r="A565" s="369" t="s">
        <v>753</v>
      </c>
      <c r="B565" s="351" t="s">
        <v>196</v>
      </c>
      <c r="C565" s="354" t="s">
        <v>511</v>
      </c>
      <c r="D565" s="354" t="s">
        <v>511</v>
      </c>
      <c r="E565" s="351" t="s">
        <v>196</v>
      </c>
      <c r="F565" s="351" t="s">
        <v>196</v>
      </c>
      <c r="G565" s="352" t="s">
        <v>509</v>
      </c>
    </row>
    <row r="566" spans="1:7">
      <c r="A566" s="369" t="s">
        <v>754</v>
      </c>
      <c r="B566" s="351" t="s">
        <v>196</v>
      </c>
      <c r="C566" s="354">
        <v>4.2126418231888598</v>
      </c>
      <c r="D566" s="354" t="s">
        <v>511</v>
      </c>
      <c r="E566" s="351" t="s">
        <v>196</v>
      </c>
      <c r="F566" s="351" t="s">
        <v>196</v>
      </c>
      <c r="G566" s="352" t="s">
        <v>509</v>
      </c>
    </row>
    <row r="567" spans="1:7">
      <c r="A567" s="369" t="s">
        <v>755</v>
      </c>
      <c r="B567" s="351" t="s">
        <v>196</v>
      </c>
      <c r="C567" s="354">
        <v>2.7902546389271099</v>
      </c>
      <c r="D567" s="354" t="s">
        <v>511</v>
      </c>
      <c r="E567" s="351" t="s">
        <v>196</v>
      </c>
      <c r="F567" s="351" t="s">
        <v>196</v>
      </c>
      <c r="G567" s="352" t="s">
        <v>509</v>
      </c>
    </row>
    <row r="568" spans="1:7">
      <c r="A568" s="369" t="s">
        <v>756</v>
      </c>
      <c r="B568" s="351" t="s">
        <v>196</v>
      </c>
      <c r="C568" s="354">
        <v>28.497717298240602</v>
      </c>
      <c r="D568" s="354" t="s">
        <v>511</v>
      </c>
      <c r="E568" s="351" t="s">
        <v>196</v>
      </c>
      <c r="F568" s="351" t="s">
        <v>196</v>
      </c>
      <c r="G568" s="352" t="s">
        <v>509</v>
      </c>
    </row>
    <row r="569" spans="1:7">
      <c r="A569" s="369" t="s">
        <v>757</v>
      </c>
      <c r="B569" s="351" t="s">
        <v>196</v>
      </c>
      <c r="C569" s="354">
        <v>6.66034512616306</v>
      </c>
      <c r="D569" s="354">
        <v>7.8425112598720697</v>
      </c>
      <c r="E569" s="351" t="s">
        <v>196</v>
      </c>
      <c r="F569" s="351" t="s">
        <v>196</v>
      </c>
      <c r="G569" s="352" t="s">
        <v>509</v>
      </c>
    </row>
    <row r="570" spans="1:7">
      <c r="A570" s="369" t="s">
        <v>758</v>
      </c>
      <c r="B570" s="351" t="s">
        <v>196</v>
      </c>
      <c r="C570" s="354">
        <v>2.52263043402202</v>
      </c>
      <c r="D570" s="354" t="s">
        <v>511</v>
      </c>
      <c r="E570" s="351" t="s">
        <v>196</v>
      </c>
      <c r="F570" s="351" t="s">
        <v>196</v>
      </c>
      <c r="G570" s="352" t="s">
        <v>509</v>
      </c>
    </row>
    <row r="571" spans="1:7">
      <c r="A571" s="369" t="s">
        <v>759</v>
      </c>
      <c r="B571" s="351" t="s">
        <v>196</v>
      </c>
      <c r="C571" s="354">
        <v>15.278275422757799</v>
      </c>
      <c r="D571" s="354">
        <v>15.52463493848146</v>
      </c>
      <c r="E571" s="351" t="s">
        <v>196</v>
      </c>
      <c r="F571" s="351" t="s">
        <v>196</v>
      </c>
      <c r="G571" s="352" t="s">
        <v>509</v>
      </c>
    </row>
    <row r="572" spans="1:7">
      <c r="A572" s="369" t="s">
        <v>760</v>
      </c>
      <c r="B572" s="351" t="s">
        <v>196</v>
      </c>
      <c r="C572" s="354">
        <v>8.8016924452317706</v>
      </c>
      <c r="D572" s="354">
        <v>8.4893956827476593</v>
      </c>
      <c r="E572" s="351" t="s">
        <v>196</v>
      </c>
      <c r="F572" s="351" t="s">
        <v>196</v>
      </c>
      <c r="G572" s="352" t="s">
        <v>509</v>
      </c>
    </row>
    <row r="573" spans="1:7">
      <c r="A573" s="369" t="s">
        <v>761</v>
      </c>
      <c r="B573" s="351" t="s">
        <v>196</v>
      </c>
      <c r="C573" s="354">
        <v>2.0137792152480598</v>
      </c>
      <c r="D573" s="354" t="s">
        <v>511</v>
      </c>
      <c r="E573" s="351" t="s">
        <v>196</v>
      </c>
      <c r="F573" s="351" t="s">
        <v>196</v>
      </c>
      <c r="G573" s="352" t="s">
        <v>509</v>
      </c>
    </row>
    <row r="574" spans="1:7">
      <c r="A574" s="369" t="s">
        <v>762</v>
      </c>
      <c r="B574" s="351" t="s">
        <v>196</v>
      </c>
      <c r="C574" s="354">
        <v>935.45098734337898</v>
      </c>
      <c r="D574" s="354">
        <v>10.296222158027231</v>
      </c>
      <c r="E574" s="351" t="s">
        <v>196</v>
      </c>
      <c r="F574" s="351" t="s">
        <v>196</v>
      </c>
      <c r="G574" s="352" t="s">
        <v>509</v>
      </c>
    </row>
    <row r="575" spans="1:7">
      <c r="A575" s="369" t="s">
        <v>3171</v>
      </c>
      <c r="B575" s="351" t="s">
        <v>196</v>
      </c>
      <c r="C575" s="354">
        <v>2.84526374758499</v>
      </c>
      <c r="D575" s="354" t="s">
        <v>511</v>
      </c>
      <c r="E575" s="351" t="s">
        <v>196</v>
      </c>
      <c r="F575" s="351" t="s">
        <v>196</v>
      </c>
      <c r="G575" s="352" t="s">
        <v>509</v>
      </c>
    </row>
    <row r="576" spans="1:7">
      <c r="A576" s="369" t="s">
        <v>3172</v>
      </c>
      <c r="B576" s="351" t="s">
        <v>196</v>
      </c>
      <c r="C576" s="354">
        <v>0.77843205560164996</v>
      </c>
      <c r="D576" s="354" t="s">
        <v>511</v>
      </c>
      <c r="E576" s="351" t="s">
        <v>196</v>
      </c>
      <c r="F576" s="351" t="s">
        <v>196</v>
      </c>
      <c r="G576" s="352" t="s">
        <v>509</v>
      </c>
    </row>
    <row r="577" spans="1:7">
      <c r="A577" s="366" t="s">
        <v>763</v>
      </c>
      <c r="B577" s="351" t="s">
        <v>196</v>
      </c>
      <c r="C577" s="354">
        <v>2.33929947528482</v>
      </c>
      <c r="D577" s="354">
        <v>1.16065025717818</v>
      </c>
      <c r="E577" s="351" t="s">
        <v>196</v>
      </c>
      <c r="F577" s="351" t="s">
        <v>196</v>
      </c>
      <c r="G577" s="352" t="s">
        <v>509</v>
      </c>
    </row>
    <row r="578" spans="1:7">
      <c r="A578" s="366" t="s">
        <v>764</v>
      </c>
      <c r="B578" s="351" t="s">
        <v>196</v>
      </c>
      <c r="C578" s="354">
        <v>811.93514606186397</v>
      </c>
      <c r="D578" s="354">
        <v>5.4580785736261301</v>
      </c>
      <c r="E578" s="351" t="s">
        <v>196</v>
      </c>
      <c r="F578" s="351" t="s">
        <v>196</v>
      </c>
      <c r="G578" s="352" t="s">
        <v>509</v>
      </c>
    </row>
    <row r="579" spans="1:7">
      <c r="A579" s="366" t="s">
        <v>765</v>
      </c>
      <c r="B579" s="351" t="s">
        <v>196</v>
      </c>
      <c r="C579" s="354">
        <v>135.7038195358096</v>
      </c>
      <c r="D579" s="354">
        <v>5.9234376108933899</v>
      </c>
      <c r="E579" s="351" t="s">
        <v>196</v>
      </c>
      <c r="F579" s="351" t="s">
        <v>196</v>
      </c>
      <c r="G579" s="354" t="s">
        <v>509</v>
      </c>
    </row>
    <row r="580" spans="1:7">
      <c r="A580" s="370" t="s">
        <v>766</v>
      </c>
      <c r="B580" s="351" t="s">
        <v>196</v>
      </c>
      <c r="C580" s="354" t="s">
        <v>536</v>
      </c>
      <c r="D580" s="354" t="s">
        <v>536</v>
      </c>
      <c r="E580" s="351" t="s">
        <v>196</v>
      </c>
      <c r="F580" s="351" t="s">
        <v>196</v>
      </c>
      <c r="G580" s="352" t="s">
        <v>509</v>
      </c>
    </row>
    <row r="581" spans="1:7">
      <c r="A581" s="370" t="s">
        <v>767</v>
      </c>
      <c r="B581" s="351" t="s">
        <v>196</v>
      </c>
      <c r="C581" s="354">
        <v>0.39070037091767001</v>
      </c>
      <c r="D581" s="354">
        <v>8.605344306328E-2</v>
      </c>
      <c r="E581" s="351" t="s">
        <v>196</v>
      </c>
      <c r="F581" s="351" t="s">
        <v>196</v>
      </c>
      <c r="G581" s="352" t="s">
        <v>509</v>
      </c>
    </row>
    <row r="582" spans="1:7">
      <c r="A582" s="370" t="s">
        <v>768</v>
      </c>
      <c r="B582" s="351" t="s">
        <v>196</v>
      </c>
      <c r="C582" s="354">
        <v>5.3420648053523196</v>
      </c>
      <c r="D582" s="354">
        <v>0.46691353425823001</v>
      </c>
      <c r="E582" s="351" t="s">
        <v>196</v>
      </c>
      <c r="F582" s="351" t="s">
        <v>196</v>
      </c>
      <c r="G582" s="352" t="s">
        <v>509</v>
      </c>
    </row>
    <row r="583" spans="1:7">
      <c r="A583" s="370" t="s">
        <v>769</v>
      </c>
      <c r="B583" s="351" t="s">
        <v>196</v>
      </c>
      <c r="C583" s="354">
        <v>8.5169405120220004E-2</v>
      </c>
      <c r="D583" s="354">
        <v>8.4830813865599992E-3</v>
      </c>
      <c r="E583" s="351" t="s">
        <v>196</v>
      </c>
      <c r="F583" s="351" t="s">
        <v>196</v>
      </c>
      <c r="G583" s="352" t="s">
        <v>509</v>
      </c>
    </row>
    <row r="584" spans="1:7">
      <c r="A584" s="370" t="s">
        <v>770</v>
      </c>
      <c r="B584" s="351" t="s">
        <v>196</v>
      </c>
      <c r="C584" s="354">
        <v>129.698664250798</v>
      </c>
      <c r="D584" s="354">
        <v>5.3619875521853197</v>
      </c>
      <c r="E584" s="351" t="s">
        <v>196</v>
      </c>
      <c r="F584" s="351" t="s">
        <v>196</v>
      </c>
      <c r="G584" s="352" t="s">
        <v>509</v>
      </c>
    </row>
    <row r="585" spans="1:7">
      <c r="A585" s="371" t="s">
        <v>771</v>
      </c>
      <c r="B585" s="351" t="s">
        <v>196</v>
      </c>
      <c r="C585" s="354">
        <v>0.18722070362137999</v>
      </c>
      <c r="D585" s="354" t="s">
        <v>511</v>
      </c>
      <c r="E585" s="351" t="s">
        <v>196</v>
      </c>
      <c r="F585" s="351" t="s">
        <v>196</v>
      </c>
      <c r="G585" s="354" t="s">
        <v>509</v>
      </c>
    </row>
    <row r="586" spans="1:7">
      <c r="A586" s="372" t="s">
        <v>772</v>
      </c>
      <c r="B586" s="351" t="s">
        <v>196</v>
      </c>
      <c r="C586" s="354">
        <v>0.18722070362137999</v>
      </c>
      <c r="D586" s="354" t="s">
        <v>511</v>
      </c>
      <c r="E586" s="351" t="s">
        <v>196</v>
      </c>
      <c r="F586" s="351" t="s">
        <v>196</v>
      </c>
      <c r="G586" s="352" t="s">
        <v>509</v>
      </c>
    </row>
    <row r="587" spans="1:7" ht="16" thickBot="1">
      <c r="A587" s="366" t="s">
        <v>3489</v>
      </c>
      <c r="B587" s="351" t="s">
        <v>196</v>
      </c>
      <c r="C587" s="351" t="s">
        <v>196</v>
      </c>
      <c r="D587" s="354" t="s">
        <v>511</v>
      </c>
      <c r="E587" s="351" t="s">
        <v>196</v>
      </c>
      <c r="F587" s="351" t="s">
        <v>196</v>
      </c>
      <c r="G587" s="351" t="s">
        <v>196</v>
      </c>
    </row>
    <row r="588" spans="1:7" s="266" customFormat="1" ht="12.75" customHeight="1" thickTop="1">
      <c r="A588" s="75" t="s">
        <v>774</v>
      </c>
      <c r="B588" s="351" t="s">
        <v>196</v>
      </c>
      <c r="C588" s="354">
        <v>719.88457694084161</v>
      </c>
      <c r="D588" s="351" t="s">
        <v>196</v>
      </c>
      <c r="E588" s="351" t="s">
        <v>196</v>
      </c>
      <c r="F588" s="351" t="s">
        <v>196</v>
      </c>
      <c r="G588" s="354" t="s">
        <v>509</v>
      </c>
    </row>
    <row r="589" spans="1:7" s="266" customFormat="1" ht="12.75" customHeight="1">
      <c r="A589" s="76" t="s">
        <v>775</v>
      </c>
      <c r="B589" s="351" t="s">
        <v>196</v>
      </c>
      <c r="C589" s="352" t="s">
        <v>509</v>
      </c>
      <c r="D589" s="354">
        <v>1053.0935979415153</v>
      </c>
      <c r="E589" s="352" t="s">
        <v>509</v>
      </c>
      <c r="F589" s="352" t="s">
        <v>509</v>
      </c>
      <c r="G589" s="352" t="s">
        <v>509</v>
      </c>
    </row>
    <row r="590" spans="1:7" s="266" customFormat="1" ht="12.75" customHeight="1">
      <c r="A590" s="76" t="s">
        <v>776</v>
      </c>
      <c r="B590" s="351" t="s">
        <v>196</v>
      </c>
      <c r="C590" s="354" t="s">
        <v>511</v>
      </c>
      <c r="D590" s="354" t="s">
        <v>511</v>
      </c>
      <c r="E590" s="352" t="s">
        <v>511</v>
      </c>
      <c r="F590" s="352" t="s">
        <v>511</v>
      </c>
      <c r="G590" s="352" t="s">
        <v>509</v>
      </c>
    </row>
    <row r="591" spans="1:7" s="266" customFormat="1" ht="12.75" customHeight="1">
      <c r="A591" s="76" t="s">
        <v>777</v>
      </c>
      <c r="B591" s="351" t="s">
        <v>196</v>
      </c>
      <c r="C591" s="354">
        <v>17.318326450965749</v>
      </c>
      <c r="D591" s="354">
        <v>0.63206652889299997</v>
      </c>
      <c r="E591" s="352">
        <v>14.91067980114685</v>
      </c>
      <c r="F591" s="352">
        <v>363.40666610922074</v>
      </c>
      <c r="G591" s="352" t="s">
        <v>509</v>
      </c>
    </row>
    <row r="592" spans="1:7" s="266" customFormat="1" ht="14.25" customHeight="1">
      <c r="A592" s="329" t="s">
        <v>778</v>
      </c>
      <c r="B592" s="354">
        <v>4349.248664685867</v>
      </c>
      <c r="C592" s="351" t="s">
        <v>196</v>
      </c>
      <c r="D592" s="351" t="s">
        <v>196</v>
      </c>
      <c r="E592" s="351" t="s">
        <v>196</v>
      </c>
      <c r="F592" s="351" t="s">
        <v>196</v>
      </c>
      <c r="G592" s="351" t="s">
        <v>196</v>
      </c>
    </row>
    <row r="593" spans="1:7" s="266" customFormat="1" ht="12" customHeight="1">
      <c r="A593" s="329" t="s">
        <v>779</v>
      </c>
      <c r="B593" s="354">
        <v>3504.4603945689328</v>
      </c>
      <c r="C593" s="351" t="s">
        <v>196</v>
      </c>
      <c r="D593" s="351" t="s">
        <v>196</v>
      </c>
      <c r="E593" s="351" t="s">
        <v>196</v>
      </c>
      <c r="F593" s="351" t="s">
        <v>196</v>
      </c>
      <c r="G593" s="351" t="s">
        <v>196</v>
      </c>
    </row>
    <row r="594" spans="1:7" s="266" customFormat="1" ht="12" customHeight="1">
      <c r="A594" s="326" t="s">
        <v>780</v>
      </c>
      <c r="B594" s="354" t="s">
        <v>509</v>
      </c>
      <c r="C594" s="351" t="s">
        <v>196</v>
      </c>
      <c r="D594" s="351" t="s">
        <v>196</v>
      </c>
      <c r="E594" s="351" t="s">
        <v>196</v>
      </c>
      <c r="F594" s="351" t="s">
        <v>196</v>
      </c>
      <c r="G594" s="351" t="s">
        <v>196</v>
      </c>
    </row>
    <row r="595" spans="1:7" s="266" customFormat="1" ht="13.5" customHeight="1">
      <c r="A595" s="77" t="s">
        <v>781</v>
      </c>
      <c r="B595" s="354" t="s">
        <v>509</v>
      </c>
      <c r="C595" s="354" t="s">
        <v>509</v>
      </c>
      <c r="D595" s="354" t="s">
        <v>509</v>
      </c>
      <c r="E595" s="354" t="s">
        <v>509</v>
      </c>
      <c r="F595" s="354" t="s">
        <v>509</v>
      </c>
      <c r="G595" s="354" t="s">
        <v>509</v>
      </c>
    </row>
    <row r="596" spans="1:7">
      <c r="A596"/>
      <c r="B596"/>
      <c r="C596"/>
      <c r="D596"/>
      <c r="E596"/>
    </row>
    <row r="597" spans="1:7">
      <c r="A597" s="78" t="s">
        <v>782</v>
      </c>
      <c r="B597" s="79">
        <f>B519</f>
        <v>7853.7090592547993</v>
      </c>
      <c r="C597" s="79">
        <f t="shared" ref="C597:G597" si="10">C519</f>
        <v>9418.7606550076798</v>
      </c>
      <c r="D597" s="79">
        <f t="shared" si="10"/>
        <v>1108.4205949512345</v>
      </c>
      <c r="E597" s="79">
        <f t="shared" si="10"/>
        <v>14.91067980114685</v>
      </c>
      <c r="F597" s="79">
        <f t="shared" si="10"/>
        <v>363.40666610922074</v>
      </c>
      <c r="G597" s="79" t="str">
        <f t="shared" si="10"/>
        <v>NA</v>
      </c>
    </row>
    <row r="598" spans="1:7">
      <c r="A598"/>
      <c r="B598"/>
      <c r="C598"/>
      <c r="D598"/>
      <c r="E598"/>
    </row>
    <row r="600" spans="1:7" ht="16">
      <c r="A600" s="232" t="s">
        <v>783</v>
      </c>
      <c r="B600" s="237"/>
      <c r="C600" s="237"/>
      <c r="D600" s="237"/>
      <c r="E600" s="237"/>
      <c r="F600" s="237"/>
      <c r="G600" s="57" t="s">
        <v>493</v>
      </c>
    </row>
    <row r="601" spans="1:7" ht="16">
      <c r="A601" s="232" t="s">
        <v>682</v>
      </c>
      <c r="B601" s="237"/>
      <c r="C601" s="237"/>
      <c r="D601" s="237"/>
      <c r="E601" s="237"/>
      <c r="F601" s="237"/>
      <c r="G601" s="57" t="s">
        <v>3481</v>
      </c>
    </row>
    <row r="602" spans="1:7">
      <c r="A602" s="237"/>
      <c r="B602" s="237"/>
      <c r="C602" s="237"/>
      <c r="D602" s="237"/>
      <c r="E602" s="237"/>
      <c r="F602" s="237"/>
      <c r="G602" s="57" t="s">
        <v>494</v>
      </c>
    </row>
    <row r="603" spans="1:7">
      <c r="A603" s="237"/>
      <c r="B603" s="237"/>
      <c r="C603" s="237"/>
      <c r="D603" s="237"/>
      <c r="E603" s="237"/>
      <c r="F603" s="237"/>
      <c r="G603" s="267"/>
    </row>
    <row r="604" spans="1:7" ht="54" customHeight="1">
      <c r="A604" s="433" t="s">
        <v>495</v>
      </c>
      <c r="B604" s="80" t="s">
        <v>784</v>
      </c>
      <c r="C604" s="80" t="s">
        <v>785</v>
      </c>
      <c r="D604" s="80" t="s">
        <v>786</v>
      </c>
      <c r="E604" s="80" t="s">
        <v>634</v>
      </c>
      <c r="F604" s="80" t="s">
        <v>500</v>
      </c>
      <c r="G604" s="80" t="s">
        <v>501</v>
      </c>
    </row>
    <row r="605" spans="1:7" ht="16" thickBot="1">
      <c r="A605" s="434"/>
      <c r="B605" s="435" t="s">
        <v>503</v>
      </c>
      <c r="C605" s="436"/>
      <c r="D605" s="436"/>
      <c r="E605" s="436"/>
      <c r="F605" s="436"/>
      <c r="G605" s="437"/>
    </row>
    <row r="606" spans="1:7" ht="16" thickTop="1">
      <c r="A606" s="81" t="s">
        <v>787</v>
      </c>
      <c r="B606" s="354">
        <v>-831125.53638504399</v>
      </c>
      <c r="C606" s="354">
        <v>1234.7394602571119</v>
      </c>
      <c r="D606" s="354">
        <v>35.11369899647039</v>
      </c>
      <c r="E606" s="354">
        <v>141.59499629999999</v>
      </c>
      <c r="F606" s="354">
        <v>7641.6606409999995</v>
      </c>
      <c r="G606" s="354" t="s">
        <v>532</v>
      </c>
    </row>
    <row r="607" spans="1:7">
      <c r="A607" s="82" t="s">
        <v>788</v>
      </c>
      <c r="B607" s="354">
        <v>-680293.34243705962</v>
      </c>
      <c r="C607" s="354">
        <v>260.14196732065915</v>
      </c>
      <c r="D607" s="354">
        <v>22.501521677555012</v>
      </c>
      <c r="E607" s="354">
        <v>120.1226453</v>
      </c>
      <c r="F607" s="354">
        <v>7283.7881829999997</v>
      </c>
      <c r="G607" s="354" t="s">
        <v>532</v>
      </c>
    </row>
    <row r="608" spans="1:7">
      <c r="A608" s="374" t="s">
        <v>789</v>
      </c>
      <c r="B608" s="354">
        <v>-581225.21712432243</v>
      </c>
      <c r="C608" s="354">
        <v>259.58656569999999</v>
      </c>
      <c r="D608" s="354">
        <v>22.303775677555009</v>
      </c>
      <c r="E608" s="352">
        <v>120.1226453</v>
      </c>
      <c r="F608" s="352">
        <v>7283.7881829999997</v>
      </c>
      <c r="G608" s="352" t="s">
        <v>536</v>
      </c>
    </row>
    <row r="609" spans="1:7">
      <c r="A609" s="375" t="s">
        <v>790</v>
      </c>
      <c r="B609" s="354">
        <v>-99068.125312737131</v>
      </c>
      <c r="C609" s="354" t="s">
        <v>511</v>
      </c>
      <c r="D609" s="354" t="s">
        <v>3167</v>
      </c>
      <c r="E609" s="352" t="s">
        <v>509</v>
      </c>
      <c r="F609" s="352" t="s">
        <v>509</v>
      </c>
      <c r="G609" s="352" t="s">
        <v>509</v>
      </c>
    </row>
    <row r="610" spans="1:7">
      <c r="A610" s="376" t="s">
        <v>791</v>
      </c>
      <c r="B610" s="354">
        <v>23030.524805171535</v>
      </c>
      <c r="C610" s="354" t="s">
        <v>3173</v>
      </c>
      <c r="D610" s="354" t="s">
        <v>3173</v>
      </c>
      <c r="E610" s="354" t="s">
        <v>509</v>
      </c>
      <c r="F610" s="354" t="s">
        <v>509</v>
      </c>
      <c r="G610" s="354" t="s">
        <v>509</v>
      </c>
    </row>
    <row r="611" spans="1:7">
      <c r="A611" s="374" t="s">
        <v>792</v>
      </c>
      <c r="B611" s="354">
        <v>-29001.50383515003</v>
      </c>
      <c r="C611" s="354" t="s">
        <v>607</v>
      </c>
      <c r="D611" s="354" t="s">
        <v>607</v>
      </c>
      <c r="E611" s="352" t="s">
        <v>509</v>
      </c>
      <c r="F611" s="352" t="s">
        <v>509</v>
      </c>
      <c r="G611" s="352" t="s">
        <v>509</v>
      </c>
    </row>
    <row r="612" spans="1:7">
      <c r="A612" s="374" t="s">
        <v>793</v>
      </c>
      <c r="B612" s="354">
        <v>52032.028640321565</v>
      </c>
      <c r="C612" s="354" t="s">
        <v>607</v>
      </c>
      <c r="D612" s="354" t="s">
        <v>607</v>
      </c>
      <c r="E612" s="352" t="s">
        <v>509</v>
      </c>
      <c r="F612" s="352" t="s">
        <v>509</v>
      </c>
      <c r="G612" s="352" t="s">
        <v>509</v>
      </c>
    </row>
    <row r="613" spans="1:7">
      <c r="A613" s="82" t="s">
        <v>794</v>
      </c>
      <c r="B613" s="354">
        <v>-28216.102686357408</v>
      </c>
      <c r="C613" s="354">
        <v>12.663181</v>
      </c>
      <c r="D613" s="354">
        <v>1.1562030000000001</v>
      </c>
      <c r="E613" s="354">
        <v>21.472351</v>
      </c>
      <c r="F613" s="354">
        <v>357.87245800000005</v>
      </c>
      <c r="G613" s="354" t="s">
        <v>509</v>
      </c>
    </row>
    <row r="614" spans="1:7">
      <c r="A614" s="374" t="s">
        <v>795</v>
      </c>
      <c r="B614" s="354">
        <v>8734.4840051914307</v>
      </c>
      <c r="C614" s="354">
        <v>12.663181</v>
      </c>
      <c r="D614" s="354">
        <v>1.1562030000000001</v>
      </c>
      <c r="E614" s="352">
        <v>21.472351</v>
      </c>
      <c r="F614" s="352">
        <v>357.87245800000005</v>
      </c>
      <c r="G614" s="352" t="s">
        <v>509</v>
      </c>
    </row>
    <row r="615" spans="1:7">
      <c r="A615" s="375" t="s">
        <v>796</v>
      </c>
      <c r="B615" s="354">
        <v>-36950.586691548837</v>
      </c>
      <c r="C615" s="354" t="s">
        <v>536</v>
      </c>
      <c r="D615" s="354" t="s">
        <v>607</v>
      </c>
      <c r="E615" s="352" t="s">
        <v>509</v>
      </c>
      <c r="F615" s="352" t="s">
        <v>509</v>
      </c>
      <c r="G615" s="352" t="s">
        <v>509</v>
      </c>
    </row>
    <row r="616" spans="1:7">
      <c r="A616" s="376" t="s">
        <v>797</v>
      </c>
      <c r="B616" s="354">
        <v>-5742.2251556353804</v>
      </c>
      <c r="C616" s="354">
        <v>961.93431193645267</v>
      </c>
      <c r="D616" s="354">
        <v>0.59525414428571</v>
      </c>
      <c r="E616" s="354" t="s">
        <v>509</v>
      </c>
      <c r="F616" s="354" t="s">
        <v>509</v>
      </c>
      <c r="G616" s="354" t="s">
        <v>509</v>
      </c>
    </row>
    <row r="617" spans="1:7">
      <c r="A617" s="374" t="s">
        <v>798</v>
      </c>
      <c r="B617" s="354">
        <v>-10133.615543726639</v>
      </c>
      <c r="C617" s="354" t="s">
        <v>536</v>
      </c>
      <c r="D617" s="354">
        <v>0.59215403</v>
      </c>
      <c r="E617" s="352" t="s">
        <v>509</v>
      </c>
      <c r="F617" s="352" t="s">
        <v>509</v>
      </c>
      <c r="G617" s="352" t="s">
        <v>509</v>
      </c>
    </row>
    <row r="618" spans="1:7">
      <c r="A618" s="374" t="s">
        <v>799</v>
      </c>
      <c r="B618" s="354">
        <v>469.44060909762544</v>
      </c>
      <c r="C618" s="354" t="s">
        <v>536</v>
      </c>
      <c r="D618" s="354" t="s">
        <v>532</v>
      </c>
      <c r="E618" s="352" t="s">
        <v>509</v>
      </c>
      <c r="F618" s="352" t="s">
        <v>509</v>
      </c>
      <c r="G618" s="352" t="s">
        <v>509</v>
      </c>
    </row>
    <row r="619" spans="1:7">
      <c r="A619" s="82" t="s">
        <v>800</v>
      </c>
      <c r="B619" s="354">
        <v>-33858.519844496128</v>
      </c>
      <c r="C619" s="354" t="s">
        <v>536</v>
      </c>
      <c r="D619" s="354">
        <v>6.0475778530394004</v>
      </c>
      <c r="E619" s="354" t="s">
        <v>536</v>
      </c>
      <c r="F619" s="354" t="s">
        <v>536</v>
      </c>
      <c r="G619" s="354" t="s">
        <v>509</v>
      </c>
    </row>
    <row r="620" spans="1:7">
      <c r="A620" s="374" t="s">
        <v>801</v>
      </c>
      <c r="B620" s="354">
        <v>-116642.3750794526</v>
      </c>
      <c r="C620" s="354" t="s">
        <v>536</v>
      </c>
      <c r="D620" s="354">
        <v>6.0475778530394004</v>
      </c>
      <c r="E620" s="352" t="s">
        <v>536</v>
      </c>
      <c r="F620" s="352" t="s">
        <v>536</v>
      </c>
      <c r="G620" s="352" t="s">
        <v>509</v>
      </c>
    </row>
    <row r="621" spans="1:7">
      <c r="A621" s="375" t="s">
        <v>802</v>
      </c>
      <c r="B621" s="354">
        <v>82783.855234956471</v>
      </c>
      <c r="C621" s="354" t="s">
        <v>536</v>
      </c>
      <c r="D621" s="354" t="s">
        <v>607</v>
      </c>
      <c r="E621" s="352" t="s">
        <v>536</v>
      </c>
      <c r="F621" s="352" t="s">
        <v>536</v>
      </c>
      <c r="G621" s="352" t="s">
        <v>509</v>
      </c>
    </row>
    <row r="622" spans="1:7">
      <c r="A622" s="376" t="s">
        <v>803</v>
      </c>
      <c r="B622" s="354" t="s">
        <v>536</v>
      </c>
      <c r="C622" s="354" t="s">
        <v>536</v>
      </c>
      <c r="D622" s="354" t="s">
        <v>536</v>
      </c>
      <c r="E622" s="354" t="s">
        <v>509</v>
      </c>
      <c r="F622" s="354" t="s">
        <v>509</v>
      </c>
      <c r="G622" s="354" t="s">
        <v>509</v>
      </c>
    </row>
    <row r="623" spans="1:7">
      <c r="A623" s="374" t="s">
        <v>804</v>
      </c>
      <c r="B623" s="351" t="s">
        <v>196</v>
      </c>
      <c r="C623" s="351" t="s">
        <v>196</v>
      </c>
      <c r="D623" s="351" t="s">
        <v>196</v>
      </c>
      <c r="E623" s="351" t="s">
        <v>196</v>
      </c>
      <c r="F623" s="351" t="s">
        <v>196</v>
      </c>
      <c r="G623" s="351" t="s">
        <v>196</v>
      </c>
    </row>
    <row r="624" spans="1:7">
      <c r="A624" s="374" t="s">
        <v>805</v>
      </c>
      <c r="B624" s="354" t="s">
        <v>536</v>
      </c>
      <c r="C624" s="354" t="s">
        <v>536</v>
      </c>
      <c r="D624" s="354" t="s">
        <v>536</v>
      </c>
      <c r="E624" s="352" t="s">
        <v>509</v>
      </c>
      <c r="F624" s="352" t="s">
        <v>509</v>
      </c>
      <c r="G624" s="352" t="s">
        <v>509</v>
      </c>
    </row>
    <row r="625" spans="1:8">
      <c r="A625" s="82" t="s">
        <v>806</v>
      </c>
      <c r="B625" s="354">
        <v>-106045.87106666707</v>
      </c>
      <c r="C625" s="351" t="s">
        <v>196</v>
      </c>
      <c r="D625" s="351" t="s">
        <v>196</v>
      </c>
      <c r="E625" s="351" t="s">
        <v>196</v>
      </c>
      <c r="F625" s="351" t="s">
        <v>196</v>
      </c>
      <c r="G625" s="351" t="s">
        <v>196</v>
      </c>
    </row>
    <row r="626" spans="1:8">
      <c r="A626" s="377" t="s">
        <v>807</v>
      </c>
      <c r="B626" s="354" t="s">
        <v>3173</v>
      </c>
      <c r="C626" s="354" t="s">
        <v>532</v>
      </c>
      <c r="D626" s="354">
        <v>2.41583792</v>
      </c>
      <c r="E626" s="354" t="s">
        <v>509</v>
      </c>
      <c r="F626" s="354" t="s">
        <v>509</v>
      </c>
      <c r="G626" s="354" t="s">
        <v>509</v>
      </c>
    </row>
    <row r="627" spans="1:8">
      <c r="A627" s="360" t="s">
        <v>808</v>
      </c>
      <c r="B627" s="354" t="s">
        <v>3173</v>
      </c>
      <c r="C627" s="354" t="s">
        <v>532</v>
      </c>
      <c r="D627" s="354">
        <v>2.41583792</v>
      </c>
      <c r="E627" s="354" t="s">
        <v>509</v>
      </c>
      <c r="F627" s="354" t="s">
        <v>509</v>
      </c>
      <c r="G627" s="354" t="s">
        <v>509</v>
      </c>
    </row>
    <row r="629" spans="1:8" ht="16">
      <c r="A629" s="58" t="s">
        <v>809</v>
      </c>
      <c r="B629" s="59">
        <f>B606</f>
        <v>-831125.53638504399</v>
      </c>
      <c r="C629" s="70">
        <f t="shared" ref="C629:G629" si="11">C606</f>
        <v>1234.7394602571119</v>
      </c>
      <c r="D629" s="70">
        <f t="shared" si="11"/>
        <v>35.11369899647039</v>
      </c>
      <c r="E629" s="70">
        <f t="shared" si="11"/>
        <v>141.59499629999999</v>
      </c>
      <c r="F629" s="70">
        <f t="shared" si="11"/>
        <v>7641.6606409999995</v>
      </c>
      <c r="G629" s="70" t="str">
        <f t="shared" si="11"/>
        <v>NE,NA</v>
      </c>
    </row>
    <row r="632" spans="1:8" ht="16">
      <c r="A632" s="440" t="s">
        <v>810</v>
      </c>
      <c r="B632" s="440"/>
      <c r="C632" s="237"/>
      <c r="D632" s="237"/>
      <c r="E632" s="237"/>
      <c r="F632" s="237"/>
      <c r="G632" s="237"/>
      <c r="H632" s="57" t="s">
        <v>493</v>
      </c>
    </row>
    <row r="633" spans="1:8" ht="16">
      <c r="A633" s="252" t="s">
        <v>682</v>
      </c>
      <c r="B633" s="60"/>
      <c r="C633" s="237"/>
      <c r="D633" s="237"/>
      <c r="E633" s="237"/>
      <c r="F633" s="237"/>
      <c r="G633" s="237"/>
      <c r="H633" s="57" t="s">
        <v>3481</v>
      </c>
    </row>
    <row r="634" spans="1:8">
      <c r="A634" s="237"/>
      <c r="B634" s="237"/>
      <c r="C634" s="237"/>
      <c r="D634" s="237"/>
      <c r="E634" s="237"/>
      <c r="F634" s="237"/>
      <c r="G634" s="237"/>
      <c r="H634" s="57" t="s">
        <v>494</v>
      </c>
    </row>
    <row r="635" spans="1:8">
      <c r="A635" s="237"/>
      <c r="B635" s="237"/>
      <c r="C635" s="237"/>
      <c r="D635" s="237"/>
      <c r="E635" s="237"/>
      <c r="F635" s="237"/>
      <c r="G635" s="237"/>
      <c r="H635" s="268"/>
    </row>
    <row r="636" spans="1:8">
      <c r="A636" s="428" t="s">
        <v>811</v>
      </c>
      <c r="B636" s="269" t="s">
        <v>812</v>
      </c>
      <c r="C636" s="270" t="s">
        <v>497</v>
      </c>
      <c r="D636" s="270" t="s">
        <v>498</v>
      </c>
      <c r="E636" s="270" t="s">
        <v>634</v>
      </c>
      <c r="F636" s="271" t="s">
        <v>500</v>
      </c>
      <c r="G636" s="272" t="s">
        <v>501</v>
      </c>
      <c r="H636" s="271" t="s">
        <v>635</v>
      </c>
    </row>
    <row r="637" spans="1:8" ht="16" thickBot="1">
      <c r="A637" s="429"/>
      <c r="B637" s="430" t="s">
        <v>503</v>
      </c>
      <c r="C637" s="431"/>
      <c r="D637" s="431"/>
      <c r="E637" s="431"/>
      <c r="F637" s="431"/>
      <c r="G637" s="431"/>
      <c r="H637" s="432"/>
    </row>
    <row r="638" spans="1:8" ht="16" thickTop="1">
      <c r="A638" s="273" t="s">
        <v>813</v>
      </c>
      <c r="B638" s="354" t="s">
        <v>3168</v>
      </c>
      <c r="C638" s="354">
        <v>6143.8266127488378</v>
      </c>
      <c r="D638" s="354">
        <v>73.757520658580603</v>
      </c>
      <c r="E638" s="354">
        <v>2.3460190219567099</v>
      </c>
      <c r="F638" s="354">
        <v>6.5483463597946603</v>
      </c>
      <c r="G638" s="354">
        <v>114.39560414851302</v>
      </c>
      <c r="H638" s="354">
        <v>0.74349333311907995</v>
      </c>
    </row>
    <row r="639" spans="1:8">
      <c r="A639" s="378" t="s">
        <v>815</v>
      </c>
      <c r="B639" s="354" t="s">
        <v>571</v>
      </c>
      <c r="C639" s="354">
        <v>5261.8993888836258</v>
      </c>
      <c r="D639" s="351" t="s">
        <v>196</v>
      </c>
      <c r="E639" s="354">
        <v>2.3460190219567099</v>
      </c>
      <c r="F639" s="354">
        <v>6.1117899358083498</v>
      </c>
      <c r="G639" s="354">
        <v>21.695718028166269</v>
      </c>
      <c r="H639" s="351" t="s">
        <v>196</v>
      </c>
    </row>
    <row r="640" spans="1:8">
      <c r="A640" s="355" t="s">
        <v>816</v>
      </c>
      <c r="B640" s="354" t="s">
        <v>571</v>
      </c>
      <c r="C640" s="354">
        <v>5261.8993888836258</v>
      </c>
      <c r="D640" s="351" t="s">
        <v>196</v>
      </c>
      <c r="E640" s="352">
        <v>2.3460190219567099</v>
      </c>
      <c r="F640" s="352">
        <v>6.1117899358083498</v>
      </c>
      <c r="G640" s="352">
        <v>21.695718028166269</v>
      </c>
      <c r="H640" s="351" t="s">
        <v>196</v>
      </c>
    </row>
    <row r="641" spans="1:8">
      <c r="A641" s="355" t="s">
        <v>817</v>
      </c>
      <c r="B641" s="354" t="s">
        <v>538</v>
      </c>
      <c r="C641" s="354" t="s">
        <v>538</v>
      </c>
      <c r="D641" s="351" t="s">
        <v>196</v>
      </c>
      <c r="E641" s="352" t="s">
        <v>538</v>
      </c>
      <c r="F641" s="352" t="s">
        <v>538</v>
      </c>
      <c r="G641" s="352" t="s">
        <v>538</v>
      </c>
      <c r="H641" s="351" t="s">
        <v>196</v>
      </c>
    </row>
    <row r="642" spans="1:8">
      <c r="A642" s="379" t="s">
        <v>818</v>
      </c>
      <c r="B642" s="354" t="s">
        <v>538</v>
      </c>
      <c r="C642" s="354" t="s">
        <v>538</v>
      </c>
      <c r="D642" s="351" t="s">
        <v>196</v>
      </c>
      <c r="E642" s="354" t="s">
        <v>538</v>
      </c>
      <c r="F642" s="354" t="s">
        <v>538</v>
      </c>
      <c r="G642" s="354" t="s">
        <v>538</v>
      </c>
      <c r="H642" s="351" t="s">
        <v>196</v>
      </c>
    </row>
    <row r="643" spans="1:8">
      <c r="A643" s="378" t="s">
        <v>819</v>
      </c>
      <c r="B643" s="351" t="s">
        <v>196</v>
      </c>
      <c r="C643" s="354">
        <v>76.365222930707887</v>
      </c>
      <c r="D643" s="354">
        <v>5.5964614607999996</v>
      </c>
      <c r="E643" s="354" t="s">
        <v>536</v>
      </c>
      <c r="F643" s="354" t="s">
        <v>536</v>
      </c>
      <c r="G643" s="354" t="s">
        <v>536</v>
      </c>
      <c r="H643" s="351" t="s">
        <v>196</v>
      </c>
    </row>
    <row r="644" spans="1:8">
      <c r="A644" s="380" t="s">
        <v>820</v>
      </c>
      <c r="B644" s="351" t="s">
        <v>196</v>
      </c>
      <c r="C644" s="354">
        <v>74.619486144000007</v>
      </c>
      <c r="D644" s="354">
        <v>5.5964614607999996</v>
      </c>
      <c r="E644" s="352" t="s">
        <v>536</v>
      </c>
      <c r="F644" s="352" t="s">
        <v>536</v>
      </c>
      <c r="G644" s="352" t="s">
        <v>536</v>
      </c>
      <c r="H644" s="351" t="s">
        <v>196</v>
      </c>
    </row>
    <row r="645" spans="1:8">
      <c r="A645" s="380" t="s">
        <v>821</v>
      </c>
      <c r="B645" s="351" t="s">
        <v>196</v>
      </c>
      <c r="C645" s="354">
        <v>1.7457367867078699</v>
      </c>
      <c r="D645" s="354" t="s">
        <v>583</v>
      </c>
      <c r="E645" s="352" t="s">
        <v>536</v>
      </c>
      <c r="F645" s="352" t="s">
        <v>536</v>
      </c>
      <c r="G645" s="352" t="s">
        <v>536</v>
      </c>
      <c r="H645" s="351" t="s">
        <v>196</v>
      </c>
    </row>
    <row r="646" spans="1:8">
      <c r="A646" s="378" t="s">
        <v>822</v>
      </c>
      <c r="B646" s="354" t="s">
        <v>543</v>
      </c>
      <c r="C646" s="354" t="s">
        <v>543</v>
      </c>
      <c r="D646" s="354" t="s">
        <v>543</v>
      </c>
      <c r="E646" s="354" t="s">
        <v>543</v>
      </c>
      <c r="F646" s="354" t="s">
        <v>543</v>
      </c>
      <c r="G646" s="354" t="s">
        <v>543</v>
      </c>
      <c r="H646" s="354" t="s">
        <v>543</v>
      </c>
    </row>
    <row r="647" spans="1:8">
      <c r="A647" s="355" t="s">
        <v>823</v>
      </c>
      <c r="B647" s="354" t="s">
        <v>511</v>
      </c>
      <c r="C647" s="354" t="s">
        <v>543</v>
      </c>
      <c r="D647" s="354" t="s">
        <v>543</v>
      </c>
      <c r="E647" s="352" t="s">
        <v>511</v>
      </c>
      <c r="F647" s="352" t="s">
        <v>511</v>
      </c>
      <c r="G647" s="352" t="s">
        <v>511</v>
      </c>
      <c r="H647" s="352" t="s">
        <v>511</v>
      </c>
    </row>
    <row r="648" spans="1:8">
      <c r="A648" s="355" t="s">
        <v>824</v>
      </c>
      <c r="B648" s="354" t="s">
        <v>509</v>
      </c>
      <c r="C648" s="354" t="s">
        <v>509</v>
      </c>
      <c r="D648" s="354" t="s">
        <v>509</v>
      </c>
      <c r="E648" s="352" t="s">
        <v>509</v>
      </c>
      <c r="F648" s="352" t="s">
        <v>509</v>
      </c>
      <c r="G648" s="352" t="s">
        <v>509</v>
      </c>
      <c r="H648" s="352" t="s">
        <v>509</v>
      </c>
    </row>
    <row r="649" spans="1:8">
      <c r="A649" s="378" t="s">
        <v>825</v>
      </c>
      <c r="B649" s="351" t="s">
        <v>196</v>
      </c>
      <c r="C649" s="354">
        <v>805.56200093450445</v>
      </c>
      <c r="D649" s="354">
        <v>68.161059197780617</v>
      </c>
      <c r="E649" s="354" t="s">
        <v>583</v>
      </c>
      <c r="F649" s="354">
        <v>0.43655642398631</v>
      </c>
      <c r="G649" s="354">
        <v>49.308450064014231</v>
      </c>
      <c r="H649" s="351" t="s">
        <v>196</v>
      </c>
    </row>
    <row r="650" spans="1:8">
      <c r="A650" s="355" t="s">
        <v>826</v>
      </c>
      <c r="B650" s="351" t="s">
        <v>196</v>
      </c>
      <c r="C650" s="354">
        <v>566.94660201297143</v>
      </c>
      <c r="D650" s="354">
        <v>66.504112399504038</v>
      </c>
      <c r="E650" s="352" t="s">
        <v>538</v>
      </c>
      <c r="F650" s="352">
        <v>0.43655642398631</v>
      </c>
      <c r="G650" s="352">
        <v>33.529746043529677</v>
      </c>
      <c r="H650" s="351" t="s">
        <v>196</v>
      </c>
    </row>
    <row r="651" spans="1:8">
      <c r="A651" s="355" t="s">
        <v>827</v>
      </c>
      <c r="B651" s="351" t="s">
        <v>196</v>
      </c>
      <c r="C651" s="354">
        <v>238.61539892153306</v>
      </c>
      <c r="D651" s="354">
        <v>1.65694679827657</v>
      </c>
      <c r="E651" s="352" t="s">
        <v>538</v>
      </c>
      <c r="F651" s="352" t="s">
        <v>538</v>
      </c>
      <c r="G651" s="352">
        <v>15.77870402048455</v>
      </c>
      <c r="H651" s="351" t="s">
        <v>196</v>
      </c>
    </row>
    <row r="652" spans="1:8">
      <c r="A652" s="355" t="s">
        <v>3490</v>
      </c>
      <c r="B652" s="351" t="s">
        <v>196</v>
      </c>
      <c r="C652" s="354" t="s">
        <v>511</v>
      </c>
      <c r="D652" s="354" t="s">
        <v>511</v>
      </c>
      <c r="E652" s="354" t="s">
        <v>511</v>
      </c>
      <c r="F652" s="354" t="s">
        <v>511</v>
      </c>
      <c r="G652" s="354" t="s">
        <v>511</v>
      </c>
      <c r="H652" s="351" t="s">
        <v>196</v>
      </c>
    </row>
    <row r="653" spans="1:8">
      <c r="A653" s="378" t="s">
        <v>3491</v>
      </c>
      <c r="B653" s="354" t="s">
        <v>509</v>
      </c>
      <c r="C653" s="354" t="s">
        <v>509</v>
      </c>
      <c r="D653" s="354" t="s">
        <v>509</v>
      </c>
      <c r="E653" s="354" t="s">
        <v>538</v>
      </c>
      <c r="F653" s="354" t="s">
        <v>538</v>
      </c>
      <c r="G653" s="354">
        <v>43.391436056332523</v>
      </c>
      <c r="H653" s="354">
        <v>0.74349333311907995</v>
      </c>
    </row>
    <row r="654" spans="1:8">
      <c r="A654" s="360" t="s">
        <v>587</v>
      </c>
      <c r="B654" s="352" t="s">
        <v>509</v>
      </c>
      <c r="C654" s="352" t="s">
        <v>509</v>
      </c>
      <c r="D654" s="352" t="s">
        <v>509</v>
      </c>
      <c r="E654" s="352" t="s">
        <v>538</v>
      </c>
      <c r="F654" s="352" t="s">
        <v>538</v>
      </c>
      <c r="G654" s="352">
        <v>43.391436056332523</v>
      </c>
      <c r="H654" s="352">
        <v>0.74349333311907995</v>
      </c>
    </row>
    <row r="655" spans="1:8">
      <c r="A655" s="378" t="s">
        <v>828</v>
      </c>
      <c r="B655" s="351" t="s">
        <v>196</v>
      </c>
      <c r="C655" s="351" t="s">
        <v>196</v>
      </c>
      <c r="D655" s="351" t="s">
        <v>196</v>
      </c>
      <c r="E655" s="351" t="s">
        <v>196</v>
      </c>
      <c r="F655" s="351" t="s">
        <v>196</v>
      </c>
      <c r="G655" s="351" t="s">
        <v>196</v>
      </c>
      <c r="H655" s="351" t="s">
        <v>196</v>
      </c>
    </row>
    <row r="656" spans="1:8">
      <c r="A656" s="380" t="s">
        <v>829</v>
      </c>
      <c r="B656" s="352">
        <v>11397.929630279281</v>
      </c>
      <c r="C656" s="351" t="s">
        <v>196</v>
      </c>
      <c r="D656" s="351" t="s">
        <v>196</v>
      </c>
      <c r="E656" s="351" t="s">
        <v>196</v>
      </c>
      <c r="F656" s="351" t="s">
        <v>196</v>
      </c>
      <c r="G656" s="351" t="s">
        <v>196</v>
      </c>
      <c r="H656" s="351" t="s">
        <v>196</v>
      </c>
    </row>
    <row r="657" spans="1:8">
      <c r="A657" s="380" t="s">
        <v>830</v>
      </c>
      <c r="B657" s="352" t="s">
        <v>509</v>
      </c>
      <c r="C657" s="351" t="s">
        <v>196</v>
      </c>
      <c r="D657" s="351" t="s">
        <v>196</v>
      </c>
      <c r="E657" s="351" t="s">
        <v>196</v>
      </c>
      <c r="F657" s="351" t="s">
        <v>196</v>
      </c>
      <c r="G657" s="351" t="s">
        <v>196</v>
      </c>
      <c r="H657" s="351" t="s">
        <v>196</v>
      </c>
    </row>
    <row r="658" spans="1:8">
      <c r="A658" s="381" t="s">
        <v>3492</v>
      </c>
      <c r="B658" s="352" t="s">
        <v>509</v>
      </c>
      <c r="C658" s="351" t="s">
        <v>196</v>
      </c>
      <c r="D658" s="351" t="s">
        <v>196</v>
      </c>
      <c r="E658" s="351" t="s">
        <v>196</v>
      </c>
      <c r="F658" s="351" t="s">
        <v>196</v>
      </c>
      <c r="G658" s="351" t="s">
        <v>196</v>
      </c>
      <c r="H658" s="351" t="s">
        <v>196</v>
      </c>
    </row>
    <row r="660" spans="1:8" ht="16">
      <c r="A660" s="58" t="s">
        <v>831</v>
      </c>
      <c r="B660" s="70" t="str">
        <f>B638</f>
        <v>NO,IE,NA</v>
      </c>
      <c r="C660" s="70">
        <f t="shared" ref="C660:H660" si="12">C638</f>
        <v>6143.8266127488378</v>
      </c>
      <c r="D660" s="70">
        <f t="shared" si="12"/>
        <v>73.757520658580603</v>
      </c>
      <c r="E660" s="70">
        <f t="shared" si="12"/>
        <v>2.3460190219567099</v>
      </c>
      <c r="F660" s="70">
        <f t="shared" si="12"/>
        <v>6.5483463597946603</v>
      </c>
      <c r="G660" s="70">
        <f t="shared" si="12"/>
        <v>114.39560414851302</v>
      </c>
      <c r="H660" s="70">
        <f t="shared" si="12"/>
        <v>0.74349333311907995</v>
      </c>
    </row>
    <row r="663" spans="1:8" ht="17">
      <c r="A663" s="58" t="s">
        <v>832</v>
      </c>
      <c r="B663" s="83" t="s">
        <v>833</v>
      </c>
      <c r="C663" s="83" t="s">
        <v>834</v>
      </c>
      <c r="D663" s="83" t="s">
        <v>835</v>
      </c>
      <c r="E663" s="83" t="s">
        <v>836</v>
      </c>
      <c r="F663" s="83" t="s">
        <v>500</v>
      </c>
      <c r="G663" s="83" t="s">
        <v>501</v>
      </c>
      <c r="H663" s="83" t="s">
        <v>837</v>
      </c>
    </row>
    <row r="664" spans="1:8" s="9" customFormat="1" ht="16">
      <c r="A664" s="230" t="s">
        <v>838</v>
      </c>
      <c r="B664" s="231">
        <f t="shared" ref="B664:H670" si="13">B59</f>
        <v>6048689.0414711749</v>
      </c>
      <c r="C664" s="231">
        <f t="shared" si="13"/>
        <v>12336.648060651123</v>
      </c>
      <c r="D664" s="231">
        <f t="shared" si="13"/>
        <v>258.66228519992751</v>
      </c>
      <c r="E664" s="231">
        <f t="shared" si="13"/>
        <v>18301.073699767901</v>
      </c>
      <c r="F664" s="231">
        <f t="shared" si="13"/>
        <v>65115.232968226752</v>
      </c>
      <c r="G664" s="231">
        <f t="shared" si="13"/>
        <v>7399.0875263533071</v>
      </c>
      <c r="H664" s="231">
        <f t="shared" si="13"/>
        <v>12364.091048770906</v>
      </c>
    </row>
    <row r="665" spans="1:8" s="3" customFormat="1" ht="16">
      <c r="A665" s="229" t="s">
        <v>94</v>
      </c>
      <c r="B665" s="84">
        <f t="shared" si="13"/>
        <v>2400057.4856406469</v>
      </c>
      <c r="C665" s="84">
        <f t="shared" si="13"/>
        <v>34.823479419570468</v>
      </c>
      <c r="D665" s="84">
        <f t="shared" si="13"/>
        <v>100.86538569159121</v>
      </c>
      <c r="E665" s="84">
        <f t="shared" si="13"/>
        <v>3434.4290996747714</v>
      </c>
      <c r="F665" s="84">
        <f t="shared" si="13"/>
        <v>581.83867235005948</v>
      </c>
      <c r="G665" s="84">
        <f t="shared" si="13"/>
        <v>43.701395420034459</v>
      </c>
      <c r="H665" s="84">
        <f t="shared" si="13"/>
        <v>9439.0432746602182</v>
      </c>
    </row>
    <row r="666" spans="1:8" s="3" customFormat="1" ht="16">
      <c r="A666" s="229" t="s">
        <v>4</v>
      </c>
      <c r="B666" s="84">
        <f>B61</f>
        <v>1911442.8105552257</v>
      </c>
      <c r="C666" s="84">
        <f t="shared" si="13"/>
        <v>165.57291285866268</v>
      </c>
      <c r="D666" s="84">
        <f t="shared" si="13"/>
        <v>141.22138300660743</v>
      </c>
      <c r="E666" s="84">
        <f t="shared" si="13"/>
        <v>11993.96820796089</v>
      </c>
      <c r="F666" s="84">
        <f t="shared" si="13"/>
        <v>58745.519506243923</v>
      </c>
      <c r="G666" s="84">
        <f t="shared" si="13"/>
        <v>5777.2545334153529</v>
      </c>
      <c r="H666" s="84">
        <f t="shared" si="13"/>
        <v>618.63077203361581</v>
      </c>
    </row>
    <row r="667" spans="1:8" s="3" customFormat="1" ht="16">
      <c r="A667" s="229" t="s">
        <v>2452</v>
      </c>
      <c r="B667" s="84">
        <f t="shared" si="13"/>
        <v>586027.53370179143</v>
      </c>
      <c r="C667" s="84">
        <f t="shared" si="13"/>
        <v>205.33512877805845</v>
      </c>
      <c r="D667" s="84">
        <f t="shared" si="13"/>
        <v>4.0983274771096498</v>
      </c>
      <c r="E667" s="84">
        <f t="shared" si="13"/>
        <v>908.26373148672474</v>
      </c>
      <c r="F667" s="84">
        <f t="shared" si="13"/>
        <v>3021.64543736223</v>
      </c>
      <c r="G667" s="84">
        <f t="shared" si="13"/>
        <v>706.60096524296171</v>
      </c>
      <c r="H667" s="84">
        <f t="shared" si="13"/>
        <v>527.57585355553215</v>
      </c>
    </row>
    <row r="668" spans="1:8" s="3" customFormat="1" ht="16">
      <c r="A668" s="229" t="s">
        <v>9</v>
      </c>
      <c r="B668" s="84">
        <f t="shared" si="13"/>
        <v>1137620.3858851495</v>
      </c>
      <c r="C668" s="84">
        <f t="shared" si="13"/>
        <v>11930.898339782843</v>
      </c>
      <c r="D668" s="84">
        <f t="shared" si="13"/>
        <v>11.176634590788881</v>
      </c>
      <c r="E668" s="84">
        <f t="shared" si="13"/>
        <v>1964.4126606455166</v>
      </c>
      <c r="F668" s="84">
        <f t="shared" si="13"/>
        <v>2766.2293522705422</v>
      </c>
      <c r="G668" s="84">
        <f t="shared" si="13"/>
        <v>871.53063227495795</v>
      </c>
      <c r="H668" s="84">
        <f t="shared" si="13"/>
        <v>1778.8411485215402</v>
      </c>
    </row>
    <row r="669" spans="1:8" s="3" customFormat="1" ht="16">
      <c r="A669" s="229" t="s">
        <v>136</v>
      </c>
      <c r="B669" s="84">
        <f t="shared" si="13"/>
        <v>257.90976890459297</v>
      </c>
      <c r="C669" s="84">
        <f t="shared" si="13"/>
        <v>1.300499353749E-2</v>
      </c>
      <c r="D669" s="84">
        <f t="shared" si="13"/>
        <v>1.87845249299E-3</v>
      </c>
      <c r="E669" s="84" t="str">
        <f t="shared" si="13"/>
        <v>IE</v>
      </c>
      <c r="F669" s="84" t="str">
        <f t="shared" si="13"/>
        <v>IE</v>
      </c>
      <c r="G669" s="84" t="str">
        <f t="shared" si="13"/>
        <v>IE</v>
      </c>
      <c r="H669" s="84" t="str">
        <f t="shared" si="13"/>
        <v>IE</v>
      </c>
    </row>
    <row r="670" spans="1:8" s="3" customFormat="1" ht="16">
      <c r="A670" s="229" t="s">
        <v>3161</v>
      </c>
      <c r="B670" s="84">
        <f>B65</f>
        <v>13282.915919456782</v>
      </c>
      <c r="C670" s="84">
        <f t="shared" si="13"/>
        <v>5.1948184495699996E-3</v>
      </c>
      <c r="D670" s="84">
        <f t="shared" si="13"/>
        <v>1.29867598133739</v>
      </c>
      <c r="E670" s="84">
        <f t="shared" si="13"/>
        <v>0</v>
      </c>
      <c r="F670" s="84">
        <f t="shared" si="13"/>
        <v>0</v>
      </c>
      <c r="G670" s="84">
        <f t="shared" si="13"/>
        <v>0</v>
      </c>
      <c r="H670" s="84">
        <f t="shared" si="13"/>
        <v>0</v>
      </c>
    </row>
    <row r="671" spans="1:8" ht="16">
      <c r="A671" s="230" t="s">
        <v>839</v>
      </c>
      <c r="B671" s="84">
        <f>G407</f>
        <v>22472.091458330953</v>
      </c>
      <c r="C671" s="84">
        <f>H407</f>
        <v>4.6925847366299997E-3</v>
      </c>
      <c r="D671" s="84">
        <f>I407</f>
        <v>4.8332437122200001E-3</v>
      </c>
      <c r="E671" s="84"/>
      <c r="F671" s="85"/>
      <c r="G671" s="85"/>
      <c r="H671" s="85"/>
    </row>
    <row r="672" spans="1:8" ht="16">
      <c r="A672" s="230" t="s">
        <v>840</v>
      </c>
      <c r="B672" s="84">
        <f>B464</f>
        <v>194388.53120401071</v>
      </c>
      <c r="C672" s="84">
        <f>C464</f>
        <v>4.4228396639999996</v>
      </c>
      <c r="D672" s="84">
        <f>D464</f>
        <v>83.655309749766346</v>
      </c>
      <c r="E672" s="84">
        <f>J464</f>
        <v>572.16514495327442</v>
      </c>
      <c r="F672" s="84">
        <f>K464</f>
        <v>1557.1939910195872</v>
      </c>
      <c r="G672" s="84">
        <f>L464</f>
        <v>5849.2197121443369</v>
      </c>
      <c r="H672" s="84">
        <f>M464</f>
        <v>830.75987228203655</v>
      </c>
    </row>
    <row r="673" spans="1:36" ht="16">
      <c r="A673" s="230" t="s">
        <v>841</v>
      </c>
      <c r="B673" s="84">
        <f t="shared" ref="B673:H673" si="14">B597</f>
        <v>7853.7090592547993</v>
      </c>
      <c r="C673" s="84">
        <f t="shared" si="14"/>
        <v>9418.7606550076798</v>
      </c>
      <c r="D673" s="84">
        <f t="shared" si="14"/>
        <v>1108.4205949512345</v>
      </c>
      <c r="E673" s="84">
        <f t="shared" si="14"/>
        <v>14.91067980114685</v>
      </c>
      <c r="F673" s="84">
        <f t="shared" si="14"/>
        <v>363.40666610922074</v>
      </c>
      <c r="G673" s="84" t="str">
        <f t="shared" si="14"/>
        <v>NA</v>
      </c>
      <c r="H673" s="84">
        <f t="shared" si="14"/>
        <v>0</v>
      </c>
    </row>
    <row r="674" spans="1:36" ht="16">
      <c r="A674" s="230" t="s">
        <v>842</v>
      </c>
      <c r="B674" s="84">
        <f>B629</f>
        <v>-831125.53638504399</v>
      </c>
      <c r="C674" s="84">
        <f t="shared" ref="C674:H674" si="15">C629</f>
        <v>1234.7394602571119</v>
      </c>
      <c r="D674" s="84">
        <f t="shared" si="15"/>
        <v>35.11369899647039</v>
      </c>
      <c r="E674" s="84">
        <f t="shared" si="15"/>
        <v>141.59499629999999</v>
      </c>
      <c r="F674" s="84">
        <f t="shared" si="15"/>
        <v>7641.6606409999995</v>
      </c>
      <c r="G674" s="84" t="str">
        <f t="shared" si="15"/>
        <v>NE,NA</v>
      </c>
      <c r="H674" s="84">
        <f t="shared" si="15"/>
        <v>0</v>
      </c>
    </row>
    <row r="675" spans="1:36" ht="16">
      <c r="A675" s="230" t="s">
        <v>843</v>
      </c>
      <c r="B675" s="86" t="str">
        <f>B660</f>
        <v>NO,IE,NA</v>
      </c>
      <c r="C675" s="86">
        <f t="shared" ref="C675:H675" si="16">C660</f>
        <v>6143.8266127488378</v>
      </c>
      <c r="D675" s="86">
        <f t="shared" si="16"/>
        <v>73.757520658580603</v>
      </c>
      <c r="E675" s="86">
        <f t="shared" si="16"/>
        <v>2.3460190219567099</v>
      </c>
      <c r="F675" s="86">
        <f t="shared" si="16"/>
        <v>6.5483463597946603</v>
      </c>
      <c r="G675" s="86">
        <f t="shared" si="16"/>
        <v>114.39560414851302</v>
      </c>
      <c r="H675" s="86">
        <f t="shared" si="16"/>
        <v>0.74349333311907995</v>
      </c>
    </row>
    <row r="676" spans="1:36" ht="16">
      <c r="A676" s="3" t="s">
        <v>844</v>
      </c>
      <c r="B676" s="87">
        <f>SUM(B664,B672:B675)</f>
        <v>5419805.745349396</v>
      </c>
      <c r="C676" s="87">
        <f t="shared" ref="C676:H676" si="17">SUM(C664,C672:C675)</f>
        <v>29138.397628328752</v>
      </c>
      <c r="D676" s="87">
        <f t="shared" si="17"/>
        <v>1559.6094095559795</v>
      </c>
      <c r="E676" s="87">
        <f t="shared" si="17"/>
        <v>19032.090539844274</v>
      </c>
      <c r="F676" s="87">
        <f t="shared" si="17"/>
        <v>74684.042612715348</v>
      </c>
      <c r="G676" s="87">
        <f t="shared" si="17"/>
        <v>13362.702842646157</v>
      </c>
      <c r="H676" s="87">
        <f t="shared" si="17"/>
        <v>13195.594414386062</v>
      </c>
    </row>
    <row r="678" spans="1:36" ht="16">
      <c r="A678" s="58" t="s">
        <v>845</v>
      </c>
      <c r="B678" s="58" t="s">
        <v>683</v>
      </c>
      <c r="C678" s="58" t="s">
        <v>684</v>
      </c>
      <c r="D678" s="58" t="s">
        <v>685</v>
      </c>
      <c r="E678" s="58" t="s">
        <v>686</v>
      </c>
      <c r="F678" s="88" t="s">
        <v>687</v>
      </c>
      <c r="G678" s="88" t="s">
        <v>688</v>
      </c>
      <c r="H678" s="88" t="s">
        <v>689</v>
      </c>
      <c r="I678" s="88" t="s">
        <v>690</v>
      </c>
      <c r="J678" s="88" t="s">
        <v>691</v>
      </c>
      <c r="K678" s="88" t="s">
        <v>692</v>
      </c>
      <c r="L678" s="88" t="s">
        <v>693</v>
      </c>
      <c r="M678" s="88" t="s">
        <v>694</v>
      </c>
      <c r="N678" s="88" t="s">
        <v>695</v>
      </c>
      <c r="O678" s="88" t="s">
        <v>696</v>
      </c>
      <c r="P678" s="88" t="s">
        <v>697</v>
      </c>
      <c r="Q678" s="88" t="s">
        <v>698</v>
      </c>
      <c r="R678" s="88" t="s">
        <v>699</v>
      </c>
      <c r="S678" s="88" t="s">
        <v>700</v>
      </c>
      <c r="T678" s="88" t="s">
        <v>701</v>
      </c>
      <c r="U678" s="88" t="s">
        <v>846</v>
      </c>
      <c r="V678" s="88" t="s">
        <v>703</v>
      </c>
      <c r="W678" s="88" t="s">
        <v>847</v>
      </c>
      <c r="X678" s="88" t="s">
        <v>848</v>
      </c>
      <c r="Y678" s="88" t="s">
        <v>849</v>
      </c>
      <c r="Z678" s="88" t="s">
        <v>850</v>
      </c>
      <c r="AA678" s="88" t="s">
        <v>851</v>
      </c>
      <c r="AB678" s="88" t="s">
        <v>852</v>
      </c>
      <c r="AC678" s="88" t="s">
        <v>853</v>
      </c>
      <c r="AD678" s="88" t="s">
        <v>854</v>
      </c>
      <c r="AE678" s="88" t="s">
        <v>855</v>
      </c>
      <c r="AF678" s="88" t="s">
        <v>856</v>
      </c>
      <c r="AG678" s="88" t="s">
        <v>714</v>
      </c>
      <c r="AH678" s="88" t="s">
        <v>857</v>
      </c>
      <c r="AI678" s="88" t="s">
        <v>858</v>
      </c>
      <c r="AJ678" s="88" t="s">
        <v>859</v>
      </c>
    </row>
    <row r="679" spans="1:36" ht="16">
      <c r="A679" s="1" t="s">
        <v>860</v>
      </c>
      <c r="B679" s="89">
        <f>B472</f>
        <v>1368.6407622854913</v>
      </c>
      <c r="C679" s="89">
        <f>C472</f>
        <v>398.21997774743551</v>
      </c>
      <c r="D679" s="89">
        <v>0</v>
      </c>
      <c r="E679" s="89">
        <v>0</v>
      </c>
      <c r="F679" s="89">
        <f>F472</f>
        <v>2580.4423400000001</v>
      </c>
      <c r="G679" s="89">
        <v>0</v>
      </c>
      <c r="H679" s="89">
        <f>H472</f>
        <v>56029.164606593971</v>
      </c>
      <c r="I679" s="89">
        <v>0</v>
      </c>
      <c r="J679" s="89">
        <f>J472</f>
        <v>2093.1475999999998</v>
      </c>
      <c r="K679" s="89">
        <v>0</v>
      </c>
      <c r="L679" s="89">
        <v>0</v>
      </c>
      <c r="M679" s="89">
        <v>0</v>
      </c>
      <c r="N679" s="89">
        <v>0</v>
      </c>
      <c r="O679" s="89">
        <v>0</v>
      </c>
      <c r="P679" s="89">
        <v>0</v>
      </c>
      <c r="Q679" s="89">
        <f>Q472</f>
        <v>117.73</v>
      </c>
      <c r="R679" s="89">
        <v>0</v>
      </c>
      <c r="S679" s="89">
        <v>0</v>
      </c>
      <c r="T679" s="89">
        <v>0</v>
      </c>
      <c r="U679" s="89">
        <v>0</v>
      </c>
      <c r="V679" s="89" t="str">
        <f>V472</f>
        <v/>
      </c>
      <c r="W679" s="89">
        <f>W472</f>
        <v>540.06916717032652</v>
      </c>
      <c r="X679" s="89">
        <f>X472</f>
        <v>206.85707686944318</v>
      </c>
      <c r="Y679" s="89">
        <f>Y472</f>
        <v>9.0276703162196608</v>
      </c>
      <c r="Z679" s="89">
        <v>0</v>
      </c>
      <c r="AA679" s="89">
        <f>AA472</f>
        <v>11.47912170919709</v>
      </c>
      <c r="AB679" s="89">
        <v>0</v>
      </c>
      <c r="AC679" s="89">
        <v>0</v>
      </c>
      <c r="AD679" s="89">
        <v>0</v>
      </c>
      <c r="AE679" s="89">
        <v>0</v>
      </c>
      <c r="AF679" s="89">
        <v>0</v>
      </c>
      <c r="AG679" s="89" t="str">
        <f>AG472</f>
        <v/>
      </c>
      <c r="AH679" s="89">
        <f>AH472</f>
        <v>7230.4559117999988</v>
      </c>
      <c r="AI679" s="89">
        <f>AI472</f>
        <v>517.71056610324001</v>
      </c>
      <c r="AJ679" s="89">
        <f>AJ472</f>
        <v>28.530150025699999</v>
      </c>
    </row>
    <row r="680" spans="1:36" ht="16">
      <c r="A680" s="1" t="s">
        <v>861</v>
      </c>
      <c r="B680" s="1">
        <f t="shared" ref="B680:T680" si="18">B679*IFERROR(INDEX($H$711:$H$917,MATCH(B678,$A$711:$A$917,0),1),INDEX($H$711:$H$917,MATCH(B678,$B$711:$B$917,0),1))/1000</f>
        <v>16971.145452340093</v>
      </c>
      <c r="C680" s="1">
        <f t="shared" si="18"/>
        <v>269.59492493501381</v>
      </c>
      <c r="D680" s="1">
        <f t="shared" si="18"/>
        <v>0</v>
      </c>
      <c r="E680" s="1">
        <f t="shared" si="18"/>
        <v>0</v>
      </c>
      <c r="F680" s="1">
        <f t="shared" si="18"/>
        <v>8180.0022177999999</v>
      </c>
      <c r="G680" s="1">
        <f t="shared" si="18"/>
        <v>0</v>
      </c>
      <c r="H680" s="1">
        <f t="shared" si="18"/>
        <v>72837.913988572167</v>
      </c>
      <c r="I680" s="1">
        <f t="shared" si="18"/>
        <v>0</v>
      </c>
      <c r="J680" s="1">
        <f t="shared" si="18"/>
        <v>10047.108479999999</v>
      </c>
      <c r="K680" s="1">
        <f t="shared" si="18"/>
        <v>0</v>
      </c>
      <c r="L680" s="1">
        <f t="shared" si="18"/>
        <v>0</v>
      </c>
      <c r="M680" s="1">
        <f t="shared" si="18"/>
        <v>0</v>
      </c>
      <c r="N680" s="1">
        <f t="shared" si="18"/>
        <v>0</v>
      </c>
      <c r="O680" s="1">
        <f t="shared" si="18"/>
        <v>0</v>
      </c>
      <c r="P680" s="1">
        <f t="shared" si="18"/>
        <v>0</v>
      </c>
      <c r="Q680" s="1">
        <f t="shared" si="18"/>
        <v>948.90380000000005</v>
      </c>
      <c r="R680" s="1">
        <f t="shared" si="18"/>
        <v>0</v>
      </c>
      <c r="S680" s="1">
        <f t="shared" si="18"/>
        <v>0</v>
      </c>
      <c r="T680" s="1">
        <f t="shared" si="18"/>
        <v>0</v>
      </c>
      <c r="U680" s="1"/>
      <c r="V680" s="1"/>
      <c r="W680" s="1">
        <f>W679*IFERROR(INDEX($H$711:$H$917,MATCH(W678,$A$711:$A$917,0),1),INDEX($H$711:$H$917,MATCH(W678,$B$711:$B$917,0),1))/1000</f>
        <v>3580.6585783392647</v>
      </c>
      <c r="X680" s="1">
        <f>X679*IFERROR(INDEX($H$711:$H$917,MATCH(X678,$A$711:$A$917,0),1),INDEX($H$711:$H$917,MATCH(X678,$B$711:$B$917,0),1))/1000</f>
        <v>2296.1135532508192</v>
      </c>
      <c r="Y680" s="1">
        <f>Y679*IFERROR(INDEX($H$711:$H$917,MATCH(Y678,$A$711:$A$917,0),1),INDEX($H$711:$H$917,MATCH(Y678,$B$711:$B$917,0),1))/1000</f>
        <v>80.346265814354979</v>
      </c>
      <c r="Z680" s="1">
        <f>Z679*IFERROR(INDEX($H$711:$H$917,MATCH(Z678,$A$711:$A$917,0),1),INDEX($H$711:$H$917,MATCH(Z678,$B$711:$B$917,0),1))/1000</f>
        <v>0</v>
      </c>
      <c r="AA680" s="1">
        <f>AA679*IFERROR(INDEX($H$711:$H$917,MATCH(AA678,$A$711:$A$917,0),1),INDEX($H$711:$H$917,MATCH(AA678,$B$711:$B$917,0),1))/1000</f>
        <v>109.51082110574023</v>
      </c>
      <c r="AB680" s="1">
        <v>0</v>
      </c>
      <c r="AC680" s="1">
        <v>0</v>
      </c>
      <c r="AD680" s="1">
        <f>AD679*IFERROR(INDEX($H$711:$H$917,MATCH(AD678,$A$711:$A$917,0),1),INDEX($H$711:$H$917,MATCH(AD678,$B$711:$B$917,0),1))/1000</f>
        <v>0</v>
      </c>
      <c r="AE680" s="1">
        <f>AE679*IFERROR(INDEX($H$711:$H$917,MATCH(AE678,$A$711:$A$917,0),1),INDEX($H$711:$H$917,MATCH(AE678,$B$711:$B$917,0),1))/1000</f>
        <v>0</v>
      </c>
      <c r="AF680" s="1">
        <v>0</v>
      </c>
      <c r="AG680" s="1">
        <v>0</v>
      </c>
      <c r="AH680" s="89">
        <f>AH679</f>
        <v>7230.4559117999988</v>
      </c>
      <c r="AI680" s="1">
        <f>AI679*IFERROR(INDEX($H$711:$H$917,MATCH(AI678,$A$711:$A$917,0),1),INDEX($H$711:$H$917,MATCH(AI678,$B$711:$B$917,0),1))/1000</f>
        <v>12166.198303426141</v>
      </c>
      <c r="AJ680" s="1">
        <f>AJ679*IFERROR(INDEX($H$711:$H$917,MATCH(AJ678,$A$711:$A$917,0),1),INDEX($H$711:$H$917,MATCH(AJ678,$B$711:$B$917,0),1))/1000</f>
        <v>459.33541541377002</v>
      </c>
    </row>
    <row r="682" spans="1:36" ht="16">
      <c r="A682" s="3" t="s">
        <v>844</v>
      </c>
      <c r="B682" s="3">
        <f>SUM(B680:AJ680)</f>
        <v>135177.28771279738</v>
      </c>
    </row>
    <row r="683" spans="1:36">
      <c r="K683" s="1"/>
      <c r="L683" s="1"/>
      <c r="M683" s="1"/>
      <c r="N683" s="1"/>
      <c r="O683" s="1"/>
      <c r="P683" s="1"/>
      <c r="Q683" s="1"/>
      <c r="R683" s="1"/>
      <c r="S683" s="1"/>
      <c r="T683" s="1"/>
      <c r="U683" s="1"/>
      <c r="V683" s="1"/>
      <c r="W683" s="1"/>
      <c r="X683" s="1"/>
      <c r="Y683" s="1"/>
      <c r="Z683" s="1"/>
      <c r="AA683" s="1"/>
      <c r="AB683" s="1"/>
    </row>
    <row r="684" spans="1:36" ht="17">
      <c r="A684" s="58" t="s">
        <v>3316</v>
      </c>
      <c r="B684" s="83" t="s">
        <v>833</v>
      </c>
      <c r="C684" s="83" t="s">
        <v>834</v>
      </c>
      <c r="D684" s="83" t="s">
        <v>835</v>
      </c>
      <c r="E684" s="83" t="s">
        <v>836</v>
      </c>
      <c r="F684" s="83" t="s">
        <v>500</v>
      </c>
      <c r="G684" s="83" t="s">
        <v>501</v>
      </c>
      <c r="H684" s="83" t="s">
        <v>837</v>
      </c>
      <c r="I684" s="83" t="s">
        <v>862</v>
      </c>
      <c r="J684" s="83" t="s">
        <v>2594</v>
      </c>
      <c r="K684" s="1"/>
      <c r="L684" s="1"/>
      <c r="M684" s="1"/>
      <c r="N684" s="1"/>
      <c r="O684" s="1"/>
      <c r="P684" s="1"/>
      <c r="Q684" s="1"/>
      <c r="R684" s="1"/>
      <c r="S684" s="1"/>
      <c r="T684" s="1"/>
      <c r="U684" s="1"/>
      <c r="V684" s="1"/>
      <c r="W684" s="1"/>
      <c r="X684" s="1"/>
      <c r="Y684" s="1"/>
      <c r="Z684" s="1"/>
      <c r="AA684" s="1"/>
      <c r="AB684" s="1"/>
    </row>
    <row r="685" spans="1:36" ht="16">
      <c r="A685" s="1" t="s">
        <v>863</v>
      </c>
      <c r="B685" s="5">
        <f>B676/1000</f>
        <v>5419.8057453493957</v>
      </c>
      <c r="C685" s="1">
        <f>C676*$H$712/1000</f>
        <v>815.87513359320496</v>
      </c>
      <c r="D685" s="1">
        <f>D676*$H$714/1000</f>
        <v>413.29649353233458</v>
      </c>
      <c r="E685" s="1">
        <f>E676*$C$923/1000</f>
        <v>-156.06314242672303</v>
      </c>
      <c r="F685">
        <f>F676*$C$922/1000</f>
        <v>134.43127670288763</v>
      </c>
      <c r="G685">
        <f>G676*$C$921/1000</f>
        <v>66.813514213230775</v>
      </c>
      <c r="H685">
        <f t="shared" ref="H685:H692" si="19">$C$926/1000</f>
        <v>0</v>
      </c>
      <c r="I685">
        <f>B682/1000</f>
        <v>135.17728771279738</v>
      </c>
      <c r="J685" s="336">
        <f>SUM(B685:I685)</f>
        <v>6829.3363086771278</v>
      </c>
      <c r="K685" s="1"/>
      <c r="L685" s="1"/>
      <c r="M685" s="1"/>
      <c r="N685" s="1"/>
      <c r="O685" s="1"/>
      <c r="P685" s="1"/>
      <c r="Q685" s="1"/>
      <c r="R685" s="1"/>
      <c r="S685" s="1"/>
      <c r="T685" s="1"/>
      <c r="U685" s="1"/>
      <c r="V685" s="1"/>
      <c r="W685" s="1"/>
      <c r="X685" s="1"/>
      <c r="Y685" s="1"/>
      <c r="Z685" s="1"/>
      <c r="AA685" s="1"/>
      <c r="AB685" s="1"/>
    </row>
    <row r="686" spans="1:36" ht="16">
      <c r="A686" s="1" t="s">
        <v>94</v>
      </c>
      <c r="B686" s="5">
        <f>B665/1000</f>
        <v>2400.057485640647</v>
      </c>
      <c r="C686" s="1">
        <f>C665*$H$712/1000</f>
        <v>0.97505742374797311</v>
      </c>
      <c r="D686" s="1">
        <f>D665*$H$714/1000</f>
        <v>26.729327208271673</v>
      </c>
      <c r="E686" s="1">
        <f>E665*$C$923/1000</f>
        <v>-28.162318617333124</v>
      </c>
      <c r="F686">
        <f>F665*$C$922/1000</f>
        <v>1.0473096102301072</v>
      </c>
      <c r="G686">
        <f>G665*$C$921/1000</f>
        <v>0.21850697710017231</v>
      </c>
      <c r="H686">
        <f t="shared" si="19"/>
        <v>0</v>
      </c>
      <c r="I686">
        <f>0</f>
        <v>0</v>
      </c>
      <c r="J686" s="336">
        <f t="shared" ref="J686:J692" si="20">SUM(B686:I686)</f>
        <v>2400.8653682426634</v>
      </c>
      <c r="K686" s="1"/>
      <c r="L686" s="1"/>
      <c r="M686" s="1"/>
      <c r="N686" s="1"/>
      <c r="O686" s="1"/>
      <c r="P686" s="1"/>
      <c r="Q686" s="1"/>
      <c r="R686" s="1"/>
      <c r="S686" s="1"/>
      <c r="T686" s="1"/>
      <c r="U686" s="1"/>
      <c r="V686" s="1"/>
      <c r="W686" s="1"/>
      <c r="X686" s="1"/>
      <c r="Y686" s="1"/>
      <c r="Z686" s="1"/>
      <c r="AA686" s="1"/>
      <c r="AB686" s="1"/>
    </row>
    <row r="687" spans="1:36" ht="16">
      <c r="A687" s="1" t="s">
        <v>4</v>
      </c>
      <c r="B687" s="5">
        <f>B666/1000</f>
        <v>1911.4428105552256</v>
      </c>
      <c r="C687" s="5">
        <f t="shared" ref="C687:I687" si="21">C666/1000</f>
        <v>0.16557291285866269</v>
      </c>
      <c r="D687" s="5">
        <f t="shared" si="21"/>
        <v>0.14122138300660741</v>
      </c>
      <c r="E687" s="5">
        <f t="shared" si="21"/>
        <v>11.99396820796089</v>
      </c>
      <c r="F687" s="5">
        <f t="shared" si="21"/>
        <v>58.745519506243923</v>
      </c>
      <c r="G687" s="5">
        <f t="shared" si="21"/>
        <v>5.7772545334153529</v>
      </c>
      <c r="H687" s="5">
        <f t="shared" si="21"/>
        <v>0.61863077203361583</v>
      </c>
      <c r="I687" s="5">
        <f t="shared" si="21"/>
        <v>0</v>
      </c>
      <c r="J687" s="336">
        <f t="shared" si="20"/>
        <v>1988.8849778707445</v>
      </c>
      <c r="K687" s="1"/>
      <c r="L687" s="1"/>
      <c r="M687" s="1"/>
      <c r="N687" s="1"/>
      <c r="O687" s="1"/>
      <c r="P687" s="1"/>
      <c r="Q687" s="1"/>
      <c r="R687" s="1"/>
      <c r="S687" s="1"/>
      <c r="T687" s="1"/>
      <c r="U687" s="1"/>
      <c r="V687" s="1"/>
      <c r="W687" s="1"/>
      <c r="X687" s="1"/>
      <c r="Y687" s="1"/>
      <c r="Z687" s="1"/>
      <c r="AA687" s="1"/>
      <c r="AB687" s="1"/>
    </row>
    <row r="688" spans="1:36" ht="16">
      <c r="A688" s="1" t="s">
        <v>2452</v>
      </c>
      <c r="B688" s="5">
        <f>B667/1000</f>
        <v>586.02753370179141</v>
      </c>
      <c r="C688" s="1">
        <f>C667*$H$712/1000</f>
        <v>5.7493836057856367</v>
      </c>
      <c r="D688" s="1">
        <f>D667*$H$714/1000</f>
        <v>1.0860567814340572</v>
      </c>
      <c r="E688" s="1">
        <f>E667*$C$923/1000</f>
        <v>-7.4477625981911419</v>
      </c>
      <c r="F688">
        <f>F667*$C$922/1000</f>
        <v>5.4389617872520137</v>
      </c>
      <c r="G688">
        <f>G667*$C$921/1000</f>
        <v>3.5330048262148086</v>
      </c>
      <c r="H688">
        <f t="shared" si="19"/>
        <v>0</v>
      </c>
      <c r="I688">
        <f>0</f>
        <v>0</v>
      </c>
      <c r="J688" s="336">
        <f t="shared" si="20"/>
        <v>594.3871781042867</v>
      </c>
      <c r="K688" s="1"/>
      <c r="L688" s="1"/>
      <c r="M688" s="1"/>
      <c r="N688" s="1"/>
      <c r="O688" s="1"/>
      <c r="P688" s="1"/>
      <c r="Q688" s="1"/>
      <c r="R688" s="1"/>
      <c r="S688" s="1"/>
      <c r="T688" s="1"/>
      <c r="U688" s="1"/>
      <c r="V688" s="1"/>
      <c r="W688" s="1"/>
      <c r="X688" s="1"/>
      <c r="Y688" s="1"/>
      <c r="Z688" s="1"/>
      <c r="AA688" s="1"/>
      <c r="AB688" s="1"/>
    </row>
    <row r="689" spans="1:28" ht="16">
      <c r="A689" s="1" t="s">
        <v>9</v>
      </c>
      <c r="B689" s="5">
        <f>B668/1000+B672/1000</f>
        <v>1332.0089170891601</v>
      </c>
      <c r="C689" s="1">
        <f>C668*$H$712/1000+C672*$H$712/1000</f>
        <v>334.1889930245116</v>
      </c>
      <c r="D689" s="1">
        <f>D668*$H$714/1000+D672*$H$714/1000</f>
        <v>25.130465250247134</v>
      </c>
      <c r="E689" s="1">
        <f>E668*$C$923/1000+E672*$C$923/1000</f>
        <v>-20.799938005910086</v>
      </c>
      <c r="F689">
        <f>F668*$C$922/1000+F672*$C$922/1000</f>
        <v>7.7821620179222322</v>
      </c>
      <c r="G689">
        <f>G668*$C$921/1000+G672*$C$921/1000</f>
        <v>33.603751722096476</v>
      </c>
      <c r="H689">
        <f t="shared" si="19"/>
        <v>0</v>
      </c>
      <c r="I689">
        <f>I685</f>
        <v>135.17728771279738</v>
      </c>
      <c r="J689" s="336">
        <f t="shared" si="20"/>
        <v>1847.0916388108249</v>
      </c>
      <c r="K689" s="1"/>
      <c r="L689" s="1"/>
      <c r="M689" s="1"/>
      <c r="N689" s="1"/>
      <c r="O689" s="1"/>
      <c r="P689" s="1"/>
      <c r="Q689" s="1"/>
      <c r="R689" s="1"/>
      <c r="S689" s="1"/>
      <c r="T689" s="1"/>
      <c r="U689" s="1"/>
      <c r="V689" s="1"/>
      <c r="W689" s="1"/>
      <c r="X689" s="1"/>
      <c r="Y689" s="1"/>
      <c r="Z689" s="1"/>
      <c r="AA689" s="1"/>
      <c r="AB689" s="1"/>
    </row>
    <row r="690" spans="1:28" ht="16">
      <c r="A690" s="1" t="s">
        <v>136</v>
      </c>
      <c r="B690" s="5">
        <f>B669/1000+B673/1000</f>
        <v>8.1116188281593917</v>
      </c>
      <c r="C690" s="1">
        <f>C669*$H$712/1000+C673*$H$712/1000</f>
        <v>263.72566248003409</v>
      </c>
      <c r="D690" s="1">
        <f>D669*$H$714/1000+D673*$H$714/1000</f>
        <v>293.7319554519878</v>
      </c>
      <c r="E690" s="1">
        <f>E673*$C$923/1000</f>
        <v>-0.12226757436940416</v>
      </c>
      <c r="F690">
        <f>F673*$C$922/1000</f>
        <v>0.65413199899659735</v>
      </c>
      <c r="H690">
        <f t="shared" si="19"/>
        <v>0</v>
      </c>
      <c r="I690">
        <f>0</f>
        <v>0</v>
      </c>
      <c r="J690" s="336">
        <f t="shared" si="20"/>
        <v>566.1011011848085</v>
      </c>
      <c r="K690" s="1"/>
      <c r="L690" s="1"/>
      <c r="M690" s="1"/>
      <c r="N690" s="1"/>
      <c r="O690" s="1"/>
      <c r="P690" s="1"/>
      <c r="Q690" s="1"/>
      <c r="R690" s="1"/>
      <c r="S690" s="1"/>
      <c r="T690" s="1"/>
      <c r="U690" s="1"/>
      <c r="V690" s="1"/>
      <c r="W690" s="1"/>
      <c r="X690" s="1"/>
      <c r="Y690" s="1"/>
      <c r="Z690" s="1"/>
      <c r="AA690" s="1"/>
      <c r="AB690" s="1"/>
    </row>
    <row r="691" spans="1:28" ht="16">
      <c r="A691" s="1" t="s">
        <v>2462</v>
      </c>
      <c r="B691" s="5">
        <f>B670/1000</f>
        <v>13.282915919456782</v>
      </c>
      <c r="C691" s="1">
        <f>C675*$H$712/1000+C670*$H$712/1000</f>
        <v>172.02729061188404</v>
      </c>
      <c r="D691" s="1">
        <f>D670*$H$714/1000+D675*$H$714/1000</f>
        <v>19.889892109578266</v>
      </c>
      <c r="E691" s="1">
        <f>E675*$C$923/1000</f>
        <v>-1.9237355980045022E-2</v>
      </c>
      <c r="F691">
        <f>F675*$C$922/1000</f>
        <v>1.178702344763039E-2</v>
      </c>
      <c r="G691">
        <f>G675*$C$921/1000</f>
        <v>0.57197802074256499</v>
      </c>
      <c r="H691">
        <f t="shared" si="19"/>
        <v>0</v>
      </c>
      <c r="I691">
        <f>0</f>
        <v>0</v>
      </c>
      <c r="J691" s="336">
        <f t="shared" si="20"/>
        <v>205.76462632912921</v>
      </c>
      <c r="K691" s="1"/>
      <c r="L691" s="1"/>
      <c r="M691" s="1"/>
      <c r="N691" s="1"/>
      <c r="O691" s="1"/>
      <c r="P691" s="1"/>
      <c r="Q691" s="1"/>
      <c r="R691" s="1"/>
      <c r="S691" s="1"/>
      <c r="T691" s="1"/>
      <c r="U691" s="1"/>
      <c r="V691" s="1"/>
      <c r="W691" s="1"/>
      <c r="X691" s="1"/>
      <c r="Y691" s="1"/>
      <c r="Z691" s="1"/>
      <c r="AA691" s="1"/>
      <c r="AB691" s="1"/>
    </row>
    <row r="692" spans="1:28" ht="16">
      <c r="A692" s="1" t="s">
        <v>3160</v>
      </c>
      <c r="B692" s="5">
        <f>B674/1000</f>
        <v>-831.12553638504403</v>
      </c>
      <c r="C692" s="1">
        <f>C674*$H$712/1000</f>
        <v>34.572704887199137</v>
      </c>
      <c r="D692" s="1">
        <f>D674*$H$714/1000+D670*$H$714/1000</f>
        <v>9.6492793691190606</v>
      </c>
      <c r="E692" s="1">
        <f>E674*$C$923/1000+D670*$H$714/1000</f>
        <v>-0.81692983460559132</v>
      </c>
      <c r="F692">
        <f>F674*$C$922/1000+F670*$C$922/1000</f>
        <v>13.754989153799999</v>
      </c>
      <c r="H692">
        <f t="shared" si="19"/>
        <v>0</v>
      </c>
      <c r="I692">
        <f>0</f>
        <v>0</v>
      </c>
      <c r="J692" s="336">
        <f t="shared" si="20"/>
        <v>-773.96549280953138</v>
      </c>
      <c r="K692" s="1"/>
      <c r="L692" s="1"/>
      <c r="M692" s="1"/>
      <c r="N692" s="1"/>
      <c r="O692" s="1"/>
      <c r="P692" s="1"/>
      <c r="Q692" s="1"/>
      <c r="R692" s="1"/>
      <c r="S692" s="1"/>
      <c r="T692" s="1"/>
      <c r="U692" s="1"/>
      <c r="V692" s="1"/>
      <c r="W692" s="1"/>
      <c r="X692" s="1"/>
      <c r="Y692" s="1"/>
      <c r="Z692" s="1"/>
      <c r="AA692" s="1"/>
      <c r="AB692" s="1"/>
    </row>
    <row r="693" spans="1:28">
      <c r="B693" s="5"/>
      <c r="C693" s="5"/>
      <c r="D693" s="5"/>
      <c r="E693" s="5"/>
      <c r="F693" s="5"/>
      <c r="G693" s="5"/>
      <c r="H693" s="5"/>
      <c r="I693" s="5"/>
      <c r="K693" s="1"/>
      <c r="L693" s="1"/>
      <c r="M693" s="1"/>
      <c r="N693" s="1"/>
      <c r="O693" s="1"/>
      <c r="P693" s="1"/>
      <c r="Q693" s="1"/>
      <c r="R693" s="1"/>
      <c r="S693" s="1"/>
      <c r="T693" s="1"/>
      <c r="U693" s="1"/>
      <c r="V693" s="1"/>
      <c r="W693" s="1"/>
      <c r="X693" s="1"/>
      <c r="Y693" s="1"/>
      <c r="Z693" s="1"/>
      <c r="AA693" s="1"/>
      <c r="AB693" s="1"/>
    </row>
    <row r="694" spans="1:28" ht="16" thickBot="1">
      <c r="B694" s="5"/>
      <c r="C694" s="5"/>
      <c r="D694" s="5"/>
      <c r="E694" s="5"/>
      <c r="F694" s="5"/>
      <c r="G694" s="5"/>
      <c r="H694" s="5"/>
      <c r="I694" s="5"/>
      <c r="K694" s="1"/>
      <c r="L694" s="1"/>
      <c r="M694" s="1"/>
      <c r="N694" s="1"/>
      <c r="O694" s="1"/>
      <c r="P694" s="1"/>
      <c r="Q694" s="1"/>
      <c r="R694" s="1"/>
      <c r="S694" s="1"/>
      <c r="T694" s="1"/>
      <c r="U694" s="1"/>
      <c r="V694" s="1"/>
      <c r="W694" s="1"/>
      <c r="X694" s="1"/>
      <c r="Y694" s="1"/>
      <c r="Z694" s="1"/>
      <c r="AA694" s="1"/>
      <c r="AB694" s="1"/>
    </row>
    <row r="695" spans="1:28" ht="17" thickBot="1">
      <c r="A695" s="90" t="s">
        <v>864</v>
      </c>
      <c r="B695" s="91">
        <f>SUM(B685:I685)</f>
        <v>6829.3363086771278</v>
      </c>
      <c r="D695" s="335"/>
      <c r="K695" s="1"/>
      <c r="L695" s="1"/>
      <c r="M695" s="1"/>
      <c r="N695" s="1"/>
      <c r="O695" s="1"/>
      <c r="P695" s="1"/>
      <c r="Q695" s="1"/>
      <c r="R695" s="1"/>
      <c r="S695" s="1"/>
      <c r="T695" s="1"/>
      <c r="U695" s="1"/>
      <c r="V695" s="1"/>
      <c r="W695" s="1"/>
      <c r="X695" s="1"/>
      <c r="Y695" s="1"/>
      <c r="Z695" s="1"/>
      <c r="AA695" s="1"/>
      <c r="AB695" s="1"/>
    </row>
    <row r="696" spans="1:28">
      <c r="A696" s="3"/>
      <c r="B696" s="5"/>
      <c r="K696" s="1"/>
      <c r="L696" s="1"/>
      <c r="M696" s="1"/>
      <c r="N696" s="1"/>
      <c r="O696" s="1"/>
      <c r="P696" s="1"/>
      <c r="Q696" s="1"/>
      <c r="R696" s="1"/>
      <c r="S696" s="1"/>
      <c r="T696" s="1"/>
      <c r="U696" s="1"/>
      <c r="V696" s="1"/>
      <c r="W696" s="1"/>
      <c r="X696" s="1"/>
      <c r="Y696" s="1"/>
      <c r="Z696" s="1"/>
      <c r="AA696" s="1"/>
      <c r="AB696" s="1"/>
    </row>
    <row r="697" spans="1:28" ht="16">
      <c r="A697" s="1" t="s">
        <v>94</v>
      </c>
      <c r="B697" s="5">
        <f>SUM(B686:I686)</f>
        <v>2400.8653682426634</v>
      </c>
      <c r="K697" s="1"/>
      <c r="L697" s="1"/>
      <c r="M697" s="1"/>
      <c r="N697" s="1"/>
      <c r="O697" s="1"/>
      <c r="P697" s="1"/>
      <c r="Q697" s="1"/>
      <c r="R697" s="1"/>
      <c r="S697" s="1"/>
      <c r="T697" s="1"/>
      <c r="U697" s="1"/>
      <c r="V697" s="1"/>
      <c r="W697" s="1"/>
      <c r="X697" s="1"/>
      <c r="Y697" s="1"/>
      <c r="Z697" s="1"/>
      <c r="AA697" s="1"/>
      <c r="AB697" s="1"/>
    </row>
    <row r="698" spans="1:28" ht="16">
      <c r="A698" s="1" t="s">
        <v>4</v>
      </c>
      <c r="B698" s="5">
        <f t="shared" ref="B698:B703" si="22">SUM(B687:I687)</f>
        <v>1988.8849778707445</v>
      </c>
      <c r="K698" s="1"/>
      <c r="L698" s="1"/>
      <c r="M698" s="1"/>
      <c r="N698" s="1"/>
      <c r="O698" s="1"/>
      <c r="P698" s="1"/>
      <c r="Q698" s="1"/>
      <c r="R698" s="1"/>
      <c r="S698" s="1"/>
      <c r="T698" s="1"/>
      <c r="U698" s="1"/>
      <c r="V698" s="1"/>
      <c r="W698" s="1"/>
      <c r="X698" s="1"/>
      <c r="Y698" s="1"/>
      <c r="Z698" s="1"/>
      <c r="AA698" s="1"/>
      <c r="AB698" s="1"/>
    </row>
    <row r="699" spans="1:28" ht="16">
      <c r="A699" s="1" t="s">
        <v>2452</v>
      </c>
      <c r="B699" s="5">
        <f t="shared" si="22"/>
        <v>594.3871781042867</v>
      </c>
      <c r="K699" s="1"/>
      <c r="L699" s="1"/>
      <c r="M699" s="1"/>
      <c r="N699" s="1"/>
      <c r="O699" s="1"/>
      <c r="P699" s="1"/>
      <c r="Q699" s="1"/>
      <c r="R699" s="1"/>
      <c r="S699" s="1"/>
      <c r="T699" s="1"/>
      <c r="U699" s="1"/>
      <c r="V699" s="1"/>
      <c r="W699" s="1"/>
      <c r="X699" s="1"/>
      <c r="Y699" s="1"/>
      <c r="Z699" s="1"/>
      <c r="AA699" s="1"/>
      <c r="AB699" s="1"/>
    </row>
    <row r="700" spans="1:28" ht="16">
      <c r="A700" s="1" t="s">
        <v>9</v>
      </c>
      <c r="B700" s="5">
        <f t="shared" si="22"/>
        <v>1847.0916388108249</v>
      </c>
      <c r="K700" s="1"/>
      <c r="L700" s="1"/>
      <c r="M700" s="1"/>
      <c r="N700" s="1"/>
      <c r="O700" s="1"/>
      <c r="P700" s="1"/>
      <c r="Q700" s="1"/>
      <c r="R700" s="1"/>
      <c r="S700" s="1"/>
      <c r="T700" s="1"/>
      <c r="U700" s="1"/>
      <c r="V700" s="1"/>
      <c r="W700" s="1"/>
      <c r="X700" s="1"/>
      <c r="Y700" s="1"/>
      <c r="Z700" s="1"/>
      <c r="AA700" s="1"/>
      <c r="AB700" s="1"/>
    </row>
    <row r="701" spans="1:28" ht="16">
      <c r="A701" s="1" t="s">
        <v>136</v>
      </c>
      <c r="B701" s="5">
        <f t="shared" si="22"/>
        <v>566.1011011848085</v>
      </c>
      <c r="K701" s="1"/>
      <c r="L701" s="1"/>
      <c r="M701" s="1"/>
      <c r="N701" s="1"/>
      <c r="O701" s="1"/>
      <c r="P701" s="1"/>
      <c r="Q701" s="1"/>
      <c r="R701" s="1"/>
      <c r="S701" s="1"/>
      <c r="T701" s="1"/>
      <c r="U701" s="1"/>
      <c r="V701" s="1"/>
      <c r="W701" s="1"/>
      <c r="X701" s="1"/>
      <c r="Y701" s="1"/>
      <c r="Z701" s="1"/>
      <c r="AA701" s="1"/>
      <c r="AB701" s="1"/>
    </row>
    <row r="702" spans="1:28" ht="16">
      <c r="A702" s="1" t="s">
        <v>2462</v>
      </c>
      <c r="B702" s="5">
        <f t="shared" si="22"/>
        <v>205.76462632912921</v>
      </c>
      <c r="K702" s="1"/>
      <c r="L702" s="1"/>
      <c r="M702" s="1"/>
      <c r="N702" s="1"/>
      <c r="O702" s="1"/>
      <c r="P702" s="1"/>
      <c r="Q702" s="1"/>
      <c r="R702" s="1"/>
      <c r="S702" s="1"/>
      <c r="T702" s="1"/>
      <c r="U702" s="1"/>
      <c r="V702" s="1"/>
      <c r="W702" s="1"/>
      <c r="X702" s="1"/>
      <c r="Y702" s="1"/>
      <c r="Z702" s="1"/>
      <c r="AA702" s="1"/>
      <c r="AB702" s="1"/>
    </row>
    <row r="703" spans="1:28" ht="16">
      <c r="A703" s="1" t="s">
        <v>3160</v>
      </c>
      <c r="B703" s="5">
        <f t="shared" si="22"/>
        <v>-773.96549280953138</v>
      </c>
      <c r="C703" s="5"/>
      <c r="D703" s="5"/>
      <c r="K703" s="1"/>
      <c r="L703" s="1"/>
      <c r="M703" s="1"/>
      <c r="N703" s="1"/>
      <c r="O703" s="1"/>
      <c r="P703" s="1"/>
      <c r="Q703" s="1"/>
      <c r="R703" s="1"/>
      <c r="S703" s="1"/>
      <c r="T703" s="1"/>
      <c r="U703" s="1"/>
      <c r="V703" s="1"/>
      <c r="W703" s="1"/>
      <c r="X703" s="1"/>
      <c r="Y703" s="1"/>
      <c r="Z703" s="1"/>
      <c r="AA703" s="1"/>
      <c r="AB703" s="1"/>
    </row>
    <row r="704" spans="1:28">
      <c r="A704" s="3"/>
      <c r="B704" s="5"/>
      <c r="C704" s="5"/>
      <c r="K704" s="1"/>
      <c r="L704" s="1"/>
      <c r="M704" s="1"/>
      <c r="N704" s="1"/>
      <c r="O704" s="1"/>
      <c r="P704" s="1"/>
      <c r="Q704" s="1"/>
      <c r="R704" s="1"/>
      <c r="S704" s="1"/>
      <c r="T704" s="1"/>
      <c r="U704" s="1"/>
      <c r="V704" s="1"/>
      <c r="W704" s="1"/>
      <c r="X704" s="1"/>
      <c r="Y704" s="1"/>
      <c r="Z704" s="1"/>
      <c r="AA704" s="1"/>
      <c r="AB704" s="1"/>
    </row>
    <row r="705" spans="1:28">
      <c r="A705" s="3"/>
      <c r="B705" s="5"/>
      <c r="K705" s="1"/>
      <c r="L705" s="1"/>
      <c r="M705" s="1"/>
      <c r="N705" s="1"/>
      <c r="O705" s="1"/>
      <c r="P705" s="1"/>
      <c r="Q705" s="1"/>
      <c r="R705" s="1"/>
      <c r="S705" s="1"/>
      <c r="T705" s="1"/>
      <c r="U705" s="1"/>
      <c r="V705" s="1"/>
      <c r="W705" s="1"/>
      <c r="X705" s="1"/>
      <c r="Y705" s="1"/>
      <c r="Z705" s="1"/>
      <c r="AA705" s="1"/>
      <c r="AB705" s="1"/>
    </row>
    <row r="706" spans="1:28">
      <c r="A706" s="3"/>
      <c r="B706" s="5"/>
      <c r="K706" s="1"/>
      <c r="L706" s="1"/>
      <c r="M706" s="1"/>
      <c r="N706" s="1"/>
      <c r="O706" s="1"/>
      <c r="P706" s="1"/>
      <c r="Q706" s="1"/>
      <c r="R706" s="1"/>
      <c r="S706" s="1"/>
      <c r="T706" s="1"/>
      <c r="U706" s="1"/>
      <c r="V706" s="1"/>
      <c r="W706" s="1"/>
      <c r="X706" s="1"/>
      <c r="Y706" s="1"/>
      <c r="Z706" s="1"/>
      <c r="AA706" s="1"/>
      <c r="AB706" s="1"/>
    </row>
    <row r="707" spans="1:28" ht="16">
      <c r="A707" s="92" t="s">
        <v>865</v>
      </c>
      <c r="B707" s="93"/>
      <c r="C707" s="93"/>
      <c r="D707" s="93"/>
      <c r="E707" s="93"/>
      <c r="F707" s="93"/>
      <c r="G707" s="93"/>
      <c r="H707" s="93"/>
      <c r="I707" s="93"/>
      <c r="J707" s="93"/>
      <c r="K707" s="93"/>
      <c r="L707" s="93"/>
      <c r="M707" s="93"/>
      <c r="N707" s="93"/>
    </row>
    <row r="708" spans="1:28">
      <c r="A708" s="93" t="s">
        <v>866</v>
      </c>
      <c r="B708" s="93"/>
      <c r="C708" s="93"/>
      <c r="D708" s="93"/>
      <c r="E708" s="93"/>
      <c r="F708" s="93"/>
      <c r="G708" s="93"/>
      <c r="H708" s="93"/>
      <c r="I708" s="93"/>
      <c r="J708" s="93"/>
      <c r="K708" s="93"/>
      <c r="L708" s="93"/>
      <c r="M708" s="93"/>
      <c r="N708" s="93"/>
    </row>
    <row r="709" spans="1:28">
      <c r="A709" s="93" t="s">
        <v>867</v>
      </c>
      <c r="B709" s="93"/>
      <c r="C709" s="93"/>
      <c r="D709" s="93"/>
      <c r="E709" s="93"/>
      <c r="F709" s="93"/>
      <c r="G709" s="93"/>
      <c r="H709" s="93"/>
      <c r="I709" s="93"/>
      <c r="J709" s="93"/>
      <c r="K709" s="93"/>
      <c r="L709" s="93"/>
      <c r="M709" s="93"/>
      <c r="N709" s="93"/>
    </row>
    <row r="710" spans="1:28" ht="36">
      <c r="A710" s="94" t="s">
        <v>868</v>
      </c>
      <c r="B710" s="95" t="s">
        <v>869</v>
      </c>
      <c r="C710" s="96" t="s">
        <v>870</v>
      </c>
      <c r="D710" s="97" t="s">
        <v>871</v>
      </c>
      <c r="E710" s="97" t="s">
        <v>872</v>
      </c>
      <c r="F710" s="98" t="s">
        <v>873</v>
      </c>
      <c r="G710" s="97" t="s">
        <v>874</v>
      </c>
      <c r="H710" s="98" t="s">
        <v>875</v>
      </c>
      <c r="I710" s="97" t="s">
        <v>876</v>
      </c>
      <c r="J710" s="98" t="s">
        <v>877</v>
      </c>
      <c r="K710" s="97" t="s">
        <v>878</v>
      </c>
      <c r="L710" s="98" t="s">
        <v>879</v>
      </c>
      <c r="M710" s="98" t="s">
        <v>880</v>
      </c>
      <c r="N710" s="98" t="s">
        <v>881</v>
      </c>
    </row>
    <row r="711" spans="1:28">
      <c r="A711" s="99" t="s">
        <v>882</v>
      </c>
      <c r="B711" s="100" t="s">
        <v>883</v>
      </c>
      <c r="C711" s="101" t="s">
        <v>884</v>
      </c>
      <c r="D711" s="99" t="s">
        <v>885</v>
      </c>
      <c r="E711" s="99" t="s">
        <v>886</v>
      </c>
      <c r="F711" s="102">
        <v>1</v>
      </c>
      <c r="G711" s="99" t="s">
        <v>887</v>
      </c>
      <c r="H711" s="102">
        <v>1</v>
      </c>
      <c r="I711" s="99" t="s">
        <v>888</v>
      </c>
      <c r="J711" s="102">
        <v>1</v>
      </c>
      <c r="K711" s="99" t="s">
        <v>889</v>
      </c>
      <c r="L711" s="102">
        <v>1</v>
      </c>
      <c r="M711" s="99" t="s">
        <v>890</v>
      </c>
      <c r="N711" s="102">
        <v>1</v>
      </c>
    </row>
    <row r="712" spans="1:28">
      <c r="A712" s="103" t="s">
        <v>891</v>
      </c>
      <c r="B712" s="104" t="s">
        <v>892</v>
      </c>
      <c r="C712" s="104" t="s">
        <v>893</v>
      </c>
      <c r="D712" s="103" t="s">
        <v>894</v>
      </c>
      <c r="E712" s="103" t="s">
        <v>895</v>
      </c>
      <c r="F712" s="105">
        <v>84</v>
      </c>
      <c r="G712" s="103" t="s">
        <v>896</v>
      </c>
      <c r="H712" s="105">
        <v>28</v>
      </c>
      <c r="I712" s="103" t="s">
        <v>897</v>
      </c>
      <c r="J712" s="105">
        <v>67</v>
      </c>
      <c r="K712" s="103" t="s">
        <v>898</v>
      </c>
      <c r="L712" s="105">
        <v>14</v>
      </c>
      <c r="M712" s="103" t="s">
        <v>899</v>
      </c>
      <c r="N712" s="105">
        <v>4</v>
      </c>
    </row>
    <row r="713" spans="1:28">
      <c r="A713" s="106" t="s">
        <v>900</v>
      </c>
      <c r="B713" s="107" t="s">
        <v>892</v>
      </c>
      <c r="C713" s="107" t="s">
        <v>893</v>
      </c>
      <c r="D713" s="106" t="s">
        <v>894</v>
      </c>
      <c r="E713" s="106" t="s">
        <v>901</v>
      </c>
      <c r="F713" s="108">
        <v>85</v>
      </c>
      <c r="G713" s="106" t="s">
        <v>902</v>
      </c>
      <c r="H713" s="108">
        <v>30</v>
      </c>
      <c r="I713" s="106" t="s">
        <v>903</v>
      </c>
      <c r="J713" s="108">
        <v>68</v>
      </c>
      <c r="K713" s="106" t="s">
        <v>904</v>
      </c>
      <c r="L713" s="108">
        <v>15</v>
      </c>
      <c r="M713" s="106" t="s">
        <v>905</v>
      </c>
      <c r="N713" s="108">
        <v>6</v>
      </c>
    </row>
    <row r="714" spans="1:28">
      <c r="A714" s="109" t="s">
        <v>906</v>
      </c>
      <c r="B714" s="110" t="s">
        <v>907</v>
      </c>
      <c r="C714" s="110" t="s">
        <v>908</v>
      </c>
      <c r="D714" s="109" t="s">
        <v>909</v>
      </c>
      <c r="E714" s="109" t="s">
        <v>910</v>
      </c>
      <c r="F714" s="111">
        <v>264</v>
      </c>
      <c r="G714" s="109" t="s">
        <v>911</v>
      </c>
      <c r="H714" s="111">
        <v>265</v>
      </c>
      <c r="I714" s="109" t="s">
        <v>912</v>
      </c>
      <c r="J714" s="111">
        <v>277</v>
      </c>
      <c r="K714" s="109" t="s">
        <v>913</v>
      </c>
      <c r="L714" s="111">
        <v>282</v>
      </c>
      <c r="M714" s="109" t="s">
        <v>914</v>
      </c>
      <c r="N714" s="111">
        <v>234</v>
      </c>
    </row>
    <row r="715" spans="1:28">
      <c r="A715" s="99" t="s">
        <v>915</v>
      </c>
      <c r="B715" s="100" t="s">
        <v>916</v>
      </c>
      <c r="C715" s="112">
        <v>45</v>
      </c>
      <c r="D715" s="113">
        <v>0.26</v>
      </c>
      <c r="E715" s="99" t="s">
        <v>917</v>
      </c>
      <c r="F715" s="102">
        <v>6900</v>
      </c>
      <c r="G715" s="99" t="s">
        <v>918</v>
      </c>
      <c r="H715" s="102">
        <v>4660</v>
      </c>
      <c r="I715" s="99" t="s">
        <v>919</v>
      </c>
      <c r="J715" s="102">
        <v>6890</v>
      </c>
      <c r="K715" s="99" t="s">
        <v>920</v>
      </c>
      <c r="L715" s="102">
        <v>4890</v>
      </c>
      <c r="M715" s="99" t="s">
        <v>921</v>
      </c>
      <c r="N715" s="102">
        <v>2340</v>
      </c>
    </row>
    <row r="716" spans="1:28">
      <c r="A716" s="103" t="s">
        <v>922</v>
      </c>
      <c r="B716" s="104" t="s">
        <v>923</v>
      </c>
      <c r="C716" s="114">
        <v>100</v>
      </c>
      <c r="D716" s="115">
        <v>0.32</v>
      </c>
      <c r="E716" s="103" t="s">
        <v>924</v>
      </c>
      <c r="F716" s="116">
        <v>10800</v>
      </c>
      <c r="G716" s="103" t="s">
        <v>925</v>
      </c>
      <c r="H716" s="116">
        <v>10200</v>
      </c>
      <c r="I716" s="103" t="s">
        <v>926</v>
      </c>
      <c r="J716" s="116">
        <v>11300</v>
      </c>
      <c r="K716" s="103" t="s">
        <v>927</v>
      </c>
      <c r="L716" s="116">
        <v>11000</v>
      </c>
      <c r="M716" s="103" t="s">
        <v>928</v>
      </c>
      <c r="N716" s="105">
        <v>8450</v>
      </c>
    </row>
    <row r="717" spans="1:28">
      <c r="A717" s="106" t="s">
        <v>929</v>
      </c>
      <c r="B717" s="107" t="s">
        <v>930</v>
      </c>
      <c r="C717" s="117">
        <v>640</v>
      </c>
      <c r="D717" s="118">
        <v>0.25</v>
      </c>
      <c r="E717" s="106" t="s">
        <v>931</v>
      </c>
      <c r="F717" s="119">
        <v>10900</v>
      </c>
      <c r="G717" s="106" t="s">
        <v>932</v>
      </c>
      <c r="H717" s="119">
        <v>13900</v>
      </c>
      <c r="I717" s="106" t="s">
        <v>933</v>
      </c>
      <c r="J717" s="119">
        <v>11700</v>
      </c>
      <c r="K717" s="106" t="s">
        <v>934</v>
      </c>
      <c r="L717" s="119">
        <v>14200</v>
      </c>
      <c r="M717" s="106" t="s">
        <v>935</v>
      </c>
      <c r="N717" s="119">
        <v>15900</v>
      </c>
    </row>
    <row r="718" spans="1:28">
      <c r="A718" s="103" t="s">
        <v>936</v>
      </c>
      <c r="B718" s="120" t="s">
        <v>937</v>
      </c>
      <c r="C718" s="121">
        <v>85</v>
      </c>
      <c r="D718" s="115">
        <v>0.3</v>
      </c>
      <c r="E718" s="103" t="s">
        <v>938</v>
      </c>
      <c r="F718" s="105">
        <v>6490</v>
      </c>
      <c r="G718" s="103" t="s">
        <v>939</v>
      </c>
      <c r="H718" s="105">
        <v>5820</v>
      </c>
      <c r="I718" s="103" t="s">
        <v>940</v>
      </c>
      <c r="J718" s="105">
        <v>6730</v>
      </c>
      <c r="K718" s="103" t="s">
        <v>941</v>
      </c>
      <c r="L718" s="105">
        <v>6250</v>
      </c>
      <c r="M718" s="103" t="s">
        <v>942</v>
      </c>
      <c r="N718" s="105">
        <v>4470</v>
      </c>
    </row>
    <row r="719" spans="1:28">
      <c r="A719" s="106" t="s">
        <v>943</v>
      </c>
      <c r="B719" s="122" t="s">
        <v>944</v>
      </c>
      <c r="C719" s="117">
        <v>190</v>
      </c>
      <c r="D719" s="118">
        <v>0.31</v>
      </c>
      <c r="E719" s="106" t="s">
        <v>945</v>
      </c>
      <c r="F719" s="108">
        <v>7710</v>
      </c>
      <c r="G719" s="106" t="s">
        <v>946</v>
      </c>
      <c r="H719" s="108">
        <v>8590</v>
      </c>
      <c r="I719" s="106" t="s">
        <v>947</v>
      </c>
      <c r="J719" s="108">
        <v>8190</v>
      </c>
      <c r="K719" s="106" t="s">
        <v>948</v>
      </c>
      <c r="L719" s="108">
        <v>9020</v>
      </c>
      <c r="M719" s="106" t="s">
        <v>949</v>
      </c>
      <c r="N719" s="108">
        <v>8550</v>
      </c>
    </row>
    <row r="720" spans="1:28">
      <c r="A720" s="109" t="s">
        <v>950</v>
      </c>
      <c r="B720" s="123" t="s">
        <v>951</v>
      </c>
      <c r="C720" s="124">
        <v>1020</v>
      </c>
      <c r="D720" s="125">
        <v>0.2</v>
      </c>
      <c r="E720" s="109" t="s">
        <v>952</v>
      </c>
      <c r="F720" s="111">
        <v>5860</v>
      </c>
      <c r="G720" s="109" t="s">
        <v>953</v>
      </c>
      <c r="H720" s="111">
        <v>7670</v>
      </c>
      <c r="I720" s="109" t="s">
        <v>954</v>
      </c>
      <c r="J720" s="111">
        <v>6310</v>
      </c>
      <c r="K720" s="109" t="s">
        <v>955</v>
      </c>
      <c r="L720" s="111">
        <v>7810</v>
      </c>
      <c r="M720" s="109" t="s">
        <v>956</v>
      </c>
      <c r="N720" s="111">
        <v>8980</v>
      </c>
    </row>
    <row r="721" spans="1:14">
      <c r="A721" s="99" t="s">
        <v>957</v>
      </c>
      <c r="B721" s="100" t="s">
        <v>958</v>
      </c>
      <c r="C721" s="112">
        <v>1.7</v>
      </c>
      <c r="D721" s="113">
        <v>0.15</v>
      </c>
      <c r="E721" s="99" t="s">
        <v>959</v>
      </c>
      <c r="F721" s="102">
        <v>543</v>
      </c>
      <c r="G721" s="99" t="s">
        <v>959</v>
      </c>
      <c r="H721" s="102">
        <v>148</v>
      </c>
      <c r="I721" s="99" t="s">
        <v>960</v>
      </c>
      <c r="J721" s="102">
        <v>192</v>
      </c>
      <c r="K721" s="99" t="s">
        <v>961</v>
      </c>
      <c r="L721" s="102">
        <v>26</v>
      </c>
      <c r="M721" s="99" t="s">
        <v>962</v>
      </c>
      <c r="N721" s="102">
        <v>20</v>
      </c>
    </row>
    <row r="722" spans="1:14">
      <c r="A722" s="103" t="s">
        <v>963</v>
      </c>
      <c r="B722" s="104" t="s">
        <v>964</v>
      </c>
      <c r="C722" s="121">
        <v>11.9</v>
      </c>
      <c r="D722" s="115">
        <v>0.21</v>
      </c>
      <c r="E722" s="103" t="s">
        <v>965</v>
      </c>
      <c r="F722" s="105">
        <v>5280</v>
      </c>
      <c r="G722" s="103" t="s">
        <v>938</v>
      </c>
      <c r="H722" s="105">
        <v>1760</v>
      </c>
      <c r="I722" s="103" t="s">
        <v>966</v>
      </c>
      <c r="J722" s="105">
        <v>4200</v>
      </c>
      <c r="K722" s="103" t="s">
        <v>967</v>
      </c>
      <c r="L722" s="105">
        <v>832</v>
      </c>
      <c r="M722" s="103" t="s">
        <v>968</v>
      </c>
      <c r="N722" s="105">
        <v>262</v>
      </c>
    </row>
    <row r="723" spans="1:14">
      <c r="A723" s="106" t="s">
        <v>969</v>
      </c>
      <c r="B723" s="122" t="s">
        <v>970</v>
      </c>
      <c r="C723" s="126">
        <v>1</v>
      </c>
      <c r="D723" s="118">
        <v>0.17</v>
      </c>
      <c r="E723" s="106" t="s">
        <v>971</v>
      </c>
      <c r="F723" s="108">
        <v>218</v>
      </c>
      <c r="G723" s="106" t="s">
        <v>971</v>
      </c>
      <c r="H723" s="108">
        <v>59</v>
      </c>
      <c r="I723" s="106" t="s">
        <v>972</v>
      </c>
      <c r="J723" s="108">
        <v>70</v>
      </c>
      <c r="K723" s="106" t="s">
        <v>973</v>
      </c>
      <c r="L723" s="108">
        <v>10</v>
      </c>
      <c r="M723" s="106" t="s">
        <v>974</v>
      </c>
      <c r="N723" s="108">
        <v>8</v>
      </c>
    </row>
    <row r="724" spans="1:14">
      <c r="A724" s="103" t="s">
        <v>975</v>
      </c>
      <c r="B724" s="120" t="s">
        <v>976</v>
      </c>
      <c r="C724" s="121">
        <v>3.4</v>
      </c>
      <c r="D724" s="115">
        <v>0.21</v>
      </c>
      <c r="E724" s="103" t="s">
        <v>977</v>
      </c>
      <c r="F724" s="105">
        <v>945</v>
      </c>
      <c r="G724" s="103" t="s">
        <v>978</v>
      </c>
      <c r="H724" s="105">
        <v>258</v>
      </c>
      <c r="I724" s="103" t="s">
        <v>979</v>
      </c>
      <c r="J724" s="105">
        <v>426</v>
      </c>
      <c r="K724" s="103" t="s">
        <v>980</v>
      </c>
      <c r="L724" s="105">
        <v>48</v>
      </c>
      <c r="M724" s="103" t="s">
        <v>981</v>
      </c>
      <c r="N724" s="105">
        <v>36</v>
      </c>
    </row>
    <row r="725" spans="1:14">
      <c r="A725" s="106" t="s">
        <v>982</v>
      </c>
      <c r="B725" s="122" t="s">
        <v>983</v>
      </c>
      <c r="C725" s="126">
        <v>1.3</v>
      </c>
      <c r="D725" s="118">
        <v>0.15</v>
      </c>
      <c r="E725" s="106" t="s">
        <v>984</v>
      </c>
      <c r="F725" s="108">
        <v>292</v>
      </c>
      <c r="G725" s="106" t="s">
        <v>984</v>
      </c>
      <c r="H725" s="108">
        <v>79</v>
      </c>
      <c r="I725" s="106" t="s">
        <v>985</v>
      </c>
      <c r="J725" s="108">
        <v>98</v>
      </c>
      <c r="K725" s="106" t="s">
        <v>986</v>
      </c>
      <c r="L725" s="108">
        <v>14</v>
      </c>
      <c r="M725" s="106" t="s">
        <v>987</v>
      </c>
      <c r="N725" s="108">
        <v>11</v>
      </c>
    </row>
    <row r="726" spans="1:14">
      <c r="A726" s="103" t="s">
        <v>988</v>
      </c>
      <c r="B726" s="120" t="s">
        <v>989</v>
      </c>
      <c r="C726" s="121">
        <v>4</v>
      </c>
      <c r="D726" s="115">
        <v>0.23</v>
      </c>
      <c r="E726" s="103" t="s">
        <v>990</v>
      </c>
      <c r="F726" s="105">
        <v>1350</v>
      </c>
      <c r="G726" s="103" t="s">
        <v>991</v>
      </c>
      <c r="H726" s="105">
        <v>370</v>
      </c>
      <c r="I726" s="103" t="s">
        <v>992</v>
      </c>
      <c r="J726" s="105">
        <v>659</v>
      </c>
      <c r="K726" s="103" t="s">
        <v>993</v>
      </c>
      <c r="L726" s="105">
        <v>72</v>
      </c>
      <c r="M726" s="103" t="s">
        <v>994</v>
      </c>
      <c r="N726" s="105">
        <v>51</v>
      </c>
    </row>
    <row r="727" spans="1:14">
      <c r="A727" s="106" t="s">
        <v>995</v>
      </c>
      <c r="B727" s="122" t="s">
        <v>996</v>
      </c>
      <c r="C727" s="126">
        <v>5.9</v>
      </c>
      <c r="D727" s="118">
        <v>0.2</v>
      </c>
      <c r="E727" s="106" t="s">
        <v>997</v>
      </c>
      <c r="F727" s="108">
        <v>1870</v>
      </c>
      <c r="G727" s="106" t="s">
        <v>998</v>
      </c>
      <c r="H727" s="108">
        <v>527</v>
      </c>
      <c r="I727" s="106" t="s">
        <v>999</v>
      </c>
      <c r="J727" s="108">
        <v>1120</v>
      </c>
      <c r="K727" s="106" t="s">
        <v>1000</v>
      </c>
      <c r="L727" s="108">
        <v>121</v>
      </c>
      <c r="M727" s="106" t="s">
        <v>1001</v>
      </c>
      <c r="N727" s="108">
        <v>74</v>
      </c>
    </row>
    <row r="728" spans="1:14">
      <c r="A728" s="103" t="s">
        <v>1002</v>
      </c>
      <c r="B728" s="120" t="s">
        <v>1003</v>
      </c>
      <c r="C728" s="121">
        <v>4.3</v>
      </c>
      <c r="D728" s="115">
        <v>0.17</v>
      </c>
      <c r="E728" s="103" t="s">
        <v>1004</v>
      </c>
      <c r="F728" s="105">
        <v>1230</v>
      </c>
      <c r="G728" s="103" t="s">
        <v>1005</v>
      </c>
      <c r="H728" s="105">
        <v>338</v>
      </c>
      <c r="I728" s="103" t="s">
        <v>1006</v>
      </c>
      <c r="J728" s="105">
        <v>624</v>
      </c>
      <c r="K728" s="103" t="s">
        <v>1007</v>
      </c>
      <c r="L728" s="105">
        <v>67</v>
      </c>
      <c r="M728" s="103" t="s">
        <v>1008</v>
      </c>
      <c r="N728" s="105">
        <v>47</v>
      </c>
    </row>
    <row r="729" spans="1:14">
      <c r="A729" s="106" t="s">
        <v>1009</v>
      </c>
      <c r="B729" s="122" t="s">
        <v>1010</v>
      </c>
      <c r="C729" s="126">
        <v>9.1999999999999993</v>
      </c>
      <c r="D729" s="118">
        <v>0.16</v>
      </c>
      <c r="E729" s="106" t="s">
        <v>1011</v>
      </c>
      <c r="F729" s="108">
        <v>2550</v>
      </c>
      <c r="G729" s="106" t="s">
        <v>1012</v>
      </c>
      <c r="H729" s="108">
        <v>782</v>
      </c>
      <c r="I729" s="106" t="s">
        <v>1013</v>
      </c>
      <c r="J729" s="108">
        <v>1850</v>
      </c>
      <c r="K729" s="106" t="s">
        <v>1014</v>
      </c>
      <c r="L729" s="108">
        <v>271</v>
      </c>
      <c r="M729" s="106" t="s">
        <v>1015</v>
      </c>
      <c r="N729" s="108">
        <v>111</v>
      </c>
    </row>
    <row r="730" spans="1:14">
      <c r="A730" s="103" t="s">
        <v>1016</v>
      </c>
      <c r="B730" s="120" t="s">
        <v>1017</v>
      </c>
      <c r="C730" s="121">
        <v>17.2</v>
      </c>
      <c r="D730" s="115">
        <v>0.19</v>
      </c>
      <c r="E730" s="103" t="s">
        <v>1018</v>
      </c>
      <c r="F730" s="105">
        <v>5020</v>
      </c>
      <c r="G730" s="103" t="s">
        <v>1019</v>
      </c>
      <c r="H730" s="105">
        <v>1980</v>
      </c>
      <c r="I730" s="103" t="s">
        <v>920</v>
      </c>
      <c r="J730" s="105">
        <v>4390</v>
      </c>
      <c r="K730" s="103" t="s">
        <v>1020</v>
      </c>
      <c r="L730" s="105">
        <v>1370</v>
      </c>
      <c r="M730" s="103" t="s">
        <v>1021</v>
      </c>
      <c r="N730" s="105">
        <v>356</v>
      </c>
    </row>
    <row r="731" spans="1:14">
      <c r="A731" s="106" t="s">
        <v>1022</v>
      </c>
      <c r="B731" s="122" t="s">
        <v>1023</v>
      </c>
      <c r="C731" s="126">
        <v>1.9</v>
      </c>
      <c r="D731" s="118">
        <v>0.22</v>
      </c>
      <c r="E731" s="106" t="s">
        <v>1024</v>
      </c>
      <c r="F731" s="108">
        <v>469</v>
      </c>
      <c r="G731" s="106" t="s">
        <v>1024</v>
      </c>
      <c r="H731" s="108">
        <v>127</v>
      </c>
      <c r="I731" s="106" t="s">
        <v>1025</v>
      </c>
      <c r="J731" s="108">
        <v>170</v>
      </c>
      <c r="K731" s="106" t="s">
        <v>1026</v>
      </c>
      <c r="L731" s="108">
        <v>22</v>
      </c>
      <c r="M731" s="106" t="s">
        <v>1027</v>
      </c>
      <c r="N731" s="108">
        <v>18</v>
      </c>
    </row>
    <row r="732" spans="1:14">
      <c r="A732" s="103" t="s">
        <v>1028</v>
      </c>
      <c r="B732" s="120" t="s">
        <v>1029</v>
      </c>
      <c r="C732" s="121">
        <v>5.9</v>
      </c>
      <c r="D732" s="115">
        <v>0.28999999999999998</v>
      </c>
      <c r="E732" s="103" t="s">
        <v>1030</v>
      </c>
      <c r="F732" s="105">
        <v>1860</v>
      </c>
      <c r="G732" s="103" t="s">
        <v>1031</v>
      </c>
      <c r="H732" s="105">
        <v>525</v>
      </c>
      <c r="I732" s="103" t="s">
        <v>1032</v>
      </c>
      <c r="J732" s="105">
        <v>1110</v>
      </c>
      <c r="K732" s="103" t="s">
        <v>1033</v>
      </c>
      <c r="L732" s="105">
        <v>120</v>
      </c>
      <c r="M732" s="103" t="s">
        <v>1034</v>
      </c>
      <c r="N732" s="105">
        <v>73</v>
      </c>
    </row>
    <row r="733" spans="1:14" ht="22">
      <c r="A733" s="127" t="s">
        <v>1035</v>
      </c>
      <c r="B733" s="127" t="s">
        <v>1036</v>
      </c>
      <c r="C733" s="128" t="s">
        <v>1037</v>
      </c>
      <c r="D733" s="129">
        <v>0.04</v>
      </c>
      <c r="E733" s="128" t="s">
        <v>1038</v>
      </c>
      <c r="F733" s="130">
        <v>5</v>
      </c>
      <c r="G733" s="128" t="s">
        <v>1038</v>
      </c>
      <c r="H733" s="130">
        <v>1</v>
      </c>
      <c r="I733" s="128" t="s">
        <v>1039</v>
      </c>
      <c r="J733" s="130">
        <v>2</v>
      </c>
      <c r="K733" s="128" t="s">
        <v>1040</v>
      </c>
      <c r="L733" s="131" t="s">
        <v>1041</v>
      </c>
      <c r="M733" s="128" t="s">
        <v>1042</v>
      </c>
      <c r="N733" s="131" t="s">
        <v>1041</v>
      </c>
    </row>
    <row r="734" spans="1:14">
      <c r="A734" s="99" t="s">
        <v>1043</v>
      </c>
      <c r="B734" s="100" t="s">
        <v>1044</v>
      </c>
      <c r="C734" s="132">
        <v>222</v>
      </c>
      <c r="D734" s="113">
        <v>0.18</v>
      </c>
      <c r="E734" s="99" t="s">
        <v>1045</v>
      </c>
      <c r="F734" s="133">
        <v>10800</v>
      </c>
      <c r="G734" s="99" t="s">
        <v>1046</v>
      </c>
      <c r="H734" s="133">
        <v>12400</v>
      </c>
      <c r="I734" s="99" t="s">
        <v>1047</v>
      </c>
      <c r="J734" s="133">
        <v>11500</v>
      </c>
      <c r="K734" s="99" t="s">
        <v>933</v>
      </c>
      <c r="L734" s="133">
        <v>13000</v>
      </c>
      <c r="M734" s="99" t="s">
        <v>1048</v>
      </c>
      <c r="N734" s="133">
        <v>12700</v>
      </c>
    </row>
    <row r="735" spans="1:14">
      <c r="A735" s="103" t="s">
        <v>1049</v>
      </c>
      <c r="B735" s="104" t="s">
        <v>1050</v>
      </c>
      <c r="C735" s="121">
        <v>5.2</v>
      </c>
      <c r="D735" s="115">
        <v>0.11</v>
      </c>
      <c r="E735" s="103" t="s">
        <v>1051</v>
      </c>
      <c r="F735" s="134">
        <v>2430</v>
      </c>
      <c r="G735" s="103" t="s">
        <v>1052</v>
      </c>
      <c r="H735" s="134">
        <v>677</v>
      </c>
      <c r="I735" s="103" t="s">
        <v>1053</v>
      </c>
      <c r="J735" s="135">
        <v>1360</v>
      </c>
      <c r="K735" s="103" t="s">
        <v>1054</v>
      </c>
      <c r="L735" s="134">
        <v>145</v>
      </c>
      <c r="M735" s="103" t="s">
        <v>1055</v>
      </c>
      <c r="N735" s="134">
        <v>94</v>
      </c>
    </row>
    <row r="736" spans="1:14">
      <c r="A736" s="106" t="s">
        <v>1056</v>
      </c>
      <c r="B736" s="107" t="s">
        <v>1057</v>
      </c>
      <c r="C736" s="126">
        <v>2.8</v>
      </c>
      <c r="D736" s="118">
        <v>0.02</v>
      </c>
      <c r="E736" s="106" t="s">
        <v>1058</v>
      </c>
      <c r="F736" s="136">
        <v>427</v>
      </c>
      <c r="G736" s="106" t="s">
        <v>1058</v>
      </c>
      <c r="H736" s="136">
        <v>116</v>
      </c>
      <c r="I736" s="106" t="s">
        <v>1059</v>
      </c>
      <c r="J736" s="136">
        <v>177</v>
      </c>
      <c r="K736" s="106" t="s">
        <v>1060</v>
      </c>
      <c r="L736" s="136">
        <v>21</v>
      </c>
      <c r="M736" s="106" t="s">
        <v>1061</v>
      </c>
      <c r="N736" s="136">
        <v>16</v>
      </c>
    </row>
    <row r="737" spans="1:14">
      <c r="A737" s="103" t="s">
        <v>1062</v>
      </c>
      <c r="B737" s="120" t="s">
        <v>1063</v>
      </c>
      <c r="C737" s="121">
        <v>28.2</v>
      </c>
      <c r="D737" s="115">
        <v>0.23</v>
      </c>
      <c r="E737" s="103" t="s">
        <v>1064</v>
      </c>
      <c r="F737" s="134">
        <v>6090</v>
      </c>
      <c r="G737" s="103" t="s">
        <v>1065</v>
      </c>
      <c r="H737" s="135">
        <v>3170</v>
      </c>
      <c r="I737" s="103" t="s">
        <v>1066</v>
      </c>
      <c r="J737" s="135">
        <v>5800</v>
      </c>
      <c r="K737" s="103" t="s">
        <v>1067</v>
      </c>
      <c r="L737" s="134">
        <v>2980</v>
      </c>
      <c r="M737" s="103" t="s">
        <v>1068</v>
      </c>
      <c r="N737" s="134">
        <v>967</v>
      </c>
    </row>
    <row r="738" spans="1:14">
      <c r="A738" s="106" t="s">
        <v>1069</v>
      </c>
      <c r="B738" s="122" t="s">
        <v>1070</v>
      </c>
      <c r="C738" s="126">
        <v>9.6999999999999993</v>
      </c>
      <c r="D738" s="118">
        <v>0.19</v>
      </c>
      <c r="E738" s="106" t="s">
        <v>1071</v>
      </c>
      <c r="F738" s="136">
        <v>3580</v>
      </c>
      <c r="G738" s="106" t="s">
        <v>1072</v>
      </c>
      <c r="H738" s="137">
        <v>1120</v>
      </c>
      <c r="I738" s="106" t="s">
        <v>1073</v>
      </c>
      <c r="J738" s="137">
        <v>2660</v>
      </c>
      <c r="K738" s="106" t="s">
        <v>1074</v>
      </c>
      <c r="L738" s="136">
        <v>412</v>
      </c>
      <c r="M738" s="106" t="s">
        <v>1075</v>
      </c>
      <c r="N738" s="136">
        <v>160</v>
      </c>
    </row>
    <row r="739" spans="1:14">
      <c r="A739" s="103" t="s">
        <v>1076</v>
      </c>
      <c r="B739" s="120" t="s">
        <v>1077</v>
      </c>
      <c r="C739" s="121">
        <v>13.4</v>
      </c>
      <c r="D739" s="115">
        <v>0.16</v>
      </c>
      <c r="E739" s="103" t="s">
        <v>1078</v>
      </c>
      <c r="F739" s="134">
        <v>3710</v>
      </c>
      <c r="G739" s="103" t="s">
        <v>1079</v>
      </c>
      <c r="H739" s="135">
        <v>1300</v>
      </c>
      <c r="I739" s="103" t="s">
        <v>895</v>
      </c>
      <c r="J739" s="135">
        <v>3050</v>
      </c>
      <c r="K739" s="103" t="s">
        <v>1080</v>
      </c>
      <c r="L739" s="134">
        <v>703</v>
      </c>
      <c r="M739" s="103" t="s">
        <v>1081</v>
      </c>
      <c r="N739" s="134">
        <v>201</v>
      </c>
    </row>
    <row r="740" spans="1:14">
      <c r="A740" s="106" t="s">
        <v>1082</v>
      </c>
      <c r="B740" s="122" t="s">
        <v>1083</v>
      </c>
      <c r="C740" s="126">
        <v>3.5</v>
      </c>
      <c r="D740" s="118">
        <v>0.13</v>
      </c>
      <c r="E740" s="106" t="s">
        <v>1084</v>
      </c>
      <c r="F740" s="136">
        <v>1200</v>
      </c>
      <c r="G740" s="106" t="s">
        <v>1085</v>
      </c>
      <c r="H740" s="136">
        <v>328</v>
      </c>
      <c r="I740" s="106" t="s">
        <v>1086</v>
      </c>
      <c r="J740" s="136">
        <v>549</v>
      </c>
      <c r="K740" s="106" t="s">
        <v>1087</v>
      </c>
      <c r="L740" s="136">
        <v>62</v>
      </c>
      <c r="M740" s="106" t="s">
        <v>886</v>
      </c>
      <c r="N740" s="136">
        <v>46</v>
      </c>
    </row>
    <row r="741" spans="1:14">
      <c r="A741" s="103" t="s">
        <v>1088</v>
      </c>
      <c r="B741" s="104" t="s">
        <v>1089</v>
      </c>
      <c r="C741" s="121">
        <v>47.1</v>
      </c>
      <c r="D741" s="115">
        <v>0.16</v>
      </c>
      <c r="E741" s="103" t="s">
        <v>1090</v>
      </c>
      <c r="F741" s="134">
        <v>6940</v>
      </c>
      <c r="G741" s="103" t="s">
        <v>1091</v>
      </c>
      <c r="H741" s="135">
        <v>4800</v>
      </c>
      <c r="I741" s="103" t="s">
        <v>1092</v>
      </c>
      <c r="J741" s="135">
        <v>6960</v>
      </c>
      <c r="K741" s="103" t="s">
        <v>1093</v>
      </c>
      <c r="L741" s="134">
        <v>5060</v>
      </c>
      <c r="M741" s="103" t="s">
        <v>1094</v>
      </c>
      <c r="N741" s="135">
        <v>2500</v>
      </c>
    </row>
    <row r="742" spans="1:14">
      <c r="A742" s="106" t="s">
        <v>1095</v>
      </c>
      <c r="B742" s="122" t="s">
        <v>1096</v>
      </c>
      <c r="C742" s="126">
        <v>0.4</v>
      </c>
      <c r="D742" s="118">
        <v>0.04</v>
      </c>
      <c r="E742" s="106" t="s">
        <v>1097</v>
      </c>
      <c r="F742" s="136">
        <v>60</v>
      </c>
      <c r="G742" s="106" t="s">
        <v>1097</v>
      </c>
      <c r="H742" s="136">
        <v>16</v>
      </c>
      <c r="I742" s="106" t="s">
        <v>1098</v>
      </c>
      <c r="J742" s="136">
        <v>18</v>
      </c>
      <c r="K742" s="106" t="s">
        <v>1099</v>
      </c>
      <c r="L742" s="136">
        <v>3</v>
      </c>
      <c r="M742" s="106" t="s">
        <v>1100</v>
      </c>
      <c r="N742" s="136">
        <v>2</v>
      </c>
    </row>
    <row r="743" spans="1:14">
      <c r="A743" s="103" t="s">
        <v>1101</v>
      </c>
      <c r="B743" s="120" t="s">
        <v>1102</v>
      </c>
      <c r="C743" s="121">
        <v>1.5</v>
      </c>
      <c r="D743" s="115">
        <v>0.1</v>
      </c>
      <c r="E743" s="103" t="s">
        <v>1103</v>
      </c>
      <c r="F743" s="134">
        <v>506</v>
      </c>
      <c r="G743" s="103" t="s">
        <v>1103</v>
      </c>
      <c r="H743" s="134">
        <v>138</v>
      </c>
      <c r="I743" s="103" t="s">
        <v>1104</v>
      </c>
      <c r="J743" s="134">
        <v>174</v>
      </c>
      <c r="K743" s="103" t="s">
        <v>1105</v>
      </c>
      <c r="L743" s="134">
        <v>24</v>
      </c>
      <c r="M743" s="103" t="s">
        <v>1106</v>
      </c>
      <c r="N743" s="134">
        <v>19</v>
      </c>
    </row>
    <row r="744" spans="1:14">
      <c r="A744" s="106" t="s">
        <v>1107</v>
      </c>
      <c r="B744" s="122" t="s">
        <v>1108</v>
      </c>
      <c r="C744" s="106" t="s">
        <v>1109</v>
      </c>
      <c r="D744" s="118">
        <v>0.02</v>
      </c>
      <c r="E744" s="106" t="s">
        <v>1110</v>
      </c>
      <c r="F744" s="136">
        <v>13</v>
      </c>
      <c r="G744" s="106" t="s">
        <v>1110</v>
      </c>
      <c r="H744" s="136">
        <v>4</v>
      </c>
      <c r="I744" s="106" t="s">
        <v>1111</v>
      </c>
      <c r="J744" s="136">
        <v>4</v>
      </c>
      <c r="K744" s="106" t="s">
        <v>1112</v>
      </c>
      <c r="L744" s="138" t="s">
        <v>1113</v>
      </c>
      <c r="M744" s="106" t="s">
        <v>1114</v>
      </c>
      <c r="N744" s="138" t="s">
        <v>1113</v>
      </c>
    </row>
    <row r="745" spans="1:14">
      <c r="A745" s="103" t="s">
        <v>1115</v>
      </c>
      <c r="B745" s="120" t="s">
        <v>1116</v>
      </c>
      <c r="C745" s="121">
        <v>28.2</v>
      </c>
      <c r="D745" s="115">
        <v>0.27</v>
      </c>
      <c r="E745" s="103" t="s">
        <v>1117</v>
      </c>
      <c r="F745" s="134">
        <v>5080</v>
      </c>
      <c r="G745" s="103" t="s">
        <v>1118</v>
      </c>
      <c r="H745" s="135">
        <v>2640</v>
      </c>
      <c r="I745" s="103" t="s">
        <v>1119</v>
      </c>
      <c r="J745" s="135">
        <v>4830</v>
      </c>
      <c r="K745" s="103" t="s">
        <v>1120</v>
      </c>
      <c r="L745" s="134">
        <v>2480</v>
      </c>
      <c r="M745" s="103" t="s">
        <v>1121</v>
      </c>
      <c r="N745" s="134">
        <v>806</v>
      </c>
    </row>
    <row r="746" spans="1:14">
      <c r="A746" s="106" t="s">
        <v>1122</v>
      </c>
      <c r="B746" s="122" t="s">
        <v>1123</v>
      </c>
      <c r="C746" s="126">
        <v>38.9</v>
      </c>
      <c r="D746" s="118">
        <v>0.26</v>
      </c>
      <c r="E746" s="106" t="s">
        <v>1124</v>
      </c>
      <c r="F746" s="136">
        <v>5360</v>
      </c>
      <c r="G746" s="106" t="s">
        <v>1125</v>
      </c>
      <c r="H746" s="137">
        <v>3350</v>
      </c>
      <c r="I746" s="106" t="s">
        <v>1126</v>
      </c>
      <c r="J746" s="137">
        <v>5280</v>
      </c>
      <c r="K746" s="106" t="s">
        <v>1127</v>
      </c>
      <c r="L746" s="136">
        <v>3440</v>
      </c>
      <c r="M746" s="106" t="s">
        <v>1128</v>
      </c>
      <c r="N746" s="137">
        <v>1460</v>
      </c>
    </row>
    <row r="747" spans="1:14">
      <c r="A747" s="103" t="s">
        <v>1129</v>
      </c>
      <c r="B747" s="120" t="s">
        <v>1130</v>
      </c>
      <c r="C747" s="121">
        <v>13.1</v>
      </c>
      <c r="D747" s="115">
        <v>0.23</v>
      </c>
      <c r="E747" s="103" t="s">
        <v>1131</v>
      </c>
      <c r="F747" s="134">
        <v>3480</v>
      </c>
      <c r="G747" s="103" t="s">
        <v>1132</v>
      </c>
      <c r="H747" s="135">
        <v>1210</v>
      </c>
      <c r="I747" s="103" t="s">
        <v>1133</v>
      </c>
      <c r="J747" s="135">
        <v>2840</v>
      </c>
      <c r="K747" s="103" t="s">
        <v>1134</v>
      </c>
      <c r="L747" s="134">
        <v>636</v>
      </c>
      <c r="M747" s="103" t="s">
        <v>1135</v>
      </c>
      <c r="N747" s="134">
        <v>185</v>
      </c>
    </row>
    <row r="748" spans="1:14">
      <c r="A748" s="106" t="s">
        <v>1136</v>
      </c>
      <c r="B748" s="122" t="s">
        <v>1137</v>
      </c>
      <c r="C748" s="126">
        <v>11</v>
      </c>
      <c r="D748" s="107" t="s">
        <v>1138</v>
      </c>
      <c r="E748" s="106" t="s">
        <v>1139</v>
      </c>
      <c r="F748" s="136">
        <v>4110</v>
      </c>
      <c r="G748" s="106" t="s">
        <v>1140</v>
      </c>
      <c r="H748" s="137">
        <v>1330</v>
      </c>
      <c r="I748" s="106" t="s">
        <v>1141</v>
      </c>
      <c r="J748" s="137">
        <v>3190</v>
      </c>
      <c r="K748" s="106" t="s">
        <v>1142</v>
      </c>
      <c r="L748" s="136">
        <v>573</v>
      </c>
      <c r="M748" s="106" t="s">
        <v>1143</v>
      </c>
      <c r="N748" s="136">
        <v>195</v>
      </c>
    </row>
    <row r="749" spans="1:14">
      <c r="A749" s="103" t="s">
        <v>1144</v>
      </c>
      <c r="B749" s="120" t="s">
        <v>1145</v>
      </c>
      <c r="C749" s="114">
        <v>242</v>
      </c>
      <c r="D749" s="115">
        <v>0.24</v>
      </c>
      <c r="E749" s="103" t="s">
        <v>1090</v>
      </c>
      <c r="F749" s="134">
        <v>6940</v>
      </c>
      <c r="G749" s="103" t="s">
        <v>1146</v>
      </c>
      <c r="H749" s="135">
        <v>8060</v>
      </c>
      <c r="I749" s="103" t="s">
        <v>1147</v>
      </c>
      <c r="J749" s="135">
        <v>7400</v>
      </c>
      <c r="K749" s="103" t="s">
        <v>1148</v>
      </c>
      <c r="L749" s="134">
        <v>8400</v>
      </c>
      <c r="M749" s="103" t="s">
        <v>1149</v>
      </c>
      <c r="N749" s="135">
        <v>8380</v>
      </c>
    </row>
    <row r="750" spans="1:14">
      <c r="A750" s="106" t="s">
        <v>1150</v>
      </c>
      <c r="B750" s="122" t="s">
        <v>1151</v>
      </c>
      <c r="C750" s="126">
        <v>6.5</v>
      </c>
      <c r="D750" s="107" t="s">
        <v>1152</v>
      </c>
      <c r="E750" s="106" t="s">
        <v>1153</v>
      </c>
      <c r="F750" s="136">
        <v>2510</v>
      </c>
      <c r="G750" s="106" t="s">
        <v>1154</v>
      </c>
      <c r="H750" s="136">
        <v>716</v>
      </c>
      <c r="I750" s="106" t="s">
        <v>1155</v>
      </c>
      <c r="J750" s="137">
        <v>1570</v>
      </c>
      <c r="K750" s="106" t="s">
        <v>1156</v>
      </c>
      <c r="L750" s="136">
        <v>176</v>
      </c>
      <c r="M750" s="106" t="s">
        <v>1157</v>
      </c>
      <c r="N750" s="136">
        <v>100</v>
      </c>
    </row>
    <row r="751" spans="1:14">
      <c r="A751" s="103" t="s">
        <v>1158</v>
      </c>
      <c r="B751" s="120" t="s">
        <v>1159</v>
      </c>
      <c r="C751" s="121">
        <v>47.1</v>
      </c>
      <c r="D751" s="115">
        <v>0.24</v>
      </c>
      <c r="E751" s="103" t="s">
        <v>1160</v>
      </c>
      <c r="F751" s="134">
        <v>6680</v>
      </c>
      <c r="G751" s="103" t="s">
        <v>1161</v>
      </c>
      <c r="H751" s="135">
        <v>4620</v>
      </c>
      <c r="I751" s="103" t="s">
        <v>1149</v>
      </c>
      <c r="J751" s="135">
        <v>6690</v>
      </c>
      <c r="K751" s="103" t="s">
        <v>1162</v>
      </c>
      <c r="L751" s="134">
        <v>4870</v>
      </c>
      <c r="M751" s="103" t="s">
        <v>1163</v>
      </c>
      <c r="N751" s="135">
        <v>2410</v>
      </c>
    </row>
    <row r="752" spans="1:14">
      <c r="A752" s="106" t="s">
        <v>1164</v>
      </c>
      <c r="B752" s="122" t="s">
        <v>1165</v>
      </c>
      <c r="C752" s="126">
        <v>3.2</v>
      </c>
      <c r="D752" s="107" t="s">
        <v>1166</v>
      </c>
      <c r="E752" s="106" t="s">
        <v>1167</v>
      </c>
      <c r="F752" s="136">
        <v>863</v>
      </c>
      <c r="G752" s="106" t="s">
        <v>1168</v>
      </c>
      <c r="H752" s="136">
        <v>235</v>
      </c>
      <c r="I752" s="106" t="s">
        <v>1169</v>
      </c>
      <c r="J752" s="136">
        <v>378</v>
      </c>
      <c r="K752" s="106" t="s">
        <v>1170</v>
      </c>
      <c r="L752" s="136">
        <v>44</v>
      </c>
      <c r="M752" s="106" t="s">
        <v>1171</v>
      </c>
      <c r="N752" s="136">
        <v>33</v>
      </c>
    </row>
    <row r="753" spans="1:14">
      <c r="A753" s="103" t="s">
        <v>1172</v>
      </c>
      <c r="B753" s="120" t="s">
        <v>1173</v>
      </c>
      <c r="C753" s="121">
        <v>3.1</v>
      </c>
      <c r="D753" s="104" t="s">
        <v>1174</v>
      </c>
      <c r="E753" s="103" t="s">
        <v>1175</v>
      </c>
      <c r="F753" s="134">
        <v>1070</v>
      </c>
      <c r="G753" s="103" t="s">
        <v>1175</v>
      </c>
      <c r="H753" s="134">
        <v>290</v>
      </c>
      <c r="I753" s="103" t="s">
        <v>1176</v>
      </c>
      <c r="J753" s="134">
        <v>460</v>
      </c>
      <c r="K753" s="103" t="s">
        <v>1177</v>
      </c>
      <c r="L753" s="134">
        <v>54</v>
      </c>
      <c r="M753" s="103" t="s">
        <v>1178</v>
      </c>
      <c r="N753" s="134">
        <v>40</v>
      </c>
    </row>
    <row r="754" spans="1:14">
      <c r="A754" s="106" t="s">
        <v>1179</v>
      </c>
      <c r="B754" s="122" t="s">
        <v>1180</v>
      </c>
      <c r="C754" s="126">
        <v>7.7</v>
      </c>
      <c r="D754" s="118">
        <v>0.24</v>
      </c>
      <c r="E754" s="106" t="s">
        <v>1181</v>
      </c>
      <c r="F754" s="136">
        <v>2920</v>
      </c>
      <c r="G754" s="106" t="s">
        <v>1182</v>
      </c>
      <c r="H754" s="136">
        <v>858</v>
      </c>
      <c r="I754" s="106" t="s">
        <v>1183</v>
      </c>
      <c r="J754" s="137">
        <v>1970</v>
      </c>
      <c r="K754" s="106" t="s">
        <v>1184</v>
      </c>
      <c r="L754" s="136">
        <v>245</v>
      </c>
      <c r="M754" s="106" t="s">
        <v>1185</v>
      </c>
      <c r="N754" s="136">
        <v>121</v>
      </c>
    </row>
    <row r="755" spans="1:14">
      <c r="A755" s="103" t="s">
        <v>1186</v>
      </c>
      <c r="B755" s="120" t="s">
        <v>1187</v>
      </c>
      <c r="C755" s="121">
        <v>1.2</v>
      </c>
      <c r="D755" s="104" t="s">
        <v>1188</v>
      </c>
      <c r="E755" s="103" t="s">
        <v>1189</v>
      </c>
      <c r="F755" s="134">
        <v>278</v>
      </c>
      <c r="G755" s="103" t="s">
        <v>1189</v>
      </c>
      <c r="H755" s="134">
        <v>76</v>
      </c>
      <c r="I755" s="103" t="s">
        <v>1190</v>
      </c>
      <c r="J755" s="134">
        <v>92</v>
      </c>
      <c r="K755" s="103" t="s">
        <v>1191</v>
      </c>
      <c r="L755" s="134">
        <v>13</v>
      </c>
      <c r="M755" s="103" t="s">
        <v>1192</v>
      </c>
      <c r="N755" s="134">
        <v>10</v>
      </c>
    </row>
    <row r="756" spans="1:14">
      <c r="A756" s="106" t="s">
        <v>1193</v>
      </c>
      <c r="B756" s="122" t="s">
        <v>1194</v>
      </c>
      <c r="C756" s="126">
        <v>2.6</v>
      </c>
      <c r="D756" s="118">
        <v>7.0000000000000007E-2</v>
      </c>
      <c r="E756" s="106" t="s">
        <v>1195</v>
      </c>
      <c r="F756" s="136">
        <v>530</v>
      </c>
      <c r="G756" s="106" t="s">
        <v>1195</v>
      </c>
      <c r="H756" s="136">
        <v>144</v>
      </c>
      <c r="I756" s="106" t="s">
        <v>1196</v>
      </c>
      <c r="J756" s="136">
        <v>213</v>
      </c>
      <c r="K756" s="106" t="s">
        <v>1197</v>
      </c>
      <c r="L756" s="136">
        <v>26</v>
      </c>
      <c r="M756" s="106" t="s">
        <v>1198</v>
      </c>
      <c r="N756" s="136">
        <v>20</v>
      </c>
    </row>
    <row r="757" spans="1:14">
      <c r="A757" s="103" t="s">
        <v>1199</v>
      </c>
      <c r="B757" s="120" t="s">
        <v>1200</v>
      </c>
      <c r="C757" s="121">
        <v>28.4</v>
      </c>
      <c r="D757" s="115">
        <v>0.31</v>
      </c>
      <c r="E757" s="103" t="s">
        <v>1201</v>
      </c>
      <c r="F757" s="134">
        <v>4510</v>
      </c>
      <c r="G757" s="103" t="s">
        <v>1202</v>
      </c>
      <c r="H757" s="135">
        <v>2360</v>
      </c>
      <c r="I757" s="103" t="s">
        <v>1203</v>
      </c>
      <c r="J757" s="135">
        <v>4290</v>
      </c>
      <c r="K757" s="103" t="s">
        <v>1094</v>
      </c>
      <c r="L757" s="134">
        <v>2220</v>
      </c>
      <c r="M757" s="103" t="s">
        <v>1204</v>
      </c>
      <c r="N757" s="134">
        <v>725</v>
      </c>
    </row>
    <row r="758" spans="1:14">
      <c r="A758" s="106" t="s">
        <v>1205</v>
      </c>
      <c r="B758" s="122" t="s">
        <v>1206</v>
      </c>
      <c r="C758" s="126">
        <v>8.6999999999999993</v>
      </c>
      <c r="D758" s="118">
        <v>0.22</v>
      </c>
      <c r="E758" s="106" t="s">
        <v>1207</v>
      </c>
      <c r="F758" s="136">
        <v>2660</v>
      </c>
      <c r="G758" s="106" t="s">
        <v>1208</v>
      </c>
      <c r="H758" s="136">
        <v>804</v>
      </c>
      <c r="I758" s="106" t="s">
        <v>1209</v>
      </c>
      <c r="J758" s="137">
        <v>1890</v>
      </c>
      <c r="K758" s="106" t="s">
        <v>1210</v>
      </c>
      <c r="L758" s="136">
        <v>262</v>
      </c>
      <c r="M758" s="106" t="s">
        <v>1211</v>
      </c>
      <c r="N758" s="136">
        <v>114</v>
      </c>
    </row>
    <row r="759" spans="1:14">
      <c r="A759" s="103" t="s">
        <v>1212</v>
      </c>
      <c r="B759" s="120" t="s">
        <v>1213</v>
      </c>
      <c r="C759" s="121">
        <v>16.100000000000001</v>
      </c>
      <c r="D759" s="104" t="s">
        <v>1214</v>
      </c>
      <c r="E759" s="103" t="s">
        <v>1215</v>
      </c>
      <c r="F759" s="134">
        <v>4310</v>
      </c>
      <c r="G759" s="103" t="s">
        <v>1216</v>
      </c>
      <c r="H759" s="135">
        <v>1650</v>
      </c>
      <c r="I759" s="103" t="s">
        <v>1217</v>
      </c>
      <c r="J759" s="135">
        <v>3720</v>
      </c>
      <c r="K759" s="103" t="s">
        <v>1218</v>
      </c>
      <c r="L759" s="134">
        <v>1070</v>
      </c>
      <c r="M759" s="103" t="s">
        <v>1219</v>
      </c>
      <c r="N759" s="134">
        <v>281</v>
      </c>
    </row>
    <row r="760" spans="1:14">
      <c r="A760" s="106" t="s">
        <v>1220</v>
      </c>
      <c r="B760" s="122" t="s">
        <v>1221</v>
      </c>
      <c r="C760" s="106" t="s">
        <v>1222</v>
      </c>
      <c r="D760" s="122" t="s">
        <v>1223</v>
      </c>
      <c r="E760" s="106" t="s">
        <v>1224</v>
      </c>
      <c r="F760" s="138" t="s">
        <v>1113</v>
      </c>
      <c r="G760" s="106" t="s">
        <v>1224</v>
      </c>
      <c r="H760" s="138" t="s">
        <v>1113</v>
      </c>
      <c r="I760" s="106" t="s">
        <v>1225</v>
      </c>
      <c r="J760" s="138" t="s">
        <v>1113</v>
      </c>
      <c r="K760" s="106" t="s">
        <v>1226</v>
      </c>
      <c r="L760" s="138" t="s">
        <v>1113</v>
      </c>
      <c r="M760" s="106" t="s">
        <v>1227</v>
      </c>
      <c r="N760" s="138" t="s">
        <v>1113</v>
      </c>
    </row>
    <row r="761" spans="1:14">
      <c r="A761" s="103" t="s">
        <v>1228</v>
      </c>
      <c r="B761" s="120" t="s">
        <v>1229</v>
      </c>
      <c r="C761" s="103" t="s">
        <v>1230</v>
      </c>
      <c r="D761" s="120" t="s">
        <v>1231</v>
      </c>
      <c r="E761" s="103" t="s">
        <v>1232</v>
      </c>
      <c r="F761" s="139" t="s">
        <v>1113</v>
      </c>
      <c r="G761" s="103" t="s">
        <v>1232</v>
      </c>
      <c r="H761" s="139" t="s">
        <v>1113</v>
      </c>
      <c r="I761" s="103" t="s">
        <v>1233</v>
      </c>
      <c r="J761" s="139" t="s">
        <v>1113</v>
      </c>
      <c r="K761" s="103" t="s">
        <v>1234</v>
      </c>
      <c r="L761" s="139" t="s">
        <v>1113</v>
      </c>
      <c r="M761" s="103" t="s">
        <v>1235</v>
      </c>
      <c r="N761" s="139" t="s">
        <v>1113</v>
      </c>
    </row>
    <row r="762" spans="1:14">
      <c r="A762" s="106" t="s">
        <v>1236</v>
      </c>
      <c r="B762" s="122" t="s">
        <v>1237</v>
      </c>
      <c r="C762" s="106" t="s">
        <v>1238</v>
      </c>
      <c r="D762" s="118">
        <v>0.02</v>
      </c>
      <c r="E762" s="106" t="s">
        <v>1239</v>
      </c>
      <c r="F762" s="138" t="s">
        <v>1113</v>
      </c>
      <c r="G762" s="106" t="s">
        <v>1239</v>
      </c>
      <c r="H762" s="138" t="s">
        <v>1113</v>
      </c>
      <c r="I762" s="106" t="s">
        <v>1240</v>
      </c>
      <c r="J762" s="138" t="s">
        <v>1113</v>
      </c>
      <c r="K762" s="106" t="s">
        <v>1241</v>
      </c>
      <c r="L762" s="138" t="s">
        <v>1113</v>
      </c>
      <c r="M762" s="106" t="s">
        <v>1242</v>
      </c>
      <c r="N762" s="138" t="s">
        <v>1113</v>
      </c>
    </row>
    <row r="763" spans="1:14">
      <c r="A763" s="103" t="s">
        <v>1243</v>
      </c>
      <c r="B763" s="120" t="s">
        <v>1244</v>
      </c>
      <c r="C763" s="103" t="s">
        <v>1245</v>
      </c>
      <c r="D763" s="115">
        <v>0.01</v>
      </c>
      <c r="E763" s="103" t="s">
        <v>1246</v>
      </c>
      <c r="F763" s="139" t="s">
        <v>1113</v>
      </c>
      <c r="G763" s="103" t="s">
        <v>1246</v>
      </c>
      <c r="H763" s="139" t="s">
        <v>1113</v>
      </c>
      <c r="I763" s="103" t="s">
        <v>1247</v>
      </c>
      <c r="J763" s="139" t="s">
        <v>1113</v>
      </c>
      <c r="K763" s="103" t="s">
        <v>1248</v>
      </c>
      <c r="L763" s="139" t="s">
        <v>1113</v>
      </c>
      <c r="M763" s="103" t="s">
        <v>1249</v>
      </c>
      <c r="N763" s="139" t="s">
        <v>1113</v>
      </c>
    </row>
    <row r="764" spans="1:14">
      <c r="A764" s="106" t="s">
        <v>1250</v>
      </c>
      <c r="B764" s="122" t="s">
        <v>1251</v>
      </c>
      <c r="C764" s="106" t="s">
        <v>1252</v>
      </c>
      <c r="D764" s="118">
        <v>0.02</v>
      </c>
      <c r="E764" s="106" t="s">
        <v>1253</v>
      </c>
      <c r="F764" s="136">
        <v>1</v>
      </c>
      <c r="G764" s="106" t="s">
        <v>1253</v>
      </c>
      <c r="H764" s="138" t="s">
        <v>1113</v>
      </c>
      <c r="I764" s="106" t="s">
        <v>1254</v>
      </c>
      <c r="J764" s="138" t="s">
        <v>1113</v>
      </c>
      <c r="K764" s="106" t="s">
        <v>1255</v>
      </c>
      <c r="L764" s="138" t="s">
        <v>1113</v>
      </c>
      <c r="M764" s="106" t="s">
        <v>1256</v>
      </c>
      <c r="N764" s="138" t="s">
        <v>1113</v>
      </c>
    </row>
    <row r="765" spans="1:14">
      <c r="A765" s="103" t="s">
        <v>1257</v>
      </c>
      <c r="B765" s="120" t="s">
        <v>1258</v>
      </c>
      <c r="C765" s="103" t="s">
        <v>1259</v>
      </c>
      <c r="D765" s="115">
        <v>0.02</v>
      </c>
      <c r="E765" s="103" t="s">
        <v>1260</v>
      </c>
      <c r="F765" s="134">
        <v>1</v>
      </c>
      <c r="G765" s="103" t="s">
        <v>1260</v>
      </c>
      <c r="H765" s="139" t="s">
        <v>1113</v>
      </c>
      <c r="I765" s="103" t="s">
        <v>1261</v>
      </c>
      <c r="J765" s="139" t="s">
        <v>1113</v>
      </c>
      <c r="K765" s="103" t="s">
        <v>1262</v>
      </c>
      <c r="L765" s="139" t="s">
        <v>1113</v>
      </c>
      <c r="M765" s="103" t="s">
        <v>1263</v>
      </c>
      <c r="N765" s="139" t="s">
        <v>1113</v>
      </c>
    </row>
    <row r="766" spans="1:14">
      <c r="A766" s="106" t="s">
        <v>1264</v>
      </c>
      <c r="B766" s="122" t="s">
        <v>1265</v>
      </c>
      <c r="C766" s="106" t="s">
        <v>1266</v>
      </c>
      <c r="D766" s="118">
        <v>0.04</v>
      </c>
      <c r="E766" s="106" t="s">
        <v>1267</v>
      </c>
      <c r="F766" s="136">
        <v>4</v>
      </c>
      <c r="G766" s="106" t="s">
        <v>1267</v>
      </c>
      <c r="H766" s="138" t="s">
        <v>1113</v>
      </c>
      <c r="I766" s="106" t="s">
        <v>1268</v>
      </c>
      <c r="J766" s="138" t="s">
        <v>1113</v>
      </c>
      <c r="K766" s="106" t="s">
        <v>1269</v>
      </c>
      <c r="L766" s="138" t="s">
        <v>1113</v>
      </c>
      <c r="M766" s="106" t="s">
        <v>1270</v>
      </c>
      <c r="N766" s="138" t="s">
        <v>1113</v>
      </c>
    </row>
    <row r="767" spans="1:14">
      <c r="A767" s="109" t="s">
        <v>1271</v>
      </c>
      <c r="B767" s="123" t="s">
        <v>1272</v>
      </c>
      <c r="C767" s="109" t="s">
        <v>1273</v>
      </c>
      <c r="D767" s="110" t="s">
        <v>1274</v>
      </c>
      <c r="E767" s="109" t="s">
        <v>1219</v>
      </c>
      <c r="F767" s="140">
        <v>6</v>
      </c>
      <c r="G767" s="109" t="s">
        <v>1219</v>
      </c>
      <c r="H767" s="140">
        <v>2</v>
      </c>
      <c r="I767" s="109" t="s">
        <v>1275</v>
      </c>
      <c r="J767" s="140">
        <v>2</v>
      </c>
      <c r="K767" s="109" t="s">
        <v>1276</v>
      </c>
      <c r="L767" s="141" t="s">
        <v>1113</v>
      </c>
      <c r="M767" s="109" t="s">
        <v>1277</v>
      </c>
      <c r="N767" s="141" t="s">
        <v>1113</v>
      </c>
    </row>
    <row r="768" spans="1:14">
      <c r="A768" s="99" t="s">
        <v>1278</v>
      </c>
      <c r="B768" s="142" t="s">
        <v>1279</v>
      </c>
      <c r="C768" s="99" t="s">
        <v>1280</v>
      </c>
      <c r="D768" s="143">
        <v>0.01</v>
      </c>
      <c r="E768" s="99" t="s">
        <v>1281</v>
      </c>
      <c r="F768" s="144">
        <v>1</v>
      </c>
      <c r="G768" s="99" t="s">
        <v>1281</v>
      </c>
      <c r="H768" s="145" t="s">
        <v>1113</v>
      </c>
      <c r="I768" s="99" t="s">
        <v>1282</v>
      </c>
      <c r="J768" s="145" t="s">
        <v>1113</v>
      </c>
      <c r="K768" s="99" t="s">
        <v>1283</v>
      </c>
      <c r="L768" s="145" t="s">
        <v>1113</v>
      </c>
      <c r="M768" s="99" t="s">
        <v>1284</v>
      </c>
      <c r="N768" s="145" t="s">
        <v>1113</v>
      </c>
    </row>
    <row r="769" spans="1:14">
      <c r="A769" s="103" t="s">
        <v>1285</v>
      </c>
      <c r="B769" s="120" t="s">
        <v>1286</v>
      </c>
      <c r="C769" s="103" t="s">
        <v>1287</v>
      </c>
      <c r="D769" s="146">
        <v>0.01</v>
      </c>
      <c r="E769" s="103" t="s">
        <v>1288</v>
      </c>
      <c r="F769" s="139" t="s">
        <v>1113</v>
      </c>
      <c r="G769" s="103" t="s">
        <v>1288</v>
      </c>
      <c r="H769" s="139" t="s">
        <v>1113</v>
      </c>
      <c r="I769" s="103" t="s">
        <v>1289</v>
      </c>
      <c r="J769" s="139" t="s">
        <v>1113</v>
      </c>
      <c r="K769" s="103" t="s">
        <v>1290</v>
      </c>
      <c r="L769" s="139" t="s">
        <v>1113</v>
      </c>
      <c r="M769" s="103" t="s">
        <v>1291</v>
      </c>
      <c r="N769" s="139" t="s">
        <v>1113</v>
      </c>
    </row>
    <row r="770" spans="1:14">
      <c r="A770" s="106" t="s">
        <v>1292</v>
      </c>
      <c r="B770" s="122" t="s">
        <v>1293</v>
      </c>
      <c r="C770" s="106" t="s">
        <v>1287</v>
      </c>
      <c r="D770" s="147">
        <v>0.03</v>
      </c>
      <c r="E770" s="106" t="s">
        <v>1098</v>
      </c>
      <c r="F770" s="138" t="s">
        <v>1113</v>
      </c>
      <c r="G770" s="106" t="s">
        <v>1098</v>
      </c>
      <c r="H770" s="138" t="s">
        <v>1113</v>
      </c>
      <c r="I770" s="106" t="s">
        <v>1294</v>
      </c>
      <c r="J770" s="138" t="s">
        <v>1113</v>
      </c>
      <c r="K770" s="106" t="s">
        <v>1295</v>
      </c>
      <c r="L770" s="138" t="s">
        <v>1113</v>
      </c>
      <c r="M770" s="106" t="s">
        <v>1296</v>
      </c>
      <c r="N770" s="138" t="s">
        <v>1113</v>
      </c>
    </row>
    <row r="771" spans="1:14">
      <c r="A771" s="103" t="s">
        <v>1297</v>
      </c>
      <c r="B771" s="120" t="s">
        <v>1298</v>
      </c>
      <c r="C771" s="103" t="s">
        <v>1287</v>
      </c>
      <c r="D771" s="146">
        <v>0.03</v>
      </c>
      <c r="E771" s="103" t="s">
        <v>1299</v>
      </c>
      <c r="F771" s="139" t="s">
        <v>1113</v>
      </c>
      <c r="G771" s="103" t="s">
        <v>1299</v>
      </c>
      <c r="H771" s="139" t="s">
        <v>1113</v>
      </c>
      <c r="I771" s="103" t="s">
        <v>1300</v>
      </c>
      <c r="J771" s="139" t="s">
        <v>1113</v>
      </c>
      <c r="K771" s="103" t="s">
        <v>1301</v>
      </c>
      <c r="L771" s="139" t="s">
        <v>1113</v>
      </c>
      <c r="M771" s="103" t="s">
        <v>1302</v>
      </c>
      <c r="N771" s="139" t="s">
        <v>1113</v>
      </c>
    </row>
    <row r="772" spans="1:14" ht="22">
      <c r="A772" s="127" t="s">
        <v>1303</v>
      </c>
      <c r="B772" s="127" t="s">
        <v>1304</v>
      </c>
      <c r="C772" s="128" t="s">
        <v>1287</v>
      </c>
      <c r="D772" s="148">
        <v>0.03</v>
      </c>
      <c r="E772" s="128" t="s">
        <v>1305</v>
      </c>
      <c r="F772" s="149" t="s">
        <v>1113</v>
      </c>
      <c r="G772" s="128" t="s">
        <v>1305</v>
      </c>
      <c r="H772" s="149" t="s">
        <v>1113</v>
      </c>
      <c r="I772" s="128" t="s">
        <v>1306</v>
      </c>
      <c r="J772" s="149" t="s">
        <v>1113</v>
      </c>
      <c r="K772" s="128" t="s">
        <v>1307</v>
      </c>
      <c r="L772" s="149" t="s">
        <v>1113</v>
      </c>
      <c r="M772" s="128" t="s">
        <v>1308</v>
      </c>
      <c r="N772" s="149" t="s">
        <v>1113</v>
      </c>
    </row>
    <row r="773" spans="1:14">
      <c r="A773" s="99" t="s">
        <v>1309</v>
      </c>
      <c r="B773" s="100" t="s">
        <v>1310</v>
      </c>
      <c r="C773" s="112">
        <v>5</v>
      </c>
      <c r="D773" s="143">
        <v>7.0000000000000007E-2</v>
      </c>
      <c r="E773" s="99" t="s">
        <v>1311</v>
      </c>
      <c r="F773" s="144">
        <v>578</v>
      </c>
      <c r="G773" s="99" t="s">
        <v>1312</v>
      </c>
      <c r="H773" s="144">
        <v>160</v>
      </c>
      <c r="I773" s="99" t="s">
        <v>1313</v>
      </c>
      <c r="J773" s="144">
        <v>317</v>
      </c>
      <c r="K773" s="99" t="s">
        <v>1314</v>
      </c>
      <c r="L773" s="144">
        <v>34</v>
      </c>
      <c r="M773" s="99" t="s">
        <v>1315</v>
      </c>
      <c r="N773" s="144">
        <v>22</v>
      </c>
    </row>
    <row r="774" spans="1:14">
      <c r="A774" s="103" t="s">
        <v>1316</v>
      </c>
      <c r="B774" s="104" t="s">
        <v>1317</v>
      </c>
      <c r="C774" s="114">
        <v>26</v>
      </c>
      <c r="D774" s="146">
        <v>0.17</v>
      </c>
      <c r="E774" s="103" t="s">
        <v>1318</v>
      </c>
      <c r="F774" s="135">
        <v>3480</v>
      </c>
      <c r="G774" s="103" t="s">
        <v>1319</v>
      </c>
      <c r="H774" s="135">
        <v>1730</v>
      </c>
      <c r="I774" s="103" t="s">
        <v>1320</v>
      </c>
      <c r="J774" s="135">
        <v>3280</v>
      </c>
      <c r="K774" s="103" t="s">
        <v>1321</v>
      </c>
      <c r="L774" s="135">
        <v>1570</v>
      </c>
      <c r="M774" s="103" t="s">
        <v>1322</v>
      </c>
      <c r="N774" s="134">
        <v>479</v>
      </c>
    </row>
    <row r="775" spans="1:14">
      <c r="A775" s="106" t="s">
        <v>1323</v>
      </c>
      <c r="B775" s="107" t="s">
        <v>1324</v>
      </c>
      <c r="C775" s="126">
        <v>1</v>
      </c>
      <c r="D775" s="122" t="s">
        <v>1325</v>
      </c>
      <c r="E775" s="106" t="s">
        <v>1326</v>
      </c>
      <c r="F775" s="136">
        <v>45</v>
      </c>
      <c r="G775" s="106" t="s">
        <v>1326</v>
      </c>
      <c r="H775" s="136">
        <v>12</v>
      </c>
      <c r="I775" s="106" t="s">
        <v>1327</v>
      </c>
      <c r="J775" s="136">
        <v>15</v>
      </c>
      <c r="K775" s="106" t="s">
        <v>1328</v>
      </c>
      <c r="L775" s="136">
        <v>2</v>
      </c>
      <c r="M775" s="106" t="s">
        <v>1329</v>
      </c>
      <c r="N775" s="136">
        <v>2</v>
      </c>
    </row>
    <row r="776" spans="1:14">
      <c r="A776" s="103" t="s">
        <v>1330</v>
      </c>
      <c r="B776" s="104" t="s">
        <v>1331</v>
      </c>
      <c r="C776" s="121">
        <v>0.4</v>
      </c>
      <c r="D776" s="120" t="s">
        <v>1332</v>
      </c>
      <c r="E776" s="103" t="s">
        <v>1333</v>
      </c>
      <c r="F776" s="134">
        <v>33</v>
      </c>
      <c r="G776" s="103" t="s">
        <v>1333</v>
      </c>
      <c r="H776" s="134">
        <v>9</v>
      </c>
      <c r="I776" s="103" t="s">
        <v>1334</v>
      </c>
      <c r="J776" s="134">
        <v>10</v>
      </c>
      <c r="K776" s="103" t="s">
        <v>1335</v>
      </c>
      <c r="L776" s="134">
        <v>2</v>
      </c>
      <c r="M776" s="103" t="s">
        <v>1336</v>
      </c>
      <c r="N776" s="134">
        <v>1</v>
      </c>
    </row>
    <row r="777" spans="1:14">
      <c r="A777" s="106" t="s">
        <v>1337</v>
      </c>
      <c r="B777" s="107" t="s">
        <v>1338</v>
      </c>
      <c r="C777" s="126">
        <v>0.4</v>
      </c>
      <c r="D777" s="147">
        <v>0.08</v>
      </c>
      <c r="E777" s="106" t="s">
        <v>1339</v>
      </c>
      <c r="F777" s="136">
        <v>60</v>
      </c>
      <c r="G777" s="106" t="s">
        <v>1339</v>
      </c>
      <c r="H777" s="136">
        <v>16</v>
      </c>
      <c r="I777" s="106" t="s">
        <v>1098</v>
      </c>
      <c r="J777" s="136">
        <v>18</v>
      </c>
      <c r="K777" s="106" t="s">
        <v>1340</v>
      </c>
      <c r="L777" s="136">
        <v>3</v>
      </c>
      <c r="M777" s="106" t="s">
        <v>1100</v>
      </c>
      <c r="N777" s="136">
        <v>2</v>
      </c>
    </row>
    <row r="778" spans="1:14">
      <c r="A778" s="109" t="s">
        <v>1341</v>
      </c>
      <c r="B778" s="123" t="s">
        <v>1342</v>
      </c>
      <c r="C778" s="109" t="s">
        <v>1343</v>
      </c>
      <c r="D778" s="150">
        <v>0.01</v>
      </c>
      <c r="E778" s="109" t="s">
        <v>1344</v>
      </c>
      <c r="F778" s="140">
        <v>3</v>
      </c>
      <c r="G778" s="109" t="s">
        <v>1344</v>
      </c>
      <c r="H778" s="141" t="s">
        <v>1113</v>
      </c>
      <c r="I778" s="109" t="s">
        <v>1345</v>
      </c>
      <c r="J778" s="141" t="s">
        <v>1113</v>
      </c>
      <c r="K778" s="109" t="s">
        <v>1346</v>
      </c>
      <c r="L778" s="141" t="s">
        <v>1113</v>
      </c>
      <c r="M778" s="109" t="s">
        <v>1347</v>
      </c>
      <c r="N778" s="141" t="s">
        <v>1113</v>
      </c>
    </row>
    <row r="779" spans="1:14">
      <c r="A779" s="99" t="s">
        <v>1348</v>
      </c>
      <c r="B779" s="100" t="s">
        <v>1349</v>
      </c>
      <c r="C779" s="112">
        <v>0.8</v>
      </c>
      <c r="D779" s="151">
        <v>4.0000000000000001E-3</v>
      </c>
      <c r="E779" s="99" t="s">
        <v>1350</v>
      </c>
      <c r="F779" s="144">
        <v>9</v>
      </c>
      <c r="G779" s="99" t="s">
        <v>1350</v>
      </c>
      <c r="H779" s="144">
        <v>2</v>
      </c>
      <c r="I779" s="99" t="s">
        <v>1351</v>
      </c>
      <c r="J779" s="144">
        <v>3</v>
      </c>
      <c r="K779" s="99" t="s">
        <v>1352</v>
      </c>
      <c r="L779" s="145" t="s">
        <v>1113</v>
      </c>
      <c r="M779" s="99" t="s">
        <v>1353</v>
      </c>
      <c r="N779" s="145" t="s">
        <v>1113</v>
      </c>
    </row>
    <row r="780" spans="1:14">
      <c r="A780" s="103" t="s">
        <v>1354</v>
      </c>
      <c r="B780" s="104" t="s">
        <v>1355</v>
      </c>
      <c r="C780" s="121">
        <v>0.3</v>
      </c>
      <c r="D780" s="146">
        <v>0.01</v>
      </c>
      <c r="E780" s="103" t="s">
        <v>1356</v>
      </c>
      <c r="F780" s="134">
        <v>4</v>
      </c>
      <c r="G780" s="103" t="s">
        <v>1356</v>
      </c>
      <c r="H780" s="134">
        <v>1</v>
      </c>
      <c r="I780" s="103" t="s">
        <v>1357</v>
      </c>
      <c r="J780" s="134">
        <v>1</v>
      </c>
      <c r="K780" s="103" t="s">
        <v>1358</v>
      </c>
      <c r="L780" s="139" t="s">
        <v>1113</v>
      </c>
      <c r="M780" s="103" t="s">
        <v>1359</v>
      </c>
      <c r="N780" s="139" t="s">
        <v>1113</v>
      </c>
    </row>
    <row r="781" spans="1:14">
      <c r="A781" s="106" t="s">
        <v>1360</v>
      </c>
      <c r="B781" s="107" t="s">
        <v>1361</v>
      </c>
      <c r="C781" s="126">
        <v>5.2</v>
      </c>
      <c r="D781" s="147">
        <v>0.15</v>
      </c>
      <c r="E781" s="106" t="s">
        <v>990</v>
      </c>
      <c r="F781" s="137">
        <v>1350</v>
      </c>
      <c r="G781" s="106" t="s">
        <v>1362</v>
      </c>
      <c r="H781" s="136">
        <v>376</v>
      </c>
      <c r="I781" s="106" t="s">
        <v>1363</v>
      </c>
      <c r="J781" s="136">
        <v>756</v>
      </c>
      <c r="K781" s="106" t="s">
        <v>1364</v>
      </c>
      <c r="L781" s="136">
        <v>80</v>
      </c>
      <c r="M781" s="106" t="s">
        <v>1365</v>
      </c>
      <c r="N781" s="136">
        <v>52</v>
      </c>
    </row>
    <row r="782" spans="1:14">
      <c r="A782" s="103" t="s">
        <v>1366</v>
      </c>
      <c r="B782" s="104" t="s">
        <v>1367</v>
      </c>
      <c r="C782" s="121">
        <v>2.9</v>
      </c>
      <c r="D782" s="146">
        <v>0.27</v>
      </c>
      <c r="E782" s="103" t="s">
        <v>1368</v>
      </c>
      <c r="F782" s="134">
        <v>848</v>
      </c>
      <c r="G782" s="103" t="s">
        <v>1368</v>
      </c>
      <c r="H782" s="134">
        <v>231</v>
      </c>
      <c r="I782" s="103" t="s">
        <v>1369</v>
      </c>
      <c r="J782" s="134">
        <v>356</v>
      </c>
      <c r="K782" s="103" t="s">
        <v>1253</v>
      </c>
      <c r="L782" s="134">
        <v>42</v>
      </c>
      <c r="M782" s="103" t="s">
        <v>1370</v>
      </c>
      <c r="N782" s="134">
        <v>32</v>
      </c>
    </row>
    <row r="783" spans="1:14">
      <c r="A783" s="106" t="s">
        <v>1371</v>
      </c>
      <c r="B783" s="107" t="s">
        <v>1372</v>
      </c>
      <c r="C783" s="117">
        <v>16</v>
      </c>
      <c r="D783" s="147">
        <v>0.28999999999999998</v>
      </c>
      <c r="E783" s="106" t="s">
        <v>1373</v>
      </c>
      <c r="F783" s="137">
        <v>4590</v>
      </c>
      <c r="G783" s="106" t="s">
        <v>1374</v>
      </c>
      <c r="H783" s="137">
        <v>1750</v>
      </c>
      <c r="I783" s="106" t="s">
        <v>1375</v>
      </c>
      <c r="J783" s="137">
        <v>3950</v>
      </c>
      <c r="K783" s="106" t="s">
        <v>1376</v>
      </c>
      <c r="L783" s="137">
        <v>1130</v>
      </c>
      <c r="M783" s="106" t="s">
        <v>1210</v>
      </c>
      <c r="N783" s="136">
        <v>297</v>
      </c>
    </row>
    <row r="784" spans="1:14">
      <c r="A784" s="103" t="s">
        <v>1377</v>
      </c>
      <c r="B784" s="104" t="s">
        <v>1378</v>
      </c>
      <c r="C784" s="114">
        <v>65</v>
      </c>
      <c r="D784" s="146">
        <v>0.3</v>
      </c>
      <c r="E784" s="103" t="s">
        <v>1379</v>
      </c>
      <c r="F784" s="135">
        <v>7800</v>
      </c>
      <c r="G784" s="103" t="s">
        <v>1380</v>
      </c>
      <c r="H784" s="135">
        <v>6290</v>
      </c>
      <c r="I784" s="103" t="s">
        <v>1381</v>
      </c>
      <c r="J784" s="135">
        <v>7990</v>
      </c>
      <c r="K784" s="103" t="s">
        <v>1382</v>
      </c>
      <c r="L784" s="135">
        <v>6750</v>
      </c>
      <c r="M784" s="103" t="s">
        <v>1383</v>
      </c>
      <c r="N784" s="134">
        <v>4170</v>
      </c>
    </row>
    <row r="785" spans="1:14">
      <c r="A785" s="106" t="s">
        <v>1384</v>
      </c>
      <c r="B785" s="122" t="s">
        <v>1385</v>
      </c>
      <c r="C785" s="126">
        <v>3.4</v>
      </c>
      <c r="D785" s="147">
        <v>0.14000000000000001</v>
      </c>
      <c r="E785" s="106" t="s">
        <v>1386</v>
      </c>
      <c r="F785" s="136">
        <v>635</v>
      </c>
      <c r="G785" s="106" t="s">
        <v>1386</v>
      </c>
      <c r="H785" s="136">
        <v>173</v>
      </c>
      <c r="I785" s="106" t="s">
        <v>1387</v>
      </c>
      <c r="J785" s="136">
        <v>286</v>
      </c>
      <c r="K785" s="106" t="s">
        <v>1388</v>
      </c>
      <c r="L785" s="136">
        <v>33</v>
      </c>
      <c r="M785" s="106" t="s">
        <v>1389</v>
      </c>
      <c r="N785" s="136">
        <v>24</v>
      </c>
    </row>
    <row r="786" spans="1:14">
      <c r="A786" s="103" t="s">
        <v>1390</v>
      </c>
      <c r="B786" s="120" t="s">
        <v>1391</v>
      </c>
      <c r="C786" s="121">
        <v>1</v>
      </c>
      <c r="D786" s="146">
        <v>0.13</v>
      </c>
      <c r="E786" s="103" t="s">
        <v>1392</v>
      </c>
      <c r="F786" s="134">
        <v>151</v>
      </c>
      <c r="G786" s="103" t="s">
        <v>1392</v>
      </c>
      <c r="H786" s="134">
        <v>41</v>
      </c>
      <c r="I786" s="103" t="s">
        <v>1393</v>
      </c>
      <c r="J786" s="134">
        <v>49</v>
      </c>
      <c r="K786" s="103" t="s">
        <v>1394</v>
      </c>
      <c r="L786" s="134">
        <v>7</v>
      </c>
      <c r="M786" s="103" t="s">
        <v>1395</v>
      </c>
      <c r="N786" s="134">
        <v>6</v>
      </c>
    </row>
    <row r="787" spans="1:14">
      <c r="A787" s="106" t="s">
        <v>1396</v>
      </c>
      <c r="B787" s="122" t="s">
        <v>1397</v>
      </c>
      <c r="C787" s="126">
        <v>2.9</v>
      </c>
      <c r="D787" s="147">
        <v>0.19</v>
      </c>
      <c r="E787" s="106" t="s">
        <v>1398</v>
      </c>
      <c r="F787" s="136">
        <v>674</v>
      </c>
      <c r="G787" s="106" t="s">
        <v>1398</v>
      </c>
      <c r="H787" s="136">
        <v>184</v>
      </c>
      <c r="I787" s="106" t="s">
        <v>1399</v>
      </c>
      <c r="J787" s="136">
        <v>283</v>
      </c>
      <c r="K787" s="106" t="s">
        <v>1314</v>
      </c>
      <c r="L787" s="136">
        <v>34</v>
      </c>
      <c r="M787" s="106" t="s">
        <v>1400</v>
      </c>
      <c r="N787" s="136">
        <v>25</v>
      </c>
    </row>
    <row r="788" spans="1:14">
      <c r="A788" s="109" t="s">
        <v>1401</v>
      </c>
      <c r="B788" s="123" t="s">
        <v>1402</v>
      </c>
      <c r="C788" s="152">
        <v>20</v>
      </c>
      <c r="D788" s="150">
        <v>0.31</v>
      </c>
      <c r="E788" s="109" t="s">
        <v>1403</v>
      </c>
      <c r="F788" s="153">
        <v>3440</v>
      </c>
      <c r="G788" s="109" t="s">
        <v>1404</v>
      </c>
      <c r="H788" s="153">
        <v>1470</v>
      </c>
      <c r="I788" s="109" t="s">
        <v>1127</v>
      </c>
      <c r="J788" s="153">
        <v>3100</v>
      </c>
      <c r="K788" s="109" t="s">
        <v>1405</v>
      </c>
      <c r="L788" s="153">
        <v>1150</v>
      </c>
      <c r="M788" s="109" t="s">
        <v>1406</v>
      </c>
      <c r="N788" s="140">
        <v>304</v>
      </c>
    </row>
    <row r="789" spans="1:14">
      <c r="A789" s="99" t="s">
        <v>1407</v>
      </c>
      <c r="B789" s="100" t="s">
        <v>1408</v>
      </c>
      <c r="C789" s="132">
        <v>500</v>
      </c>
      <c r="D789" s="143">
        <v>0.2</v>
      </c>
      <c r="E789" s="99" t="s">
        <v>1409</v>
      </c>
      <c r="F789" s="133">
        <v>12800</v>
      </c>
      <c r="G789" s="99" t="s">
        <v>1410</v>
      </c>
      <c r="H789" s="133">
        <v>16100</v>
      </c>
      <c r="I789" s="99" t="s">
        <v>1411</v>
      </c>
      <c r="J789" s="133">
        <v>13700</v>
      </c>
      <c r="K789" s="99" t="s">
        <v>1412</v>
      </c>
      <c r="L789" s="133">
        <v>16500</v>
      </c>
      <c r="M789" s="99" t="s">
        <v>1413</v>
      </c>
      <c r="N789" s="133">
        <v>18100</v>
      </c>
    </row>
    <row r="790" spans="1:14">
      <c r="A790" s="103" t="s">
        <v>1414</v>
      </c>
      <c r="B790" s="104" t="s">
        <v>1415</v>
      </c>
      <c r="C790" s="154">
        <v>3200</v>
      </c>
      <c r="D790" s="146">
        <v>0.56999999999999995</v>
      </c>
      <c r="E790" s="103" t="s">
        <v>1416</v>
      </c>
      <c r="F790" s="155">
        <v>17500</v>
      </c>
      <c r="G790" s="103" t="s">
        <v>1417</v>
      </c>
      <c r="H790" s="155">
        <v>23500</v>
      </c>
      <c r="I790" s="103" t="s">
        <v>1418</v>
      </c>
      <c r="J790" s="155">
        <v>18900</v>
      </c>
      <c r="K790" s="103" t="s">
        <v>1312</v>
      </c>
      <c r="L790" s="155">
        <v>23800</v>
      </c>
      <c r="M790" s="103" t="s">
        <v>1419</v>
      </c>
      <c r="N790" s="155">
        <v>28200</v>
      </c>
    </row>
    <row r="791" spans="1:14">
      <c r="A791" s="106" t="s">
        <v>1420</v>
      </c>
      <c r="B791" s="107" t="s">
        <v>1421</v>
      </c>
      <c r="C791" s="117">
        <v>800</v>
      </c>
      <c r="D791" s="147">
        <v>0.59</v>
      </c>
      <c r="E791" s="106" t="s">
        <v>1422</v>
      </c>
      <c r="F791" s="156">
        <v>13500</v>
      </c>
      <c r="G791" s="106" t="s">
        <v>1423</v>
      </c>
      <c r="H791" s="156">
        <v>17400</v>
      </c>
      <c r="I791" s="106" t="s">
        <v>1424</v>
      </c>
      <c r="J791" s="156">
        <v>14500</v>
      </c>
      <c r="K791" s="106" t="s">
        <v>1425</v>
      </c>
      <c r="L791" s="156">
        <v>17800</v>
      </c>
      <c r="M791" s="106" t="s">
        <v>1426</v>
      </c>
      <c r="N791" s="156">
        <v>20200</v>
      </c>
    </row>
    <row r="792" spans="1:14">
      <c r="A792" s="103" t="s">
        <v>1427</v>
      </c>
      <c r="B792" s="104" t="s">
        <v>1428</v>
      </c>
      <c r="C792" s="114">
        <v>36</v>
      </c>
      <c r="D792" s="146">
        <v>0.2</v>
      </c>
      <c r="E792" s="103" t="s">
        <v>1429</v>
      </c>
      <c r="F792" s="135">
        <v>6840</v>
      </c>
      <c r="G792" s="103" t="s">
        <v>1430</v>
      </c>
      <c r="H792" s="135">
        <v>4090</v>
      </c>
      <c r="I792" s="103" t="s">
        <v>1149</v>
      </c>
      <c r="J792" s="135">
        <v>6690</v>
      </c>
      <c r="K792" s="103" t="s">
        <v>1431</v>
      </c>
      <c r="L792" s="135">
        <v>4140</v>
      </c>
      <c r="M792" s="103" t="s">
        <v>1432</v>
      </c>
      <c r="N792" s="134">
        <v>1650</v>
      </c>
    </row>
    <row r="793" spans="1:14">
      <c r="A793" s="106" t="s">
        <v>1433</v>
      </c>
      <c r="B793" s="107" t="s">
        <v>1434</v>
      </c>
      <c r="C793" s="157">
        <v>50000</v>
      </c>
      <c r="D793" s="147">
        <v>0.09</v>
      </c>
      <c r="E793" s="106" t="s">
        <v>1140</v>
      </c>
      <c r="F793" s="137">
        <v>4880</v>
      </c>
      <c r="G793" s="106" t="s">
        <v>1435</v>
      </c>
      <c r="H793" s="137">
        <v>6630</v>
      </c>
      <c r="I793" s="106" t="s">
        <v>1126</v>
      </c>
      <c r="J793" s="137">
        <v>5270</v>
      </c>
      <c r="K793" s="106" t="s">
        <v>1436</v>
      </c>
      <c r="L793" s="137">
        <v>6690</v>
      </c>
      <c r="M793" s="106" t="s">
        <v>1437</v>
      </c>
      <c r="N793" s="136">
        <v>8040</v>
      </c>
    </row>
    <row r="794" spans="1:14">
      <c r="A794" s="103" t="s">
        <v>1438</v>
      </c>
      <c r="B794" s="104" t="s">
        <v>1439</v>
      </c>
      <c r="C794" s="154">
        <v>10000</v>
      </c>
      <c r="D794" s="146">
        <v>0.25</v>
      </c>
      <c r="E794" s="103" t="s">
        <v>1440</v>
      </c>
      <c r="F794" s="135">
        <v>8210</v>
      </c>
      <c r="G794" s="103" t="s">
        <v>1441</v>
      </c>
      <c r="H794" s="155">
        <v>11100</v>
      </c>
      <c r="I794" s="103" t="s">
        <v>1442</v>
      </c>
      <c r="J794" s="135">
        <v>8880</v>
      </c>
      <c r="K794" s="103" t="s">
        <v>1189</v>
      </c>
      <c r="L794" s="155">
        <v>11200</v>
      </c>
      <c r="M794" s="103" t="s">
        <v>1443</v>
      </c>
      <c r="N794" s="155">
        <v>13500</v>
      </c>
    </row>
    <row r="795" spans="1:14">
      <c r="A795" s="106" t="s">
        <v>1444</v>
      </c>
      <c r="B795" s="107" t="s">
        <v>1445</v>
      </c>
      <c r="C795" s="157">
        <v>3000</v>
      </c>
      <c r="D795" s="122" t="s">
        <v>1446</v>
      </c>
      <c r="E795" s="106" t="s">
        <v>1429</v>
      </c>
      <c r="F795" s="137">
        <v>6850</v>
      </c>
      <c r="G795" s="106" t="s">
        <v>1447</v>
      </c>
      <c r="H795" s="137">
        <v>9200</v>
      </c>
      <c r="I795" s="106" t="s">
        <v>1147</v>
      </c>
      <c r="J795" s="137">
        <v>7400</v>
      </c>
      <c r="K795" s="106" t="s">
        <v>1448</v>
      </c>
      <c r="L795" s="137">
        <v>9310</v>
      </c>
      <c r="M795" s="106" t="s">
        <v>1449</v>
      </c>
      <c r="N795" s="156">
        <v>11000</v>
      </c>
    </row>
    <row r="796" spans="1:14">
      <c r="A796" s="103" t="s">
        <v>1450</v>
      </c>
      <c r="B796" s="104" t="s">
        <v>1451</v>
      </c>
      <c r="C796" s="154">
        <v>2600</v>
      </c>
      <c r="D796" s="146">
        <v>0.28000000000000003</v>
      </c>
      <c r="E796" s="103" t="s">
        <v>1452</v>
      </c>
      <c r="F796" s="135">
        <v>6640</v>
      </c>
      <c r="G796" s="103" t="s">
        <v>1453</v>
      </c>
      <c r="H796" s="135">
        <v>8900</v>
      </c>
      <c r="I796" s="103" t="s">
        <v>956</v>
      </c>
      <c r="J796" s="135">
        <v>7180</v>
      </c>
      <c r="K796" s="103" t="s">
        <v>948</v>
      </c>
      <c r="L796" s="135">
        <v>9010</v>
      </c>
      <c r="M796" s="103" t="s">
        <v>1454</v>
      </c>
      <c r="N796" s="155">
        <v>10700</v>
      </c>
    </row>
    <row r="797" spans="1:14">
      <c r="A797" s="128" t="s">
        <v>1455</v>
      </c>
      <c r="B797" s="158" t="s">
        <v>1456</v>
      </c>
      <c r="C797" s="159">
        <v>3200</v>
      </c>
      <c r="D797" s="148">
        <v>0.32</v>
      </c>
      <c r="E797" s="128" t="s">
        <v>1457</v>
      </c>
      <c r="F797" s="160">
        <v>7110</v>
      </c>
      <c r="G797" s="128" t="s">
        <v>1458</v>
      </c>
      <c r="H797" s="160">
        <v>9540</v>
      </c>
      <c r="I797" s="128" t="s">
        <v>1459</v>
      </c>
      <c r="J797" s="160">
        <v>7680</v>
      </c>
      <c r="K797" s="128" t="s">
        <v>1460</v>
      </c>
      <c r="L797" s="160">
        <v>9660</v>
      </c>
      <c r="M797" s="128" t="s">
        <v>1461</v>
      </c>
      <c r="N797" s="161">
        <v>11500</v>
      </c>
    </row>
    <row r="798" spans="1:14">
      <c r="A798" s="99" t="s">
        <v>1462</v>
      </c>
      <c r="B798" s="100" t="s">
        <v>1463</v>
      </c>
      <c r="C798" s="162">
        <v>2600</v>
      </c>
      <c r="D798" s="143">
        <v>0.36</v>
      </c>
      <c r="E798" s="99" t="s">
        <v>1429</v>
      </c>
      <c r="F798" s="163">
        <v>6870</v>
      </c>
      <c r="G798" s="99" t="s">
        <v>1447</v>
      </c>
      <c r="H798" s="163">
        <v>9200</v>
      </c>
      <c r="I798" s="99" t="s">
        <v>1464</v>
      </c>
      <c r="J798" s="163">
        <v>7420</v>
      </c>
      <c r="K798" s="99" t="s">
        <v>1465</v>
      </c>
      <c r="L798" s="163">
        <v>9320</v>
      </c>
      <c r="M798" s="99" t="s">
        <v>1466</v>
      </c>
      <c r="N798" s="133">
        <v>11000</v>
      </c>
    </row>
    <row r="799" spans="1:14">
      <c r="A799" s="103" t="s">
        <v>1467</v>
      </c>
      <c r="B799" s="104" t="s">
        <v>1468</v>
      </c>
      <c r="C799" s="103" t="s">
        <v>1469</v>
      </c>
      <c r="D799" s="120" t="s">
        <v>1470</v>
      </c>
      <c r="E799" s="103" t="s">
        <v>1471</v>
      </c>
      <c r="F799" s="134">
        <v>7</v>
      </c>
      <c r="G799" s="103" t="s">
        <v>1471</v>
      </c>
      <c r="H799" s="134">
        <v>2</v>
      </c>
      <c r="I799" s="103" t="s">
        <v>1472</v>
      </c>
      <c r="J799" s="134">
        <v>2</v>
      </c>
      <c r="K799" s="103" t="s">
        <v>1473</v>
      </c>
      <c r="L799" s="139" t="s">
        <v>1113</v>
      </c>
      <c r="M799" s="103" t="s">
        <v>1474</v>
      </c>
      <c r="N799" s="139" t="s">
        <v>1113</v>
      </c>
    </row>
    <row r="800" spans="1:14">
      <c r="A800" s="106" t="s">
        <v>1475</v>
      </c>
      <c r="B800" s="107" t="s">
        <v>1476</v>
      </c>
      <c r="C800" s="157">
        <v>4100</v>
      </c>
      <c r="D800" s="147">
        <v>0.41</v>
      </c>
      <c r="E800" s="106" t="s">
        <v>1477</v>
      </c>
      <c r="F800" s="137">
        <v>6350</v>
      </c>
      <c r="G800" s="106" t="s">
        <v>1478</v>
      </c>
      <c r="H800" s="137">
        <v>8550</v>
      </c>
      <c r="I800" s="106" t="s">
        <v>1479</v>
      </c>
      <c r="J800" s="137">
        <v>6860</v>
      </c>
      <c r="K800" s="106" t="s">
        <v>1480</v>
      </c>
      <c r="L800" s="137">
        <v>8650</v>
      </c>
      <c r="M800" s="106" t="s">
        <v>1481</v>
      </c>
      <c r="N800" s="156">
        <v>10300</v>
      </c>
    </row>
    <row r="801" spans="1:14">
      <c r="A801" s="103" t="s">
        <v>1482</v>
      </c>
      <c r="B801" s="104" t="s">
        <v>1483</v>
      </c>
      <c r="C801" s="154">
        <v>3100</v>
      </c>
      <c r="D801" s="146">
        <v>0.44</v>
      </c>
      <c r="E801" s="103" t="s">
        <v>1484</v>
      </c>
      <c r="F801" s="135">
        <v>5890</v>
      </c>
      <c r="G801" s="103" t="s">
        <v>1485</v>
      </c>
      <c r="H801" s="135">
        <v>7910</v>
      </c>
      <c r="I801" s="103" t="s">
        <v>1486</v>
      </c>
      <c r="J801" s="135">
        <v>6370</v>
      </c>
      <c r="K801" s="103" t="s">
        <v>1487</v>
      </c>
      <c r="L801" s="135">
        <v>8010</v>
      </c>
      <c r="M801" s="103" t="s">
        <v>1488</v>
      </c>
      <c r="N801" s="134">
        <v>9490</v>
      </c>
    </row>
    <row r="802" spans="1:14">
      <c r="A802" s="106" t="s">
        <v>1489</v>
      </c>
      <c r="B802" s="107" t="s">
        <v>1490</v>
      </c>
      <c r="C802" s="157">
        <v>3000</v>
      </c>
      <c r="D802" s="147">
        <v>0.5</v>
      </c>
      <c r="E802" s="106" t="s">
        <v>1491</v>
      </c>
      <c r="F802" s="137">
        <v>5830</v>
      </c>
      <c r="G802" s="106" t="s">
        <v>1492</v>
      </c>
      <c r="H802" s="137">
        <v>7820</v>
      </c>
      <c r="I802" s="106" t="s">
        <v>1493</v>
      </c>
      <c r="J802" s="137">
        <v>6290</v>
      </c>
      <c r="K802" s="106" t="s">
        <v>1494</v>
      </c>
      <c r="L802" s="137">
        <v>7920</v>
      </c>
      <c r="M802" s="106" t="s">
        <v>1495</v>
      </c>
      <c r="N802" s="136">
        <v>9380</v>
      </c>
    </row>
    <row r="803" spans="1:14">
      <c r="A803" s="103" t="s">
        <v>1496</v>
      </c>
      <c r="B803" s="104" t="s">
        <v>1497</v>
      </c>
      <c r="C803" s="154">
        <v>3000</v>
      </c>
      <c r="D803" s="146">
        <v>0.55000000000000004</v>
      </c>
      <c r="E803" s="103" t="s">
        <v>1498</v>
      </c>
      <c r="F803" s="135">
        <v>5680</v>
      </c>
      <c r="G803" s="103" t="s">
        <v>1499</v>
      </c>
      <c r="H803" s="135">
        <v>7620</v>
      </c>
      <c r="I803" s="103" t="s">
        <v>1500</v>
      </c>
      <c r="J803" s="135">
        <v>6130</v>
      </c>
      <c r="K803" s="103" t="s">
        <v>1092</v>
      </c>
      <c r="L803" s="135">
        <v>7710</v>
      </c>
      <c r="M803" s="103" t="s">
        <v>1501</v>
      </c>
      <c r="N803" s="134">
        <v>9140</v>
      </c>
    </row>
    <row r="804" spans="1:14">
      <c r="A804" s="106" t="s">
        <v>1502</v>
      </c>
      <c r="B804" s="107" t="s">
        <v>1503</v>
      </c>
      <c r="C804" s="157">
        <v>2000</v>
      </c>
      <c r="D804" s="147">
        <v>0.55000000000000004</v>
      </c>
      <c r="E804" s="106" t="s">
        <v>1124</v>
      </c>
      <c r="F804" s="137">
        <v>5390</v>
      </c>
      <c r="G804" s="106" t="s">
        <v>1504</v>
      </c>
      <c r="H804" s="137">
        <v>7190</v>
      </c>
      <c r="I804" s="106" t="s">
        <v>1505</v>
      </c>
      <c r="J804" s="137">
        <v>5820</v>
      </c>
      <c r="K804" s="106" t="s">
        <v>1506</v>
      </c>
      <c r="L804" s="137">
        <v>7290</v>
      </c>
      <c r="M804" s="106" t="s">
        <v>949</v>
      </c>
      <c r="N804" s="136">
        <v>8570</v>
      </c>
    </row>
    <row r="805" spans="1:14">
      <c r="A805" s="103" t="s">
        <v>1507</v>
      </c>
      <c r="B805" s="104" t="s">
        <v>1508</v>
      </c>
      <c r="C805" s="154">
        <v>2000</v>
      </c>
      <c r="D805" s="146">
        <v>0.56000000000000005</v>
      </c>
      <c r="E805" s="103" t="s">
        <v>1404</v>
      </c>
      <c r="F805" s="135">
        <v>5430</v>
      </c>
      <c r="G805" s="103" t="s">
        <v>1509</v>
      </c>
      <c r="H805" s="135">
        <v>7240</v>
      </c>
      <c r="I805" s="103" t="s">
        <v>1510</v>
      </c>
      <c r="J805" s="135">
        <v>5860</v>
      </c>
      <c r="K805" s="103" t="s">
        <v>1511</v>
      </c>
      <c r="L805" s="135">
        <v>7340</v>
      </c>
      <c r="M805" s="103" t="s">
        <v>1512</v>
      </c>
      <c r="N805" s="134">
        <v>8630</v>
      </c>
    </row>
    <row r="806" spans="1:14">
      <c r="A806" s="106" t="s">
        <v>1513</v>
      </c>
      <c r="B806" s="107" t="s">
        <v>1514</v>
      </c>
      <c r="C806" s="157">
        <v>2000</v>
      </c>
      <c r="D806" s="147">
        <v>0.48</v>
      </c>
      <c r="E806" s="106" t="s">
        <v>1515</v>
      </c>
      <c r="F806" s="137">
        <v>4720</v>
      </c>
      <c r="G806" s="106" t="s">
        <v>1380</v>
      </c>
      <c r="H806" s="137">
        <v>6290</v>
      </c>
      <c r="I806" s="106" t="s">
        <v>1516</v>
      </c>
      <c r="J806" s="137">
        <v>5090</v>
      </c>
      <c r="K806" s="106" t="s">
        <v>1517</v>
      </c>
      <c r="L806" s="137">
        <v>6380</v>
      </c>
      <c r="M806" s="106" t="s">
        <v>1518</v>
      </c>
      <c r="N806" s="136">
        <v>7500</v>
      </c>
    </row>
    <row r="807" spans="1:14">
      <c r="A807" s="103" t="s">
        <v>1519</v>
      </c>
      <c r="B807" s="104" t="s">
        <v>1520</v>
      </c>
      <c r="C807" s="103" t="s">
        <v>1521</v>
      </c>
      <c r="D807" s="164">
        <v>2E-3</v>
      </c>
      <c r="E807" s="103" t="s">
        <v>1522</v>
      </c>
      <c r="F807" s="139" t="s">
        <v>1113</v>
      </c>
      <c r="G807" s="103" t="s">
        <v>1522</v>
      </c>
      <c r="H807" s="139" t="s">
        <v>1113</v>
      </c>
      <c r="I807" s="103" t="s">
        <v>1523</v>
      </c>
      <c r="J807" s="139" t="s">
        <v>1113</v>
      </c>
      <c r="K807" s="103" t="s">
        <v>1524</v>
      </c>
      <c r="L807" s="139" t="s">
        <v>1113</v>
      </c>
      <c r="M807" s="103" t="s">
        <v>1525</v>
      </c>
      <c r="N807" s="139" t="s">
        <v>1113</v>
      </c>
    </row>
    <row r="808" spans="1:14">
      <c r="A808" s="106" t="s">
        <v>1526</v>
      </c>
      <c r="B808" s="122" t="s">
        <v>1527</v>
      </c>
      <c r="C808" s="106" t="s">
        <v>1245</v>
      </c>
      <c r="D808" s="147">
        <v>0.01</v>
      </c>
      <c r="E808" s="106" t="s">
        <v>1528</v>
      </c>
      <c r="F808" s="138" t="s">
        <v>1113</v>
      </c>
      <c r="G808" s="106" t="s">
        <v>1528</v>
      </c>
      <c r="H808" s="138" t="s">
        <v>1113</v>
      </c>
      <c r="I808" s="106" t="s">
        <v>1529</v>
      </c>
      <c r="J808" s="138" t="s">
        <v>1113</v>
      </c>
      <c r="K808" s="106" t="s">
        <v>1530</v>
      </c>
      <c r="L808" s="138" t="s">
        <v>1113</v>
      </c>
      <c r="M808" s="106" t="s">
        <v>1531</v>
      </c>
      <c r="N808" s="138" t="s">
        <v>1113</v>
      </c>
    </row>
    <row r="809" spans="1:14">
      <c r="A809" s="103" t="s">
        <v>1532</v>
      </c>
      <c r="B809" s="120" t="s">
        <v>1533</v>
      </c>
      <c r="C809" s="103" t="s">
        <v>1521</v>
      </c>
      <c r="D809" s="164">
        <v>3.0000000000000001E-3</v>
      </c>
      <c r="E809" s="103" t="s">
        <v>1534</v>
      </c>
      <c r="F809" s="139" t="s">
        <v>1113</v>
      </c>
      <c r="G809" s="103" t="s">
        <v>1534</v>
      </c>
      <c r="H809" s="139" t="s">
        <v>1113</v>
      </c>
      <c r="I809" s="103" t="s">
        <v>1535</v>
      </c>
      <c r="J809" s="139" t="s">
        <v>1113</v>
      </c>
      <c r="K809" s="103" t="s">
        <v>1536</v>
      </c>
      <c r="L809" s="139" t="s">
        <v>1113</v>
      </c>
      <c r="M809" s="103" t="s">
        <v>1537</v>
      </c>
      <c r="N809" s="139" t="s">
        <v>1113</v>
      </c>
    </row>
    <row r="810" spans="1:14">
      <c r="A810" s="106" t="s">
        <v>1538</v>
      </c>
      <c r="B810" s="122" t="s">
        <v>1539</v>
      </c>
      <c r="C810" s="106" t="s">
        <v>1540</v>
      </c>
      <c r="D810" s="147">
        <v>0.02</v>
      </c>
      <c r="E810" s="106" t="s">
        <v>1541</v>
      </c>
      <c r="F810" s="138" t="s">
        <v>1113</v>
      </c>
      <c r="G810" s="106" t="s">
        <v>1541</v>
      </c>
      <c r="H810" s="138" t="s">
        <v>1113</v>
      </c>
      <c r="I810" s="106" t="s">
        <v>1542</v>
      </c>
      <c r="J810" s="138" t="s">
        <v>1113</v>
      </c>
      <c r="K810" s="106" t="s">
        <v>1543</v>
      </c>
      <c r="L810" s="138" t="s">
        <v>1113</v>
      </c>
      <c r="M810" s="106" t="s">
        <v>1544</v>
      </c>
      <c r="N810" s="138" t="s">
        <v>1113</v>
      </c>
    </row>
    <row r="811" spans="1:14">
      <c r="A811" s="109" t="s">
        <v>1545</v>
      </c>
      <c r="B811" s="123" t="s">
        <v>1546</v>
      </c>
      <c r="C811" s="109" t="s">
        <v>1469</v>
      </c>
      <c r="D811" s="150">
        <v>7.0000000000000007E-2</v>
      </c>
      <c r="E811" s="109" t="s">
        <v>1210</v>
      </c>
      <c r="F811" s="140">
        <v>6</v>
      </c>
      <c r="G811" s="109" t="s">
        <v>1210</v>
      </c>
      <c r="H811" s="140">
        <v>2</v>
      </c>
      <c r="I811" s="109" t="s">
        <v>1547</v>
      </c>
      <c r="J811" s="140">
        <v>2</v>
      </c>
      <c r="K811" s="109" t="s">
        <v>1548</v>
      </c>
      <c r="L811" s="141" t="s">
        <v>1113</v>
      </c>
      <c r="M811" s="109" t="s">
        <v>1549</v>
      </c>
      <c r="N811" s="141" t="s">
        <v>1113</v>
      </c>
    </row>
    <row r="812" spans="1:14">
      <c r="A812" s="99" t="s">
        <v>1550</v>
      </c>
      <c r="B812" s="142" t="s">
        <v>1551</v>
      </c>
      <c r="C812" s="132">
        <v>119</v>
      </c>
      <c r="D812" s="143">
        <v>0.41</v>
      </c>
      <c r="E812" s="99" t="s">
        <v>1552</v>
      </c>
      <c r="F812" s="133">
        <v>12400</v>
      </c>
      <c r="G812" s="99" t="s">
        <v>1046</v>
      </c>
      <c r="H812" s="133">
        <v>12400</v>
      </c>
      <c r="I812" s="99" t="s">
        <v>1553</v>
      </c>
      <c r="J812" s="133">
        <v>13000</v>
      </c>
      <c r="K812" s="99" t="s">
        <v>1554</v>
      </c>
      <c r="L812" s="133">
        <v>13200</v>
      </c>
      <c r="M812" s="99" t="s">
        <v>1555</v>
      </c>
      <c r="N812" s="133">
        <v>10900</v>
      </c>
    </row>
    <row r="813" spans="1:14">
      <c r="A813" s="103" t="s">
        <v>1556</v>
      </c>
      <c r="B813" s="120" t="s">
        <v>1557</v>
      </c>
      <c r="C813" s="114">
        <v>24.4</v>
      </c>
      <c r="D813" s="146">
        <v>0.44</v>
      </c>
      <c r="E813" s="103" t="s">
        <v>1558</v>
      </c>
      <c r="F813" s="155">
        <v>11600</v>
      </c>
      <c r="G813" s="103" t="s">
        <v>1559</v>
      </c>
      <c r="H813" s="135">
        <v>5560</v>
      </c>
      <c r="I813" s="103" t="s">
        <v>1560</v>
      </c>
      <c r="J813" s="155">
        <v>10800</v>
      </c>
      <c r="K813" s="103" t="s">
        <v>1561</v>
      </c>
      <c r="L813" s="135">
        <v>4900</v>
      </c>
      <c r="M813" s="103" t="s">
        <v>1562</v>
      </c>
      <c r="N813" s="134">
        <v>1430</v>
      </c>
    </row>
    <row r="814" spans="1:14">
      <c r="A814" s="106" t="s">
        <v>1563</v>
      </c>
      <c r="B814" s="107" t="s">
        <v>1564</v>
      </c>
      <c r="C814" s="126">
        <v>4.8</v>
      </c>
      <c r="D814" s="147">
        <v>0.18</v>
      </c>
      <c r="E814" s="106" t="s">
        <v>1565</v>
      </c>
      <c r="F814" s="137">
        <v>1890</v>
      </c>
      <c r="G814" s="106" t="s">
        <v>1566</v>
      </c>
      <c r="H814" s="136">
        <v>523</v>
      </c>
      <c r="I814" s="106" t="s">
        <v>1567</v>
      </c>
      <c r="J814" s="137">
        <v>1020</v>
      </c>
      <c r="K814" s="106" t="s">
        <v>1568</v>
      </c>
      <c r="L814" s="136">
        <v>108</v>
      </c>
      <c r="M814" s="106" t="s">
        <v>1569</v>
      </c>
      <c r="N814" s="136">
        <v>73</v>
      </c>
    </row>
    <row r="815" spans="1:14">
      <c r="A815" s="103" t="s">
        <v>1570</v>
      </c>
      <c r="B815" s="120" t="s">
        <v>1571</v>
      </c>
      <c r="C815" s="114">
        <v>51.6</v>
      </c>
      <c r="D815" s="146">
        <v>0.44</v>
      </c>
      <c r="E815" s="103" t="s">
        <v>1572</v>
      </c>
      <c r="F815" s="135">
        <v>8900</v>
      </c>
      <c r="G815" s="103" t="s">
        <v>1573</v>
      </c>
      <c r="H815" s="135">
        <v>6450</v>
      </c>
      <c r="I815" s="103" t="s">
        <v>1574</v>
      </c>
      <c r="J815" s="135">
        <v>8980</v>
      </c>
      <c r="K815" s="103" t="s">
        <v>1575</v>
      </c>
      <c r="L815" s="135">
        <v>6850</v>
      </c>
      <c r="M815" s="103" t="s">
        <v>1576</v>
      </c>
      <c r="N815" s="134">
        <v>3630</v>
      </c>
    </row>
    <row r="816" spans="1:14">
      <c r="A816" s="106" t="s">
        <v>1577</v>
      </c>
      <c r="B816" s="122" t="s">
        <v>1578</v>
      </c>
      <c r="C816" s="126">
        <v>4.3</v>
      </c>
      <c r="D816" s="147">
        <v>0.41</v>
      </c>
      <c r="E816" s="106" t="s">
        <v>1579</v>
      </c>
      <c r="F816" s="137">
        <v>2120</v>
      </c>
      <c r="G816" s="106" t="s">
        <v>1580</v>
      </c>
      <c r="H816" s="136">
        <v>583</v>
      </c>
      <c r="I816" s="106" t="s">
        <v>1581</v>
      </c>
      <c r="J816" s="137">
        <v>1080</v>
      </c>
      <c r="K816" s="106" t="s">
        <v>1582</v>
      </c>
      <c r="L816" s="136">
        <v>116</v>
      </c>
      <c r="M816" s="106" t="s">
        <v>993</v>
      </c>
      <c r="N816" s="136">
        <v>81</v>
      </c>
    </row>
    <row r="817" spans="1:14">
      <c r="A817" s="103" t="s">
        <v>1583</v>
      </c>
      <c r="B817" s="120" t="s">
        <v>1584</v>
      </c>
      <c r="C817" s="121">
        <v>3.5</v>
      </c>
      <c r="D817" s="146">
        <v>0.42</v>
      </c>
      <c r="E817" s="103" t="s">
        <v>1585</v>
      </c>
      <c r="F817" s="135">
        <v>1800</v>
      </c>
      <c r="G817" s="103" t="s">
        <v>1586</v>
      </c>
      <c r="H817" s="134">
        <v>491</v>
      </c>
      <c r="I817" s="103" t="s">
        <v>1587</v>
      </c>
      <c r="J817" s="134">
        <v>822</v>
      </c>
      <c r="K817" s="103" t="s">
        <v>1588</v>
      </c>
      <c r="L817" s="134">
        <v>93</v>
      </c>
      <c r="M817" s="103" t="s">
        <v>1589</v>
      </c>
      <c r="N817" s="134">
        <v>68</v>
      </c>
    </row>
    <row r="818" spans="1:14">
      <c r="A818" s="106" t="s">
        <v>1590</v>
      </c>
      <c r="B818" s="122" t="s">
        <v>1591</v>
      </c>
      <c r="C818" s="117">
        <v>20.8</v>
      </c>
      <c r="D818" s="122" t="s">
        <v>1592</v>
      </c>
      <c r="E818" s="106" t="s">
        <v>1118</v>
      </c>
      <c r="F818" s="137">
        <v>9710</v>
      </c>
      <c r="G818" s="106" t="s">
        <v>1593</v>
      </c>
      <c r="H818" s="137">
        <v>4240</v>
      </c>
      <c r="I818" s="106" t="s">
        <v>1449</v>
      </c>
      <c r="J818" s="137">
        <v>8820</v>
      </c>
      <c r="K818" s="106" t="s">
        <v>1594</v>
      </c>
      <c r="L818" s="137">
        <v>3400</v>
      </c>
      <c r="M818" s="106" t="s">
        <v>1595</v>
      </c>
      <c r="N818" s="136">
        <v>912</v>
      </c>
    </row>
    <row r="819" spans="1:14">
      <c r="A819" s="103" t="s">
        <v>1596</v>
      </c>
      <c r="B819" s="120" t="s">
        <v>1597</v>
      </c>
      <c r="C819" s="114">
        <v>10.8</v>
      </c>
      <c r="D819" s="146">
        <v>0.45</v>
      </c>
      <c r="E819" s="103" t="s">
        <v>1598</v>
      </c>
      <c r="F819" s="135">
        <v>5550</v>
      </c>
      <c r="G819" s="103" t="s">
        <v>1599</v>
      </c>
      <c r="H819" s="135">
        <v>1790</v>
      </c>
      <c r="I819" s="103" t="s">
        <v>1600</v>
      </c>
      <c r="J819" s="135">
        <v>4280</v>
      </c>
      <c r="K819" s="103" t="s">
        <v>1601</v>
      </c>
      <c r="L819" s="134">
        <v>753</v>
      </c>
      <c r="M819" s="103" t="s">
        <v>1602</v>
      </c>
      <c r="N819" s="134">
        <v>260</v>
      </c>
    </row>
    <row r="820" spans="1:14">
      <c r="A820" s="106" t="s">
        <v>1603</v>
      </c>
      <c r="B820" s="122" t="s">
        <v>1604</v>
      </c>
      <c r="C820" s="126">
        <v>7.5</v>
      </c>
      <c r="D820" s="147">
        <v>0.36</v>
      </c>
      <c r="E820" s="106" t="s">
        <v>1605</v>
      </c>
      <c r="F820" s="137">
        <v>3350</v>
      </c>
      <c r="G820" s="106" t="s">
        <v>1606</v>
      </c>
      <c r="H820" s="136">
        <v>979</v>
      </c>
      <c r="I820" s="106" t="s">
        <v>1120</v>
      </c>
      <c r="J820" s="137">
        <v>2240</v>
      </c>
      <c r="K820" s="106" t="s">
        <v>1607</v>
      </c>
      <c r="L820" s="136">
        <v>273</v>
      </c>
      <c r="M820" s="106" t="s">
        <v>1608</v>
      </c>
      <c r="N820" s="136">
        <v>138</v>
      </c>
    </row>
    <row r="821" spans="1:14">
      <c r="A821" s="103" t="s">
        <v>1609</v>
      </c>
      <c r="B821" s="120" t="s">
        <v>1610</v>
      </c>
      <c r="C821" s="121">
        <v>4.9000000000000004</v>
      </c>
      <c r="D821" s="146">
        <v>0.33</v>
      </c>
      <c r="E821" s="103" t="s">
        <v>1611</v>
      </c>
      <c r="F821" s="135">
        <v>2360</v>
      </c>
      <c r="G821" s="103" t="s">
        <v>1612</v>
      </c>
      <c r="H821" s="134">
        <v>654</v>
      </c>
      <c r="I821" s="103" t="s">
        <v>1613</v>
      </c>
      <c r="J821" s="135">
        <v>1280</v>
      </c>
      <c r="K821" s="103" t="s">
        <v>1614</v>
      </c>
      <c r="L821" s="134">
        <v>136</v>
      </c>
      <c r="M821" s="103" t="s">
        <v>1615</v>
      </c>
      <c r="N821" s="134">
        <v>91</v>
      </c>
    </row>
    <row r="822" spans="1:14">
      <c r="A822" s="106" t="s">
        <v>1616</v>
      </c>
      <c r="B822" s="122" t="s">
        <v>1617</v>
      </c>
      <c r="C822" s="126">
        <v>6.6</v>
      </c>
      <c r="D822" s="147">
        <v>0.31</v>
      </c>
      <c r="E822" s="106" t="s">
        <v>1618</v>
      </c>
      <c r="F822" s="137">
        <v>2900</v>
      </c>
      <c r="G822" s="106" t="s">
        <v>1619</v>
      </c>
      <c r="H822" s="136">
        <v>828</v>
      </c>
      <c r="I822" s="106" t="s">
        <v>1620</v>
      </c>
      <c r="J822" s="137">
        <v>1820</v>
      </c>
      <c r="K822" s="106" t="s">
        <v>1621</v>
      </c>
      <c r="L822" s="136">
        <v>206</v>
      </c>
      <c r="M822" s="106" t="s">
        <v>1622</v>
      </c>
      <c r="N822" s="136">
        <v>116</v>
      </c>
    </row>
    <row r="823" spans="1:14">
      <c r="A823" s="103" t="s">
        <v>1623</v>
      </c>
      <c r="B823" s="120" t="s">
        <v>1624</v>
      </c>
      <c r="C823" s="121">
        <v>5.5</v>
      </c>
      <c r="D823" s="146">
        <v>0.36</v>
      </c>
      <c r="E823" s="103" t="s">
        <v>1625</v>
      </c>
      <c r="F823" s="135">
        <v>2910</v>
      </c>
      <c r="G823" s="103" t="s">
        <v>1626</v>
      </c>
      <c r="H823" s="134">
        <v>812</v>
      </c>
      <c r="I823" s="103" t="s">
        <v>1627</v>
      </c>
      <c r="J823" s="135">
        <v>1670</v>
      </c>
      <c r="K823" s="103" t="s">
        <v>1081</v>
      </c>
      <c r="L823" s="134">
        <v>179</v>
      </c>
      <c r="M823" s="103" t="s">
        <v>1628</v>
      </c>
      <c r="N823" s="134">
        <v>114</v>
      </c>
    </row>
    <row r="824" spans="1:14">
      <c r="A824" s="106" t="s">
        <v>1629</v>
      </c>
      <c r="B824" s="122" t="s">
        <v>1630</v>
      </c>
      <c r="C824" s="126">
        <v>0.3</v>
      </c>
      <c r="D824" s="147">
        <v>0.14000000000000001</v>
      </c>
      <c r="E824" s="106" t="s">
        <v>1631</v>
      </c>
      <c r="F824" s="136">
        <v>69</v>
      </c>
      <c r="G824" s="106" t="s">
        <v>1631</v>
      </c>
      <c r="H824" s="136">
        <v>19</v>
      </c>
      <c r="I824" s="106" t="s">
        <v>1632</v>
      </c>
      <c r="J824" s="136">
        <v>21</v>
      </c>
      <c r="K824" s="106" t="s">
        <v>1633</v>
      </c>
      <c r="L824" s="136">
        <v>3</v>
      </c>
      <c r="M824" s="106" t="s">
        <v>1634</v>
      </c>
      <c r="N824" s="136">
        <v>3</v>
      </c>
    </row>
    <row r="825" spans="1:14">
      <c r="A825" s="103" t="s">
        <v>1635</v>
      </c>
      <c r="B825" s="120" t="s">
        <v>1636</v>
      </c>
      <c r="C825" s="121">
        <v>2.5</v>
      </c>
      <c r="D825" s="146">
        <v>0.26</v>
      </c>
      <c r="E825" s="103" t="s">
        <v>1637</v>
      </c>
      <c r="F825" s="135">
        <v>1110</v>
      </c>
      <c r="G825" s="103" t="s">
        <v>1637</v>
      </c>
      <c r="H825" s="134">
        <v>301</v>
      </c>
      <c r="I825" s="103" t="s">
        <v>1638</v>
      </c>
      <c r="J825" s="134">
        <v>438</v>
      </c>
      <c r="K825" s="103" t="s">
        <v>1639</v>
      </c>
      <c r="L825" s="134">
        <v>54</v>
      </c>
      <c r="M825" s="103" t="s">
        <v>1640</v>
      </c>
      <c r="N825" s="134">
        <v>42</v>
      </c>
    </row>
    <row r="826" spans="1:14">
      <c r="A826" s="106" t="s">
        <v>1641</v>
      </c>
      <c r="B826" s="122" t="s">
        <v>1642</v>
      </c>
      <c r="C826" s="106" t="s">
        <v>1643</v>
      </c>
      <c r="D826" s="147">
        <v>0.04</v>
      </c>
      <c r="E826" s="106" t="s">
        <v>1644</v>
      </c>
      <c r="F826" s="136">
        <v>5</v>
      </c>
      <c r="G826" s="106" t="s">
        <v>1644</v>
      </c>
      <c r="H826" s="136">
        <v>1</v>
      </c>
      <c r="I826" s="106" t="s">
        <v>1645</v>
      </c>
      <c r="J826" s="136">
        <v>1</v>
      </c>
      <c r="K826" s="106" t="s">
        <v>1646</v>
      </c>
      <c r="L826" s="138" t="s">
        <v>1113</v>
      </c>
      <c r="M826" s="106" t="s">
        <v>1647</v>
      </c>
      <c r="N826" s="138" t="s">
        <v>1113</v>
      </c>
    </row>
    <row r="827" spans="1:14">
      <c r="A827" s="103" t="s">
        <v>1648</v>
      </c>
      <c r="B827" s="120" t="s">
        <v>1649</v>
      </c>
      <c r="C827" s="121">
        <v>0.4</v>
      </c>
      <c r="D827" s="146">
        <v>0.13</v>
      </c>
      <c r="E827" s="103" t="s">
        <v>1375</v>
      </c>
      <c r="F827" s="134">
        <v>108</v>
      </c>
      <c r="G827" s="103" t="s">
        <v>1375</v>
      </c>
      <c r="H827" s="134">
        <v>29</v>
      </c>
      <c r="I827" s="103" t="s">
        <v>1650</v>
      </c>
      <c r="J827" s="134">
        <v>33</v>
      </c>
      <c r="K827" s="103" t="s">
        <v>1651</v>
      </c>
      <c r="L827" s="134">
        <v>5</v>
      </c>
      <c r="M827" s="103" t="s">
        <v>1652</v>
      </c>
      <c r="N827" s="134">
        <v>4</v>
      </c>
    </row>
    <row r="828" spans="1:14">
      <c r="A828" s="106" t="s">
        <v>1653</v>
      </c>
      <c r="B828" s="122" t="s">
        <v>1654</v>
      </c>
      <c r="C828" s="106" t="s">
        <v>1655</v>
      </c>
      <c r="D828" s="147">
        <v>0.02</v>
      </c>
      <c r="E828" s="106" t="s">
        <v>1656</v>
      </c>
      <c r="F828" s="136">
        <v>1</v>
      </c>
      <c r="G828" s="106" t="s">
        <v>1656</v>
      </c>
      <c r="H828" s="138" t="s">
        <v>1113</v>
      </c>
      <c r="I828" s="106" t="s">
        <v>1657</v>
      </c>
      <c r="J828" s="138" t="s">
        <v>1113</v>
      </c>
      <c r="K828" s="106" t="s">
        <v>1658</v>
      </c>
      <c r="L828" s="138" t="s">
        <v>1113</v>
      </c>
      <c r="M828" s="106" t="s">
        <v>1255</v>
      </c>
      <c r="N828" s="138" t="s">
        <v>1113</v>
      </c>
    </row>
    <row r="829" spans="1:14">
      <c r="A829" s="103" t="s">
        <v>1659</v>
      </c>
      <c r="B829" s="120" t="s">
        <v>1660</v>
      </c>
      <c r="C829" s="114">
        <v>22.5</v>
      </c>
      <c r="D829" s="146">
        <v>0.53</v>
      </c>
      <c r="E829" s="103" t="s">
        <v>1661</v>
      </c>
      <c r="F829" s="135">
        <v>6720</v>
      </c>
      <c r="G829" s="103" t="s">
        <v>1662</v>
      </c>
      <c r="H829" s="135">
        <v>3070</v>
      </c>
      <c r="I829" s="103" t="s">
        <v>1663</v>
      </c>
      <c r="J829" s="135">
        <v>6180</v>
      </c>
      <c r="K829" s="103" t="s">
        <v>1664</v>
      </c>
      <c r="L829" s="135">
        <v>2580</v>
      </c>
      <c r="M829" s="103" t="s">
        <v>1665</v>
      </c>
      <c r="N829" s="134">
        <v>718</v>
      </c>
    </row>
    <row r="830" spans="1:14">
      <c r="A830" s="128" t="s">
        <v>1666</v>
      </c>
      <c r="B830" s="127" t="s">
        <v>1667</v>
      </c>
      <c r="C830" s="165">
        <v>21.2</v>
      </c>
      <c r="D830" s="148">
        <v>0.44</v>
      </c>
      <c r="E830" s="128" t="s">
        <v>1668</v>
      </c>
      <c r="F830" s="160">
        <v>5940</v>
      </c>
      <c r="G830" s="128" t="s">
        <v>1669</v>
      </c>
      <c r="H830" s="160">
        <v>2620</v>
      </c>
      <c r="I830" s="128" t="s">
        <v>1670</v>
      </c>
      <c r="J830" s="160">
        <v>5410</v>
      </c>
      <c r="K830" s="128" t="s">
        <v>1671</v>
      </c>
      <c r="L830" s="160">
        <v>2130</v>
      </c>
      <c r="M830" s="128" t="s">
        <v>1672</v>
      </c>
      <c r="N830" s="166">
        <v>575</v>
      </c>
    </row>
    <row r="831" spans="1:14">
      <c r="A831" s="99" t="s">
        <v>1673</v>
      </c>
      <c r="B831" s="142" t="s">
        <v>1674</v>
      </c>
      <c r="C831" s="112">
        <v>7.5</v>
      </c>
      <c r="D831" s="143">
        <v>0.44</v>
      </c>
      <c r="E831" s="99" t="s">
        <v>1675</v>
      </c>
      <c r="F831" s="163">
        <v>3180</v>
      </c>
      <c r="G831" s="99" t="s">
        <v>1676</v>
      </c>
      <c r="H831" s="144">
        <v>929</v>
      </c>
      <c r="I831" s="99" t="s">
        <v>1677</v>
      </c>
      <c r="J831" s="163">
        <v>2120</v>
      </c>
      <c r="K831" s="99" t="s">
        <v>1678</v>
      </c>
      <c r="L831" s="144">
        <v>259</v>
      </c>
      <c r="M831" s="99" t="s">
        <v>1679</v>
      </c>
      <c r="N831" s="144">
        <v>131</v>
      </c>
    </row>
    <row r="832" spans="1:14">
      <c r="A832" s="103" t="s">
        <v>1680</v>
      </c>
      <c r="B832" s="120" t="s">
        <v>1681</v>
      </c>
      <c r="C832" s="121">
        <v>2.2000000000000002</v>
      </c>
      <c r="D832" s="146">
        <v>0.32</v>
      </c>
      <c r="E832" s="103" t="s">
        <v>1682</v>
      </c>
      <c r="F832" s="134">
        <v>795</v>
      </c>
      <c r="G832" s="103" t="s">
        <v>1682</v>
      </c>
      <c r="H832" s="134">
        <v>216</v>
      </c>
      <c r="I832" s="103" t="s">
        <v>1683</v>
      </c>
      <c r="J832" s="134">
        <v>302</v>
      </c>
      <c r="K832" s="103" t="s">
        <v>1684</v>
      </c>
      <c r="L832" s="134">
        <v>38</v>
      </c>
      <c r="M832" s="103" t="s">
        <v>1685</v>
      </c>
      <c r="N832" s="134">
        <v>30</v>
      </c>
    </row>
    <row r="833" spans="1:14">
      <c r="A833" s="106" t="s">
        <v>1686</v>
      </c>
      <c r="B833" s="122" t="s">
        <v>1687</v>
      </c>
      <c r="C833" s="126">
        <v>5</v>
      </c>
      <c r="D833" s="147">
        <v>0.35</v>
      </c>
      <c r="E833" s="106" t="s">
        <v>1688</v>
      </c>
      <c r="F833" s="137">
        <v>1910</v>
      </c>
      <c r="G833" s="106" t="s">
        <v>1689</v>
      </c>
      <c r="H833" s="136">
        <v>530</v>
      </c>
      <c r="I833" s="106" t="s">
        <v>1690</v>
      </c>
      <c r="J833" s="137">
        <v>1050</v>
      </c>
      <c r="K833" s="106" t="s">
        <v>1691</v>
      </c>
      <c r="L833" s="136">
        <v>111</v>
      </c>
      <c r="M833" s="106" t="s">
        <v>1692</v>
      </c>
      <c r="N833" s="136">
        <v>74</v>
      </c>
    </row>
    <row r="834" spans="1:14">
      <c r="A834" s="103" t="s">
        <v>1693</v>
      </c>
      <c r="B834" s="120" t="s">
        <v>1694</v>
      </c>
      <c r="C834" s="121">
        <v>6.6</v>
      </c>
      <c r="D834" s="146">
        <v>0.42</v>
      </c>
      <c r="E834" s="103" t="s">
        <v>1626</v>
      </c>
      <c r="F834" s="135">
        <v>2990</v>
      </c>
      <c r="G834" s="103" t="s">
        <v>1695</v>
      </c>
      <c r="H834" s="134">
        <v>854</v>
      </c>
      <c r="I834" s="103" t="s">
        <v>1696</v>
      </c>
      <c r="J834" s="135">
        <v>1880</v>
      </c>
      <c r="K834" s="103" t="s">
        <v>960</v>
      </c>
      <c r="L834" s="134">
        <v>212</v>
      </c>
      <c r="M834" s="103" t="s">
        <v>1697</v>
      </c>
      <c r="N834" s="134">
        <v>120</v>
      </c>
    </row>
    <row r="835" spans="1:14">
      <c r="A835" s="106" t="s">
        <v>1698</v>
      </c>
      <c r="B835" s="122" t="s">
        <v>1699</v>
      </c>
      <c r="C835" s="126">
        <v>6</v>
      </c>
      <c r="D835" s="122" t="s">
        <v>1700</v>
      </c>
      <c r="E835" s="106" t="s">
        <v>1701</v>
      </c>
      <c r="F835" s="137">
        <v>3150</v>
      </c>
      <c r="G835" s="106" t="s">
        <v>1702</v>
      </c>
      <c r="H835" s="136">
        <v>889</v>
      </c>
      <c r="I835" s="106" t="s">
        <v>1209</v>
      </c>
      <c r="J835" s="137">
        <v>1900</v>
      </c>
      <c r="K835" s="106" t="s">
        <v>1621</v>
      </c>
      <c r="L835" s="136">
        <v>206</v>
      </c>
      <c r="M835" s="106" t="s">
        <v>1703</v>
      </c>
      <c r="N835" s="136">
        <v>124</v>
      </c>
    </row>
    <row r="836" spans="1:14">
      <c r="A836" s="103" t="s">
        <v>1704</v>
      </c>
      <c r="B836" s="120" t="s">
        <v>1705</v>
      </c>
      <c r="C836" s="121">
        <v>3.7</v>
      </c>
      <c r="D836" s="146">
        <v>0.32</v>
      </c>
      <c r="E836" s="103" t="s">
        <v>1706</v>
      </c>
      <c r="F836" s="135">
        <v>1330</v>
      </c>
      <c r="G836" s="103" t="s">
        <v>1707</v>
      </c>
      <c r="H836" s="134">
        <v>363</v>
      </c>
      <c r="I836" s="103" t="s">
        <v>1006</v>
      </c>
      <c r="J836" s="134">
        <v>624</v>
      </c>
      <c r="K836" s="103" t="s">
        <v>1708</v>
      </c>
      <c r="L836" s="134">
        <v>69</v>
      </c>
      <c r="M836" s="103" t="s">
        <v>1709</v>
      </c>
      <c r="N836" s="134">
        <v>51</v>
      </c>
    </row>
    <row r="837" spans="1:14">
      <c r="A837" s="106" t="s">
        <v>1710</v>
      </c>
      <c r="B837" s="122" t="s">
        <v>1711</v>
      </c>
      <c r="C837" s="126">
        <v>3.8</v>
      </c>
      <c r="D837" s="147">
        <v>0.3</v>
      </c>
      <c r="E837" s="106" t="s">
        <v>1712</v>
      </c>
      <c r="F837" s="137">
        <v>1410</v>
      </c>
      <c r="G837" s="106" t="s">
        <v>1713</v>
      </c>
      <c r="H837" s="136">
        <v>387</v>
      </c>
      <c r="I837" s="106" t="s">
        <v>1714</v>
      </c>
      <c r="J837" s="136">
        <v>673</v>
      </c>
      <c r="K837" s="106" t="s">
        <v>1715</v>
      </c>
      <c r="L837" s="136">
        <v>74</v>
      </c>
      <c r="M837" s="106" t="s">
        <v>1716</v>
      </c>
      <c r="N837" s="136">
        <v>54</v>
      </c>
    </row>
    <row r="838" spans="1:14" ht="22">
      <c r="A838" s="103" t="s">
        <v>1717</v>
      </c>
      <c r="B838" s="120" t="s">
        <v>1718</v>
      </c>
      <c r="C838" s="120" t="s">
        <v>1719</v>
      </c>
      <c r="D838" s="146">
        <v>0.17</v>
      </c>
      <c r="E838" s="103" t="s">
        <v>1720</v>
      </c>
      <c r="F838" s="134">
        <v>62</v>
      </c>
      <c r="G838" s="103" t="s">
        <v>1720</v>
      </c>
      <c r="H838" s="134">
        <v>17</v>
      </c>
      <c r="I838" s="103" t="s">
        <v>1721</v>
      </c>
      <c r="J838" s="134">
        <v>18</v>
      </c>
      <c r="K838" s="103" t="s">
        <v>1722</v>
      </c>
      <c r="L838" s="134">
        <v>3</v>
      </c>
      <c r="M838" s="103" t="s">
        <v>1723</v>
      </c>
      <c r="N838" s="134">
        <v>2</v>
      </c>
    </row>
    <row r="839" spans="1:14">
      <c r="A839" s="106" t="s">
        <v>1724</v>
      </c>
      <c r="B839" s="122" t="s">
        <v>1725</v>
      </c>
      <c r="C839" s="126">
        <v>5.7</v>
      </c>
      <c r="D839" s="147">
        <v>0.37</v>
      </c>
      <c r="E839" s="106" t="s">
        <v>1726</v>
      </c>
      <c r="F839" s="137">
        <v>2560</v>
      </c>
      <c r="G839" s="106" t="s">
        <v>1727</v>
      </c>
      <c r="H839" s="136">
        <v>719</v>
      </c>
      <c r="I839" s="106" t="s">
        <v>1728</v>
      </c>
      <c r="J839" s="137">
        <v>1500</v>
      </c>
      <c r="K839" s="106" t="s">
        <v>1729</v>
      </c>
      <c r="L839" s="136">
        <v>162</v>
      </c>
      <c r="M839" s="106" t="s">
        <v>1730</v>
      </c>
      <c r="N839" s="136">
        <v>101</v>
      </c>
    </row>
    <row r="840" spans="1:14">
      <c r="A840" s="103" t="s">
        <v>1731</v>
      </c>
      <c r="B840" s="120" t="s">
        <v>1732</v>
      </c>
      <c r="C840" s="121">
        <v>3.5</v>
      </c>
      <c r="D840" s="146">
        <v>0.38</v>
      </c>
      <c r="E840" s="103" t="s">
        <v>1733</v>
      </c>
      <c r="F840" s="135">
        <v>1640</v>
      </c>
      <c r="G840" s="103" t="s">
        <v>1734</v>
      </c>
      <c r="H840" s="134">
        <v>446</v>
      </c>
      <c r="I840" s="103" t="s">
        <v>1735</v>
      </c>
      <c r="J840" s="134">
        <v>747</v>
      </c>
      <c r="K840" s="103" t="s">
        <v>1736</v>
      </c>
      <c r="L840" s="134">
        <v>84</v>
      </c>
      <c r="M840" s="103" t="s">
        <v>1737</v>
      </c>
      <c r="N840" s="134">
        <v>62</v>
      </c>
    </row>
    <row r="841" spans="1:14">
      <c r="A841" s="106" t="s">
        <v>1738</v>
      </c>
      <c r="B841" s="122" t="s">
        <v>1739</v>
      </c>
      <c r="C841" s="126">
        <v>3.8</v>
      </c>
      <c r="D841" s="147">
        <v>0.32</v>
      </c>
      <c r="E841" s="106" t="s">
        <v>1740</v>
      </c>
      <c r="F841" s="137">
        <v>1510</v>
      </c>
      <c r="G841" s="106" t="s">
        <v>1741</v>
      </c>
      <c r="H841" s="136">
        <v>413</v>
      </c>
      <c r="I841" s="106" t="s">
        <v>1742</v>
      </c>
      <c r="J841" s="136">
        <v>718</v>
      </c>
      <c r="K841" s="106" t="s">
        <v>1743</v>
      </c>
      <c r="L841" s="136">
        <v>79</v>
      </c>
      <c r="M841" s="106" t="s">
        <v>1744</v>
      </c>
      <c r="N841" s="136">
        <v>57</v>
      </c>
    </row>
    <row r="842" spans="1:14">
      <c r="A842" s="103" t="s">
        <v>1745</v>
      </c>
      <c r="B842" s="120" t="s">
        <v>1746</v>
      </c>
      <c r="C842" s="103" t="s">
        <v>1747</v>
      </c>
      <c r="D842" s="146">
        <v>0.15</v>
      </c>
      <c r="E842" s="103" t="s">
        <v>1620</v>
      </c>
      <c r="F842" s="134">
        <v>50</v>
      </c>
      <c r="G842" s="103" t="s">
        <v>1620</v>
      </c>
      <c r="H842" s="134">
        <v>14</v>
      </c>
      <c r="I842" s="103" t="s">
        <v>1748</v>
      </c>
      <c r="J842" s="134">
        <v>15</v>
      </c>
      <c r="K842" s="103" t="s">
        <v>1749</v>
      </c>
      <c r="L842" s="134">
        <v>2</v>
      </c>
      <c r="M842" s="103" t="s">
        <v>1750</v>
      </c>
      <c r="N842" s="134">
        <v>2</v>
      </c>
    </row>
    <row r="843" spans="1:14">
      <c r="A843" s="106" t="s">
        <v>1751</v>
      </c>
      <c r="B843" s="122" t="s">
        <v>1752</v>
      </c>
      <c r="C843" s="106" t="s">
        <v>1753</v>
      </c>
      <c r="D843" s="147">
        <v>0.05</v>
      </c>
      <c r="E843" s="106" t="s">
        <v>1754</v>
      </c>
      <c r="F843" s="136">
        <v>3</v>
      </c>
      <c r="G843" s="106" t="s">
        <v>1754</v>
      </c>
      <c r="H843" s="138" t="s">
        <v>1113</v>
      </c>
      <c r="I843" s="106" t="s">
        <v>1755</v>
      </c>
      <c r="J843" s="138" t="s">
        <v>1113</v>
      </c>
      <c r="K843" s="106" t="s">
        <v>1756</v>
      </c>
      <c r="L843" s="138" t="s">
        <v>1113</v>
      </c>
      <c r="M843" s="106" t="s">
        <v>1757</v>
      </c>
      <c r="N843" s="138" t="s">
        <v>1113</v>
      </c>
    </row>
    <row r="844" spans="1:14">
      <c r="A844" s="103" t="s">
        <v>1758</v>
      </c>
      <c r="B844" s="120" t="s">
        <v>1759</v>
      </c>
      <c r="C844" s="121">
        <v>0.6</v>
      </c>
      <c r="D844" s="120" t="s">
        <v>1760</v>
      </c>
      <c r="E844" s="103" t="s">
        <v>1761</v>
      </c>
      <c r="F844" s="134">
        <v>215</v>
      </c>
      <c r="G844" s="103" t="s">
        <v>1761</v>
      </c>
      <c r="H844" s="134">
        <v>58</v>
      </c>
      <c r="I844" s="103" t="s">
        <v>1762</v>
      </c>
      <c r="J844" s="134">
        <v>66</v>
      </c>
      <c r="K844" s="103" t="s">
        <v>1763</v>
      </c>
      <c r="L844" s="134">
        <v>10</v>
      </c>
      <c r="M844" s="103" t="s">
        <v>1764</v>
      </c>
      <c r="N844" s="134">
        <v>8</v>
      </c>
    </row>
    <row r="845" spans="1:14">
      <c r="A845" s="106" t="s">
        <v>1765</v>
      </c>
      <c r="B845" s="122" t="s">
        <v>1766</v>
      </c>
      <c r="C845" s="126">
        <v>5</v>
      </c>
      <c r="D845" s="147">
        <v>0.3</v>
      </c>
      <c r="E845" s="106" t="s">
        <v>1767</v>
      </c>
      <c r="F845" s="137">
        <v>2260</v>
      </c>
      <c r="G845" s="106" t="s">
        <v>1768</v>
      </c>
      <c r="H845" s="136">
        <v>627</v>
      </c>
      <c r="I845" s="106" t="s">
        <v>1769</v>
      </c>
      <c r="J845" s="137">
        <v>1240</v>
      </c>
      <c r="K845" s="106" t="s">
        <v>1770</v>
      </c>
      <c r="L845" s="136">
        <v>132</v>
      </c>
      <c r="M845" s="106" t="s">
        <v>1771</v>
      </c>
      <c r="N845" s="136">
        <v>88</v>
      </c>
    </row>
    <row r="846" spans="1:14">
      <c r="A846" s="103" t="s">
        <v>1772</v>
      </c>
      <c r="B846" s="120" t="s">
        <v>1773</v>
      </c>
      <c r="C846" s="103" t="s">
        <v>1222</v>
      </c>
      <c r="D846" s="146">
        <v>0.01</v>
      </c>
      <c r="E846" s="103" t="s">
        <v>1774</v>
      </c>
      <c r="F846" s="139" t="s">
        <v>1113</v>
      </c>
      <c r="G846" s="103" t="s">
        <v>1774</v>
      </c>
      <c r="H846" s="139" t="s">
        <v>1113</v>
      </c>
      <c r="I846" s="103" t="s">
        <v>1775</v>
      </c>
      <c r="J846" s="139" t="s">
        <v>1113</v>
      </c>
      <c r="K846" s="103" t="s">
        <v>1776</v>
      </c>
      <c r="L846" s="139" t="s">
        <v>1113</v>
      </c>
      <c r="M846" s="103" t="s">
        <v>1777</v>
      </c>
      <c r="N846" s="139" t="s">
        <v>1113</v>
      </c>
    </row>
    <row r="847" spans="1:14">
      <c r="A847" s="106" t="s">
        <v>1778</v>
      </c>
      <c r="B847" s="122" t="s">
        <v>1779</v>
      </c>
      <c r="C847" s="126">
        <v>0.3</v>
      </c>
      <c r="D847" s="147">
        <v>0.16</v>
      </c>
      <c r="E847" s="106" t="s">
        <v>1780</v>
      </c>
      <c r="F847" s="136">
        <v>47</v>
      </c>
      <c r="G847" s="106" t="s">
        <v>1780</v>
      </c>
      <c r="H847" s="136">
        <v>13</v>
      </c>
      <c r="I847" s="106" t="s">
        <v>1781</v>
      </c>
      <c r="J847" s="136">
        <v>14</v>
      </c>
      <c r="K847" s="106" t="s">
        <v>1782</v>
      </c>
      <c r="L847" s="136">
        <v>2</v>
      </c>
      <c r="M847" s="106" t="s">
        <v>1783</v>
      </c>
      <c r="N847" s="136">
        <v>2</v>
      </c>
    </row>
    <row r="848" spans="1:14" ht="22">
      <c r="A848" s="103" t="s">
        <v>1784</v>
      </c>
      <c r="B848" s="120" t="s">
        <v>1785</v>
      </c>
      <c r="C848" s="114">
        <v>13.5</v>
      </c>
      <c r="D848" s="146">
        <v>1.02</v>
      </c>
      <c r="E848" s="103" t="s">
        <v>1786</v>
      </c>
      <c r="F848" s="135">
        <v>8010</v>
      </c>
      <c r="G848" s="103" t="s">
        <v>1787</v>
      </c>
      <c r="H848" s="135">
        <v>2820</v>
      </c>
      <c r="I848" s="103" t="s">
        <v>1511</v>
      </c>
      <c r="J848" s="135">
        <v>6600</v>
      </c>
      <c r="K848" s="103" t="s">
        <v>1788</v>
      </c>
      <c r="L848" s="135">
        <v>1530</v>
      </c>
      <c r="M848" s="103" t="s">
        <v>1789</v>
      </c>
      <c r="N848" s="134">
        <v>436</v>
      </c>
    </row>
    <row r="849" spans="1:14">
      <c r="A849" s="106" t="s">
        <v>1790</v>
      </c>
      <c r="B849" s="122" t="s">
        <v>1791</v>
      </c>
      <c r="C849" s="126">
        <v>4.7</v>
      </c>
      <c r="D849" s="147">
        <v>0.36</v>
      </c>
      <c r="E849" s="106" t="s">
        <v>1792</v>
      </c>
      <c r="F849" s="137">
        <v>1530</v>
      </c>
      <c r="G849" s="106" t="s">
        <v>1793</v>
      </c>
      <c r="H849" s="136">
        <v>421</v>
      </c>
      <c r="I849" s="106" t="s">
        <v>1794</v>
      </c>
      <c r="J849" s="136">
        <v>809</v>
      </c>
      <c r="K849" s="106" t="s">
        <v>1795</v>
      </c>
      <c r="L849" s="136">
        <v>86</v>
      </c>
      <c r="M849" s="106" t="s">
        <v>1796</v>
      </c>
      <c r="N849" s="136">
        <v>59</v>
      </c>
    </row>
    <row r="850" spans="1:14">
      <c r="A850" s="103" t="s">
        <v>1797</v>
      </c>
      <c r="B850" s="120" t="s">
        <v>1798</v>
      </c>
      <c r="C850" s="121">
        <v>4.7</v>
      </c>
      <c r="D850" s="146">
        <v>0.42</v>
      </c>
      <c r="E850" s="103" t="s">
        <v>1799</v>
      </c>
      <c r="F850" s="135">
        <v>1760</v>
      </c>
      <c r="G850" s="103" t="s">
        <v>1800</v>
      </c>
      <c r="H850" s="134">
        <v>486</v>
      </c>
      <c r="I850" s="103" t="s">
        <v>1801</v>
      </c>
      <c r="J850" s="134">
        <v>934</v>
      </c>
      <c r="K850" s="103" t="s">
        <v>1802</v>
      </c>
      <c r="L850" s="134">
        <v>99</v>
      </c>
      <c r="M850" s="103" t="s">
        <v>1803</v>
      </c>
      <c r="N850" s="134">
        <v>68</v>
      </c>
    </row>
    <row r="851" spans="1:14">
      <c r="A851" s="106" t="s">
        <v>1804</v>
      </c>
      <c r="B851" s="122" t="s">
        <v>1805</v>
      </c>
      <c r="C851" s="126">
        <v>4.7</v>
      </c>
      <c r="D851" s="147">
        <v>0.35</v>
      </c>
      <c r="E851" s="106" t="s">
        <v>1806</v>
      </c>
      <c r="F851" s="137">
        <v>1480</v>
      </c>
      <c r="G851" s="106" t="s">
        <v>1807</v>
      </c>
      <c r="H851" s="136">
        <v>407</v>
      </c>
      <c r="I851" s="106" t="s">
        <v>1808</v>
      </c>
      <c r="J851" s="136">
        <v>783</v>
      </c>
      <c r="K851" s="106" t="s">
        <v>1809</v>
      </c>
      <c r="L851" s="136">
        <v>83</v>
      </c>
      <c r="M851" s="106" t="s">
        <v>1810</v>
      </c>
      <c r="N851" s="136">
        <v>57</v>
      </c>
    </row>
    <row r="852" spans="1:14">
      <c r="A852" s="103" t="s">
        <v>1811</v>
      </c>
      <c r="B852" s="120" t="s">
        <v>1812</v>
      </c>
      <c r="C852" s="121">
        <v>0.8</v>
      </c>
      <c r="D852" s="146">
        <v>0.3</v>
      </c>
      <c r="E852" s="103" t="s">
        <v>1813</v>
      </c>
      <c r="F852" s="134">
        <v>209</v>
      </c>
      <c r="G852" s="103" t="s">
        <v>1813</v>
      </c>
      <c r="H852" s="134">
        <v>57</v>
      </c>
      <c r="I852" s="103" t="s">
        <v>1814</v>
      </c>
      <c r="J852" s="134">
        <v>66</v>
      </c>
      <c r="K852" s="103" t="s">
        <v>1815</v>
      </c>
      <c r="L852" s="134">
        <v>10</v>
      </c>
      <c r="M852" s="103" t="s">
        <v>1816</v>
      </c>
      <c r="N852" s="134">
        <v>8</v>
      </c>
    </row>
    <row r="853" spans="1:14">
      <c r="A853" s="106" t="s">
        <v>1817</v>
      </c>
      <c r="B853" s="122" t="s">
        <v>1818</v>
      </c>
      <c r="C853" s="126">
        <v>0.8</v>
      </c>
      <c r="D853" s="122" t="s">
        <v>1819</v>
      </c>
      <c r="E853" s="106" t="s">
        <v>1820</v>
      </c>
      <c r="F853" s="136">
        <v>237</v>
      </c>
      <c r="G853" s="106" t="s">
        <v>1820</v>
      </c>
      <c r="H853" s="136">
        <v>65</v>
      </c>
      <c r="I853" s="106" t="s">
        <v>1809</v>
      </c>
      <c r="J853" s="136">
        <v>75</v>
      </c>
      <c r="K853" s="106" t="s">
        <v>1334</v>
      </c>
      <c r="L853" s="136">
        <v>11</v>
      </c>
      <c r="M853" s="106" t="s">
        <v>1821</v>
      </c>
      <c r="N853" s="136">
        <v>9</v>
      </c>
    </row>
    <row r="854" spans="1:14">
      <c r="A854" s="103" t="s">
        <v>1822</v>
      </c>
      <c r="B854" s="120" t="s">
        <v>1823</v>
      </c>
      <c r="C854" s="121">
        <v>0.8</v>
      </c>
      <c r="D854" s="146">
        <v>0.24</v>
      </c>
      <c r="E854" s="103" t="s">
        <v>1824</v>
      </c>
      <c r="F854" s="134">
        <v>163</v>
      </c>
      <c r="G854" s="103" t="s">
        <v>1824</v>
      </c>
      <c r="H854" s="134">
        <v>44</v>
      </c>
      <c r="I854" s="103" t="s">
        <v>1825</v>
      </c>
      <c r="J854" s="134">
        <v>52</v>
      </c>
      <c r="K854" s="103" t="s">
        <v>1826</v>
      </c>
      <c r="L854" s="134">
        <v>8</v>
      </c>
      <c r="M854" s="103" t="s">
        <v>1827</v>
      </c>
      <c r="N854" s="134">
        <v>6</v>
      </c>
    </row>
    <row r="855" spans="1:14">
      <c r="A855" s="106" t="s">
        <v>1828</v>
      </c>
      <c r="B855" s="122" t="s">
        <v>1829</v>
      </c>
      <c r="C855" s="117">
        <v>25</v>
      </c>
      <c r="D855" s="147">
        <v>0.65</v>
      </c>
      <c r="E855" s="106" t="s">
        <v>1830</v>
      </c>
      <c r="F855" s="156">
        <v>11000</v>
      </c>
      <c r="G855" s="106" t="s">
        <v>1831</v>
      </c>
      <c r="H855" s="137">
        <v>5350</v>
      </c>
      <c r="I855" s="106" t="s">
        <v>1832</v>
      </c>
      <c r="J855" s="156">
        <v>10300</v>
      </c>
      <c r="K855" s="106" t="s">
        <v>1203</v>
      </c>
      <c r="L855" s="137">
        <v>4770</v>
      </c>
      <c r="M855" s="106" t="s">
        <v>1833</v>
      </c>
      <c r="N855" s="136">
        <v>1420</v>
      </c>
    </row>
    <row r="856" spans="1:14">
      <c r="A856" s="103" t="s">
        <v>1834</v>
      </c>
      <c r="B856" s="120" t="s">
        <v>1835</v>
      </c>
      <c r="C856" s="114">
        <v>12.9</v>
      </c>
      <c r="D856" s="146">
        <v>0.86</v>
      </c>
      <c r="E856" s="103" t="s">
        <v>1836</v>
      </c>
      <c r="F856" s="135">
        <v>8430</v>
      </c>
      <c r="G856" s="103" t="s">
        <v>1837</v>
      </c>
      <c r="H856" s="135">
        <v>2910</v>
      </c>
      <c r="I856" s="103" t="s">
        <v>1479</v>
      </c>
      <c r="J856" s="135">
        <v>6860</v>
      </c>
      <c r="K856" s="103" t="s">
        <v>1838</v>
      </c>
      <c r="L856" s="135">
        <v>1500</v>
      </c>
      <c r="M856" s="103" t="s">
        <v>1839</v>
      </c>
      <c r="N856" s="134">
        <v>442</v>
      </c>
    </row>
    <row r="857" spans="1:14">
      <c r="A857" s="106" t="s">
        <v>1840</v>
      </c>
      <c r="B857" s="122" t="s">
        <v>1841</v>
      </c>
      <c r="C857" s="126">
        <v>1.9</v>
      </c>
      <c r="D857" s="147">
        <v>0.26</v>
      </c>
      <c r="E857" s="106" t="s">
        <v>1842</v>
      </c>
      <c r="F857" s="136">
        <v>668</v>
      </c>
      <c r="G857" s="106" t="s">
        <v>1842</v>
      </c>
      <c r="H857" s="136">
        <v>182</v>
      </c>
      <c r="I857" s="106" t="s">
        <v>1406</v>
      </c>
      <c r="J857" s="136">
        <v>243</v>
      </c>
      <c r="K857" s="106" t="s">
        <v>1843</v>
      </c>
      <c r="L857" s="136">
        <v>32</v>
      </c>
      <c r="M857" s="106" t="s">
        <v>1026</v>
      </c>
      <c r="N857" s="136">
        <v>25</v>
      </c>
    </row>
    <row r="858" spans="1:14" ht="22">
      <c r="A858" s="103" t="s">
        <v>1844</v>
      </c>
      <c r="B858" s="120" t="s">
        <v>1845</v>
      </c>
      <c r="C858" s="114">
        <v>12.9</v>
      </c>
      <c r="D858" s="120" t="s">
        <v>1846</v>
      </c>
      <c r="E858" s="103" t="s">
        <v>1847</v>
      </c>
      <c r="F858" s="135">
        <v>7900</v>
      </c>
      <c r="G858" s="103" t="s">
        <v>1848</v>
      </c>
      <c r="H858" s="135">
        <v>2730</v>
      </c>
      <c r="I858" s="103" t="s">
        <v>1437</v>
      </c>
      <c r="J858" s="135">
        <v>6430</v>
      </c>
      <c r="K858" s="103" t="s">
        <v>1849</v>
      </c>
      <c r="L858" s="135">
        <v>1410</v>
      </c>
      <c r="M858" s="103" t="s">
        <v>1850</v>
      </c>
      <c r="N858" s="134">
        <v>415</v>
      </c>
    </row>
    <row r="859" spans="1:14" ht="22">
      <c r="A859" s="106" t="s">
        <v>1851</v>
      </c>
      <c r="B859" s="122" t="s">
        <v>1852</v>
      </c>
      <c r="C859" s="117">
        <v>12.9</v>
      </c>
      <c r="D859" s="122" t="s">
        <v>1853</v>
      </c>
      <c r="E859" s="106" t="s">
        <v>1854</v>
      </c>
      <c r="F859" s="137">
        <v>8270</v>
      </c>
      <c r="G859" s="106" t="s">
        <v>1855</v>
      </c>
      <c r="H859" s="137">
        <v>2850</v>
      </c>
      <c r="I859" s="106" t="s">
        <v>940</v>
      </c>
      <c r="J859" s="137">
        <v>6730</v>
      </c>
      <c r="K859" s="106" t="s">
        <v>1856</v>
      </c>
      <c r="L859" s="137">
        <v>1480</v>
      </c>
      <c r="M859" s="106" t="s">
        <v>1857</v>
      </c>
      <c r="N859" s="136">
        <v>434</v>
      </c>
    </row>
    <row r="860" spans="1:14" ht="22">
      <c r="A860" s="103" t="s">
        <v>1858</v>
      </c>
      <c r="B860" s="120" t="s">
        <v>1859</v>
      </c>
      <c r="C860" s="114">
        <v>25</v>
      </c>
      <c r="D860" s="120" t="s">
        <v>1860</v>
      </c>
      <c r="E860" s="103" t="s">
        <v>1861</v>
      </c>
      <c r="F860" s="155">
        <v>10900</v>
      </c>
      <c r="G860" s="103" t="s">
        <v>1862</v>
      </c>
      <c r="H860" s="135">
        <v>5300</v>
      </c>
      <c r="I860" s="103" t="s">
        <v>1863</v>
      </c>
      <c r="J860" s="155">
        <v>10200</v>
      </c>
      <c r="K860" s="103" t="s">
        <v>1864</v>
      </c>
      <c r="L860" s="135">
        <v>4730</v>
      </c>
      <c r="M860" s="103" t="s">
        <v>1865</v>
      </c>
      <c r="N860" s="134">
        <v>1400</v>
      </c>
    </row>
    <row r="861" spans="1:14" ht="22">
      <c r="A861" s="128" t="s">
        <v>1866</v>
      </c>
      <c r="B861" s="127" t="s">
        <v>1867</v>
      </c>
      <c r="C861" s="165">
        <v>13.5</v>
      </c>
      <c r="D861" s="127" t="s">
        <v>1868</v>
      </c>
      <c r="E861" s="128" t="s">
        <v>1869</v>
      </c>
      <c r="F861" s="161">
        <v>11100</v>
      </c>
      <c r="G861" s="128" t="s">
        <v>1870</v>
      </c>
      <c r="H861" s="160">
        <v>3890</v>
      </c>
      <c r="I861" s="128" t="s">
        <v>1871</v>
      </c>
      <c r="J861" s="160">
        <v>9110</v>
      </c>
      <c r="K861" s="128" t="s">
        <v>1671</v>
      </c>
      <c r="L861" s="160">
        <v>2120</v>
      </c>
      <c r="M861" s="128" t="s">
        <v>1872</v>
      </c>
      <c r="N861" s="166">
        <v>602</v>
      </c>
    </row>
    <row r="862" spans="1:14" ht="22">
      <c r="A862" s="99" t="s">
        <v>1873</v>
      </c>
      <c r="B862" s="142" t="s">
        <v>1874</v>
      </c>
      <c r="C862" s="132">
        <v>25</v>
      </c>
      <c r="D862" s="142" t="s">
        <v>1875</v>
      </c>
      <c r="E862" s="99" t="s">
        <v>1876</v>
      </c>
      <c r="F862" s="133">
        <v>15100</v>
      </c>
      <c r="G862" s="99" t="s">
        <v>1877</v>
      </c>
      <c r="H862" s="163">
        <v>7330</v>
      </c>
      <c r="I862" s="99" t="s">
        <v>1878</v>
      </c>
      <c r="J862" s="133">
        <v>14100</v>
      </c>
      <c r="K862" s="99" t="s">
        <v>1879</v>
      </c>
      <c r="L862" s="163">
        <v>6530</v>
      </c>
      <c r="M862" s="99" t="s">
        <v>1880</v>
      </c>
      <c r="N862" s="144">
        <v>1940</v>
      </c>
    </row>
    <row r="863" spans="1:14">
      <c r="A863" s="103" t="s">
        <v>1881</v>
      </c>
      <c r="B863" s="120" t="s">
        <v>1882</v>
      </c>
      <c r="C863" s="121">
        <v>0.8</v>
      </c>
      <c r="D863" s="120" t="s">
        <v>1883</v>
      </c>
      <c r="E863" s="103" t="s">
        <v>948</v>
      </c>
      <c r="F863" s="134">
        <v>223</v>
      </c>
      <c r="G863" s="103" t="s">
        <v>948</v>
      </c>
      <c r="H863" s="134">
        <v>61</v>
      </c>
      <c r="I863" s="103" t="s">
        <v>1884</v>
      </c>
      <c r="J863" s="134">
        <v>70</v>
      </c>
      <c r="K863" s="103" t="s">
        <v>1885</v>
      </c>
      <c r="L863" s="134">
        <v>10</v>
      </c>
      <c r="M863" s="103" t="s">
        <v>1886</v>
      </c>
      <c r="N863" s="134">
        <v>8</v>
      </c>
    </row>
    <row r="864" spans="1:14">
      <c r="A864" s="106" t="s">
        <v>1887</v>
      </c>
      <c r="B864" s="122" t="s">
        <v>1888</v>
      </c>
      <c r="C864" s="106" t="s">
        <v>1889</v>
      </c>
      <c r="D864" s="122" t="s">
        <v>1890</v>
      </c>
      <c r="E864" s="106" t="s">
        <v>1891</v>
      </c>
      <c r="F864" s="138" t="s">
        <v>1113</v>
      </c>
      <c r="G864" s="106" t="s">
        <v>1891</v>
      </c>
      <c r="H864" s="138" t="s">
        <v>1113</v>
      </c>
      <c r="I864" s="106" t="s">
        <v>1892</v>
      </c>
      <c r="J864" s="138" t="s">
        <v>1113</v>
      </c>
      <c r="K864" s="106" t="s">
        <v>1893</v>
      </c>
      <c r="L864" s="138" t="s">
        <v>1113</v>
      </c>
      <c r="M864" s="106" t="s">
        <v>1894</v>
      </c>
      <c r="N864" s="138" t="s">
        <v>1113</v>
      </c>
    </row>
    <row r="865" spans="1:14">
      <c r="A865" s="103" t="s">
        <v>1895</v>
      </c>
      <c r="B865" s="120" t="s">
        <v>1896</v>
      </c>
      <c r="C865" s="121">
        <v>6.2</v>
      </c>
      <c r="D865" s="120" t="s">
        <v>1897</v>
      </c>
      <c r="E865" s="103" t="s">
        <v>1898</v>
      </c>
      <c r="F865" s="135">
        <v>3080</v>
      </c>
      <c r="G865" s="103" t="s">
        <v>1899</v>
      </c>
      <c r="H865" s="134">
        <v>871</v>
      </c>
      <c r="I865" s="103" t="s">
        <v>1696</v>
      </c>
      <c r="J865" s="135">
        <v>1880</v>
      </c>
      <c r="K865" s="103" t="s">
        <v>914</v>
      </c>
      <c r="L865" s="134">
        <v>207</v>
      </c>
      <c r="M865" s="103" t="s">
        <v>1900</v>
      </c>
      <c r="N865" s="134">
        <v>122</v>
      </c>
    </row>
    <row r="866" spans="1:14" ht="22">
      <c r="A866" s="106" t="s">
        <v>1901</v>
      </c>
      <c r="B866" s="122" t="s">
        <v>1902</v>
      </c>
      <c r="C866" s="126">
        <v>1</v>
      </c>
      <c r="D866" s="122" t="s">
        <v>1903</v>
      </c>
      <c r="E866" s="106" t="s">
        <v>1904</v>
      </c>
      <c r="F866" s="136">
        <v>204</v>
      </c>
      <c r="G866" s="106" t="s">
        <v>1904</v>
      </c>
      <c r="H866" s="136">
        <v>56</v>
      </c>
      <c r="I866" s="106" t="s">
        <v>1762</v>
      </c>
      <c r="J866" s="136">
        <v>66</v>
      </c>
      <c r="K866" s="106" t="s">
        <v>1905</v>
      </c>
      <c r="L866" s="136">
        <v>10</v>
      </c>
      <c r="M866" s="106" t="s">
        <v>1906</v>
      </c>
      <c r="N866" s="136">
        <v>8</v>
      </c>
    </row>
    <row r="867" spans="1:14">
      <c r="A867" s="103" t="s">
        <v>1907</v>
      </c>
      <c r="B867" s="120" t="s">
        <v>1908</v>
      </c>
      <c r="C867" s="103" t="s">
        <v>1909</v>
      </c>
      <c r="D867" s="120" t="s">
        <v>1910</v>
      </c>
      <c r="E867" s="103" t="s">
        <v>1627</v>
      </c>
      <c r="F867" s="134">
        <v>46</v>
      </c>
      <c r="G867" s="103" t="s">
        <v>1627</v>
      </c>
      <c r="H867" s="134">
        <v>13</v>
      </c>
      <c r="I867" s="103" t="s">
        <v>1911</v>
      </c>
      <c r="J867" s="134">
        <v>14</v>
      </c>
      <c r="K867" s="103" t="s">
        <v>1547</v>
      </c>
      <c r="L867" s="134">
        <v>2</v>
      </c>
      <c r="M867" s="103" t="s">
        <v>1912</v>
      </c>
      <c r="N867" s="134">
        <v>2</v>
      </c>
    </row>
    <row r="868" spans="1:14">
      <c r="A868" s="106" t="s">
        <v>1913</v>
      </c>
      <c r="B868" s="122" t="s">
        <v>1914</v>
      </c>
      <c r="C868" s="126">
        <v>1.1000000000000001</v>
      </c>
      <c r="D868" s="122" t="s">
        <v>1915</v>
      </c>
      <c r="E868" s="106" t="s">
        <v>1195</v>
      </c>
      <c r="F868" s="136">
        <v>528</v>
      </c>
      <c r="G868" s="106" t="s">
        <v>1195</v>
      </c>
      <c r="H868" s="136">
        <v>144</v>
      </c>
      <c r="I868" s="106" t="s">
        <v>1916</v>
      </c>
      <c r="J868" s="136">
        <v>173</v>
      </c>
      <c r="K868" s="106" t="s">
        <v>1917</v>
      </c>
      <c r="L868" s="136">
        <v>25</v>
      </c>
      <c r="M868" s="106" t="s">
        <v>1918</v>
      </c>
      <c r="N868" s="136">
        <v>20</v>
      </c>
    </row>
    <row r="869" spans="1:14">
      <c r="A869" s="103" t="s">
        <v>1919</v>
      </c>
      <c r="B869" s="120" t="s">
        <v>1920</v>
      </c>
      <c r="C869" s="121">
        <v>0.9</v>
      </c>
      <c r="D869" s="120" t="s">
        <v>1921</v>
      </c>
      <c r="E869" s="103" t="s">
        <v>1922</v>
      </c>
      <c r="F869" s="134">
        <v>479</v>
      </c>
      <c r="G869" s="103" t="s">
        <v>1922</v>
      </c>
      <c r="H869" s="134">
        <v>130</v>
      </c>
      <c r="I869" s="103" t="s">
        <v>1923</v>
      </c>
      <c r="J869" s="134">
        <v>153</v>
      </c>
      <c r="K869" s="103" t="s">
        <v>1281</v>
      </c>
      <c r="L869" s="134">
        <v>22</v>
      </c>
      <c r="M869" s="103" t="s">
        <v>1924</v>
      </c>
      <c r="N869" s="134">
        <v>18</v>
      </c>
    </row>
    <row r="870" spans="1:14">
      <c r="A870" s="106" t="s">
        <v>1925</v>
      </c>
      <c r="B870" s="122" t="s">
        <v>1926</v>
      </c>
      <c r="C870" s="126">
        <v>3.3</v>
      </c>
      <c r="D870" s="122" t="s">
        <v>1927</v>
      </c>
      <c r="E870" s="106" t="s">
        <v>1767</v>
      </c>
      <c r="F870" s="137">
        <v>2260</v>
      </c>
      <c r="G870" s="106" t="s">
        <v>1928</v>
      </c>
      <c r="H870" s="136">
        <v>617</v>
      </c>
      <c r="I870" s="106" t="s">
        <v>1929</v>
      </c>
      <c r="J870" s="137">
        <v>1010</v>
      </c>
      <c r="K870" s="106" t="s">
        <v>1930</v>
      </c>
      <c r="L870" s="136">
        <v>115</v>
      </c>
      <c r="M870" s="106" t="s">
        <v>1931</v>
      </c>
      <c r="N870" s="136">
        <v>86</v>
      </c>
    </row>
    <row r="871" spans="1:14">
      <c r="A871" s="103" t="s">
        <v>1932</v>
      </c>
      <c r="B871" s="120" t="s">
        <v>1933</v>
      </c>
      <c r="C871" s="121">
        <v>4.4000000000000004</v>
      </c>
      <c r="D871" s="120" t="s">
        <v>1934</v>
      </c>
      <c r="E871" s="103" t="s">
        <v>1935</v>
      </c>
      <c r="F871" s="135">
        <v>2730</v>
      </c>
      <c r="G871" s="103" t="s">
        <v>1936</v>
      </c>
      <c r="H871" s="134">
        <v>751</v>
      </c>
      <c r="I871" s="103" t="s">
        <v>1937</v>
      </c>
      <c r="J871" s="135">
        <v>1400</v>
      </c>
      <c r="K871" s="103" t="s">
        <v>1938</v>
      </c>
      <c r="L871" s="134">
        <v>150</v>
      </c>
      <c r="M871" s="103" t="s">
        <v>1588</v>
      </c>
      <c r="N871" s="134">
        <v>105</v>
      </c>
    </row>
    <row r="872" spans="1:14">
      <c r="A872" s="106" t="s">
        <v>1939</v>
      </c>
      <c r="B872" s="122" t="s">
        <v>1940</v>
      </c>
      <c r="C872" s="126">
        <v>2</v>
      </c>
      <c r="D872" s="147">
        <v>0.28999999999999998</v>
      </c>
      <c r="E872" s="106" t="s">
        <v>1941</v>
      </c>
      <c r="F872" s="136">
        <v>815</v>
      </c>
      <c r="G872" s="106" t="s">
        <v>1941</v>
      </c>
      <c r="H872" s="136">
        <v>222</v>
      </c>
      <c r="I872" s="106" t="s">
        <v>1683</v>
      </c>
      <c r="J872" s="136">
        <v>301</v>
      </c>
      <c r="K872" s="106" t="s">
        <v>1942</v>
      </c>
      <c r="L872" s="136">
        <v>39</v>
      </c>
      <c r="M872" s="106" t="s">
        <v>1943</v>
      </c>
      <c r="N872" s="136">
        <v>31</v>
      </c>
    </row>
    <row r="873" spans="1:14">
      <c r="A873" s="103" t="s">
        <v>1944</v>
      </c>
      <c r="B873" s="120" t="s">
        <v>1945</v>
      </c>
      <c r="C873" s="121">
        <v>2</v>
      </c>
      <c r="D873" s="146">
        <v>0.56000000000000005</v>
      </c>
      <c r="E873" s="103" t="s">
        <v>1168</v>
      </c>
      <c r="F873" s="134">
        <v>868</v>
      </c>
      <c r="G873" s="103" t="s">
        <v>1168</v>
      </c>
      <c r="H873" s="134">
        <v>236</v>
      </c>
      <c r="I873" s="103" t="s">
        <v>1946</v>
      </c>
      <c r="J873" s="134">
        <v>320</v>
      </c>
      <c r="K873" s="103" t="s">
        <v>1947</v>
      </c>
      <c r="L873" s="134">
        <v>42</v>
      </c>
      <c r="M873" s="103" t="s">
        <v>1171</v>
      </c>
      <c r="N873" s="134">
        <v>33</v>
      </c>
    </row>
    <row r="874" spans="1:14">
      <c r="A874" s="106" t="s">
        <v>1948</v>
      </c>
      <c r="B874" s="122" t="s">
        <v>1949</v>
      </c>
      <c r="C874" s="126">
        <v>2</v>
      </c>
      <c r="D874" s="147">
        <v>0.76</v>
      </c>
      <c r="E874" s="106" t="s">
        <v>1941</v>
      </c>
      <c r="F874" s="136">
        <v>812</v>
      </c>
      <c r="G874" s="106" t="s">
        <v>1941</v>
      </c>
      <c r="H874" s="136">
        <v>221</v>
      </c>
      <c r="I874" s="106" t="s">
        <v>1950</v>
      </c>
      <c r="J874" s="136">
        <v>299</v>
      </c>
      <c r="K874" s="106" t="s">
        <v>1951</v>
      </c>
      <c r="L874" s="136">
        <v>39</v>
      </c>
      <c r="M874" s="106" t="s">
        <v>1952</v>
      </c>
      <c r="N874" s="136">
        <v>31</v>
      </c>
    </row>
    <row r="875" spans="1:14">
      <c r="A875" s="103" t="s">
        <v>1953</v>
      </c>
      <c r="B875" s="120" t="s">
        <v>1954</v>
      </c>
      <c r="C875" s="114">
        <v>40</v>
      </c>
      <c r="D875" s="146">
        <v>0.48</v>
      </c>
      <c r="E875" s="103" t="s">
        <v>1955</v>
      </c>
      <c r="F875" s="135">
        <v>7170</v>
      </c>
      <c r="G875" s="103" t="s">
        <v>1956</v>
      </c>
      <c r="H875" s="135">
        <v>4550</v>
      </c>
      <c r="I875" s="103" t="s">
        <v>1957</v>
      </c>
      <c r="J875" s="135">
        <v>7090</v>
      </c>
      <c r="K875" s="103" t="s">
        <v>1958</v>
      </c>
      <c r="L875" s="135">
        <v>4690</v>
      </c>
      <c r="M875" s="103" t="s">
        <v>1326</v>
      </c>
      <c r="N875" s="134">
        <v>2040</v>
      </c>
    </row>
    <row r="876" spans="1:14">
      <c r="A876" s="106" t="s">
        <v>1959</v>
      </c>
      <c r="B876" s="122" t="s">
        <v>1960</v>
      </c>
      <c r="C876" s="106" t="s">
        <v>1961</v>
      </c>
      <c r="D876" s="147">
        <v>0.06</v>
      </c>
      <c r="E876" s="106" t="s">
        <v>1962</v>
      </c>
      <c r="F876" s="136">
        <v>2</v>
      </c>
      <c r="G876" s="106" t="s">
        <v>1962</v>
      </c>
      <c r="H876" s="138" t="s">
        <v>1113</v>
      </c>
      <c r="I876" s="106" t="s">
        <v>1963</v>
      </c>
      <c r="J876" s="138" t="s">
        <v>1113</v>
      </c>
      <c r="K876" s="106" t="s">
        <v>1964</v>
      </c>
      <c r="L876" s="138" t="s">
        <v>1113</v>
      </c>
      <c r="M876" s="106" t="s">
        <v>1965</v>
      </c>
      <c r="N876" s="138" t="s">
        <v>1113</v>
      </c>
    </row>
    <row r="877" spans="1:14">
      <c r="A877" s="103" t="s">
        <v>1966</v>
      </c>
      <c r="B877" s="120" t="s">
        <v>1967</v>
      </c>
      <c r="C877" s="103" t="s">
        <v>1961</v>
      </c>
      <c r="D877" s="146">
        <v>7.0000000000000007E-2</v>
      </c>
      <c r="E877" s="103" t="s">
        <v>1968</v>
      </c>
      <c r="F877" s="134">
        <v>1</v>
      </c>
      <c r="G877" s="103" t="s">
        <v>1968</v>
      </c>
      <c r="H877" s="139" t="s">
        <v>1113</v>
      </c>
      <c r="I877" s="103" t="s">
        <v>1969</v>
      </c>
      <c r="J877" s="139" t="s">
        <v>1113</v>
      </c>
      <c r="K877" s="103" t="s">
        <v>1970</v>
      </c>
      <c r="L877" s="139" t="s">
        <v>1113</v>
      </c>
      <c r="M877" s="103" t="s">
        <v>1971</v>
      </c>
      <c r="N877" s="139" t="s">
        <v>1113</v>
      </c>
    </row>
    <row r="878" spans="1:14" ht="22">
      <c r="A878" s="122" t="s">
        <v>1972</v>
      </c>
      <c r="B878" s="122" t="s">
        <v>1973</v>
      </c>
      <c r="C878" s="106" t="s">
        <v>1961</v>
      </c>
      <c r="D878" s="147">
        <v>0.05</v>
      </c>
      <c r="E878" s="106" t="s">
        <v>1974</v>
      </c>
      <c r="F878" s="138" t="s">
        <v>1113</v>
      </c>
      <c r="G878" s="106" t="s">
        <v>1974</v>
      </c>
      <c r="H878" s="138" t="s">
        <v>1113</v>
      </c>
      <c r="I878" s="106" t="s">
        <v>1646</v>
      </c>
      <c r="J878" s="138" t="s">
        <v>1113</v>
      </c>
      <c r="K878" s="106" t="s">
        <v>1975</v>
      </c>
      <c r="L878" s="138" t="s">
        <v>1113</v>
      </c>
      <c r="M878" s="106" t="s">
        <v>1976</v>
      </c>
      <c r="N878" s="138" t="s">
        <v>1113</v>
      </c>
    </row>
    <row r="879" spans="1:14">
      <c r="A879" s="103" t="s">
        <v>1977</v>
      </c>
      <c r="B879" s="120" t="s">
        <v>1978</v>
      </c>
      <c r="C879" s="121">
        <v>1.4</v>
      </c>
      <c r="D879" s="146">
        <v>0.21</v>
      </c>
      <c r="E879" s="103" t="s">
        <v>1979</v>
      </c>
      <c r="F879" s="134">
        <v>449</v>
      </c>
      <c r="G879" s="103" t="s">
        <v>1979</v>
      </c>
      <c r="H879" s="134">
        <v>122</v>
      </c>
      <c r="I879" s="103" t="s">
        <v>1923</v>
      </c>
      <c r="J879" s="134">
        <v>153</v>
      </c>
      <c r="K879" s="103" t="s">
        <v>1060</v>
      </c>
      <c r="L879" s="134">
        <v>21</v>
      </c>
      <c r="M879" s="103" t="s">
        <v>1980</v>
      </c>
      <c r="N879" s="134">
        <v>17</v>
      </c>
    </row>
    <row r="880" spans="1:14" ht="22">
      <c r="A880" s="106" t="s">
        <v>1981</v>
      </c>
      <c r="B880" s="122" t="s">
        <v>1982</v>
      </c>
      <c r="C880" s="117">
        <v>800</v>
      </c>
      <c r="D880" s="147">
        <v>0.65</v>
      </c>
      <c r="E880" s="106" t="s">
        <v>1983</v>
      </c>
      <c r="F880" s="137">
        <v>7500</v>
      </c>
      <c r="G880" s="106" t="s">
        <v>1984</v>
      </c>
      <c r="H880" s="137">
        <v>9710</v>
      </c>
      <c r="I880" s="106" t="s">
        <v>1985</v>
      </c>
      <c r="J880" s="137">
        <v>8070</v>
      </c>
      <c r="K880" s="106" t="s">
        <v>1986</v>
      </c>
      <c r="L880" s="137">
        <v>9910</v>
      </c>
      <c r="M880" s="106" t="s">
        <v>1574</v>
      </c>
      <c r="N880" s="156">
        <v>11300</v>
      </c>
    </row>
    <row r="881" spans="1:14">
      <c r="A881" s="103" t="s">
        <v>1987</v>
      </c>
      <c r="B881" s="120" t="s">
        <v>1988</v>
      </c>
      <c r="C881" s="103" t="s">
        <v>1989</v>
      </c>
      <c r="D881" s="146">
        <v>0.02</v>
      </c>
      <c r="E881" s="103" t="s">
        <v>1990</v>
      </c>
      <c r="F881" s="139" t="s">
        <v>1113</v>
      </c>
      <c r="G881" s="103" t="s">
        <v>1990</v>
      </c>
      <c r="H881" s="139" t="s">
        <v>1113</v>
      </c>
      <c r="I881" s="103" t="s">
        <v>1991</v>
      </c>
      <c r="J881" s="139" t="s">
        <v>1113</v>
      </c>
      <c r="K881" s="103" t="s">
        <v>1992</v>
      </c>
      <c r="L881" s="139" t="s">
        <v>1113</v>
      </c>
      <c r="M881" s="103" t="s">
        <v>1993</v>
      </c>
      <c r="N881" s="139" t="s">
        <v>1113</v>
      </c>
    </row>
    <row r="882" spans="1:14">
      <c r="A882" s="106" t="s">
        <v>1994</v>
      </c>
      <c r="B882" s="122" t="s">
        <v>1995</v>
      </c>
      <c r="C882" s="126">
        <v>3.5</v>
      </c>
      <c r="D882" s="122" t="s">
        <v>1996</v>
      </c>
      <c r="E882" s="106" t="s">
        <v>1997</v>
      </c>
      <c r="F882" s="137">
        <v>2150</v>
      </c>
      <c r="G882" s="106" t="s">
        <v>1998</v>
      </c>
      <c r="H882" s="136">
        <v>588</v>
      </c>
      <c r="I882" s="106" t="s">
        <v>1999</v>
      </c>
      <c r="J882" s="136">
        <v>984</v>
      </c>
      <c r="K882" s="106" t="s">
        <v>2000</v>
      </c>
      <c r="L882" s="136">
        <v>111</v>
      </c>
      <c r="M882" s="106" t="s">
        <v>2001</v>
      </c>
      <c r="N882" s="136">
        <v>82</v>
      </c>
    </row>
    <row r="883" spans="1:14">
      <c r="A883" s="103" t="s">
        <v>2002</v>
      </c>
      <c r="B883" s="120" t="s">
        <v>2003</v>
      </c>
      <c r="C883" s="121">
        <v>3.5</v>
      </c>
      <c r="D883" s="120" t="s">
        <v>2004</v>
      </c>
      <c r="E883" s="103" t="s">
        <v>1579</v>
      </c>
      <c r="F883" s="135">
        <v>2130</v>
      </c>
      <c r="G883" s="103" t="s">
        <v>2005</v>
      </c>
      <c r="H883" s="134">
        <v>580</v>
      </c>
      <c r="I883" s="103" t="s">
        <v>2006</v>
      </c>
      <c r="J883" s="134">
        <v>971</v>
      </c>
      <c r="K883" s="103" t="s">
        <v>2007</v>
      </c>
      <c r="L883" s="134">
        <v>110</v>
      </c>
      <c r="M883" s="103" t="s">
        <v>2008</v>
      </c>
      <c r="N883" s="134">
        <v>81</v>
      </c>
    </row>
    <row r="884" spans="1:14">
      <c r="A884" s="106" t="s">
        <v>2009</v>
      </c>
      <c r="B884" s="122" t="s">
        <v>2010</v>
      </c>
      <c r="C884" s="126">
        <v>2.6</v>
      </c>
      <c r="D884" s="122" t="s">
        <v>2011</v>
      </c>
      <c r="E884" s="106" t="s">
        <v>1362</v>
      </c>
      <c r="F884" s="137">
        <v>1380</v>
      </c>
      <c r="G884" s="106" t="s">
        <v>1362</v>
      </c>
      <c r="H884" s="136">
        <v>376</v>
      </c>
      <c r="I884" s="106" t="s">
        <v>2012</v>
      </c>
      <c r="J884" s="136">
        <v>555</v>
      </c>
      <c r="K884" s="106" t="s">
        <v>2013</v>
      </c>
      <c r="L884" s="136">
        <v>68</v>
      </c>
      <c r="M884" s="106" t="s">
        <v>2014</v>
      </c>
      <c r="N884" s="136">
        <v>52</v>
      </c>
    </row>
    <row r="885" spans="1:14">
      <c r="A885" s="103" t="s">
        <v>2015</v>
      </c>
      <c r="B885" s="120" t="s">
        <v>2016</v>
      </c>
      <c r="C885" s="121">
        <v>3</v>
      </c>
      <c r="D885" s="120" t="s">
        <v>2017</v>
      </c>
      <c r="E885" s="103" t="s">
        <v>2018</v>
      </c>
      <c r="F885" s="135">
        <v>1440</v>
      </c>
      <c r="G885" s="103" t="s">
        <v>2018</v>
      </c>
      <c r="H885" s="134">
        <v>392</v>
      </c>
      <c r="I885" s="103" t="s">
        <v>2019</v>
      </c>
      <c r="J885" s="134">
        <v>613</v>
      </c>
      <c r="K885" s="103" t="s">
        <v>2020</v>
      </c>
      <c r="L885" s="134">
        <v>72</v>
      </c>
      <c r="M885" s="103" t="s">
        <v>2021</v>
      </c>
      <c r="N885" s="134">
        <v>54</v>
      </c>
    </row>
    <row r="886" spans="1:14">
      <c r="A886" s="106" t="s">
        <v>2022</v>
      </c>
      <c r="B886" s="122" t="s">
        <v>2023</v>
      </c>
      <c r="C886" s="126">
        <v>0.4</v>
      </c>
      <c r="D886" s="122" t="s">
        <v>2024</v>
      </c>
      <c r="E886" s="106" t="s">
        <v>2025</v>
      </c>
      <c r="F886" s="136">
        <v>123</v>
      </c>
      <c r="G886" s="106" t="s">
        <v>2025</v>
      </c>
      <c r="H886" s="136">
        <v>33</v>
      </c>
      <c r="I886" s="106" t="s">
        <v>2026</v>
      </c>
      <c r="J886" s="136">
        <v>37</v>
      </c>
      <c r="K886" s="106" t="s">
        <v>2027</v>
      </c>
      <c r="L886" s="136">
        <v>6</v>
      </c>
      <c r="M886" s="106" t="s">
        <v>2028</v>
      </c>
      <c r="N886" s="136">
        <v>5</v>
      </c>
    </row>
    <row r="887" spans="1:14">
      <c r="A887" s="103" t="s">
        <v>2029</v>
      </c>
      <c r="B887" s="120" t="s">
        <v>2030</v>
      </c>
      <c r="C887" s="121">
        <v>0.3</v>
      </c>
      <c r="D887" s="120" t="s">
        <v>2031</v>
      </c>
      <c r="E887" s="103" t="s">
        <v>2032</v>
      </c>
      <c r="F887" s="134">
        <v>64</v>
      </c>
      <c r="G887" s="103" t="s">
        <v>2032</v>
      </c>
      <c r="H887" s="134">
        <v>17</v>
      </c>
      <c r="I887" s="103" t="s">
        <v>1060</v>
      </c>
      <c r="J887" s="134">
        <v>19</v>
      </c>
      <c r="K887" s="103" t="s">
        <v>2033</v>
      </c>
      <c r="L887" s="134">
        <v>3</v>
      </c>
      <c r="M887" s="103" t="s">
        <v>2034</v>
      </c>
      <c r="N887" s="134">
        <v>2</v>
      </c>
    </row>
    <row r="888" spans="1:14">
      <c r="A888" s="106" t="s">
        <v>2035</v>
      </c>
      <c r="B888" s="122" t="s">
        <v>2036</v>
      </c>
      <c r="C888" s="126">
        <v>3.2</v>
      </c>
      <c r="D888" s="122" t="s">
        <v>1819</v>
      </c>
      <c r="E888" s="106" t="s">
        <v>2037</v>
      </c>
      <c r="F888" s="137">
        <v>1720</v>
      </c>
      <c r="G888" s="106" t="s">
        <v>2038</v>
      </c>
      <c r="H888" s="136">
        <v>470</v>
      </c>
      <c r="I888" s="106" t="s">
        <v>1363</v>
      </c>
      <c r="J888" s="136">
        <v>755</v>
      </c>
      <c r="K888" s="106" t="s">
        <v>2039</v>
      </c>
      <c r="L888" s="136">
        <v>87</v>
      </c>
      <c r="M888" s="106" t="s">
        <v>1656</v>
      </c>
      <c r="N888" s="136">
        <v>65</v>
      </c>
    </row>
    <row r="889" spans="1:14">
      <c r="A889" s="103" t="s">
        <v>2040</v>
      </c>
      <c r="B889" s="120" t="s">
        <v>2041</v>
      </c>
      <c r="C889" s="121">
        <v>3.2</v>
      </c>
      <c r="D889" s="120" t="s">
        <v>2042</v>
      </c>
      <c r="E889" s="103" t="s">
        <v>2043</v>
      </c>
      <c r="F889" s="135">
        <v>1220</v>
      </c>
      <c r="G889" s="103" t="s">
        <v>2043</v>
      </c>
      <c r="H889" s="134">
        <v>333</v>
      </c>
      <c r="I889" s="103" t="s">
        <v>2044</v>
      </c>
      <c r="J889" s="134">
        <v>535</v>
      </c>
      <c r="K889" s="103" t="s">
        <v>2045</v>
      </c>
      <c r="L889" s="134">
        <v>62</v>
      </c>
      <c r="M889" s="103" t="s">
        <v>2046</v>
      </c>
      <c r="N889" s="134">
        <v>46</v>
      </c>
    </row>
    <row r="890" spans="1:14" ht="22">
      <c r="A890" s="106" t="s">
        <v>2047</v>
      </c>
      <c r="B890" s="122" t="s">
        <v>2048</v>
      </c>
      <c r="C890" s="106" t="s">
        <v>2049</v>
      </c>
      <c r="D890" s="122" t="s">
        <v>2050</v>
      </c>
      <c r="E890" s="106" t="s">
        <v>2051</v>
      </c>
      <c r="F890" s="136">
        <v>6</v>
      </c>
      <c r="G890" s="106" t="s">
        <v>2051</v>
      </c>
      <c r="H890" s="136">
        <v>2</v>
      </c>
      <c r="I890" s="106" t="s">
        <v>2052</v>
      </c>
      <c r="J890" s="136">
        <v>2</v>
      </c>
      <c r="K890" s="106" t="s">
        <v>2053</v>
      </c>
      <c r="L890" s="138" t="s">
        <v>1113</v>
      </c>
      <c r="M890" s="106" t="s">
        <v>2054</v>
      </c>
      <c r="N890" s="138" t="s">
        <v>1113</v>
      </c>
    </row>
    <row r="891" spans="1:14">
      <c r="A891" s="103" t="s">
        <v>2055</v>
      </c>
      <c r="B891" s="120" t="s">
        <v>2056</v>
      </c>
      <c r="C891" s="103" t="s">
        <v>2049</v>
      </c>
      <c r="D891" s="120" t="s">
        <v>2057</v>
      </c>
      <c r="E891" s="103" t="s">
        <v>2058</v>
      </c>
      <c r="F891" s="134">
        <v>6</v>
      </c>
      <c r="G891" s="103" t="s">
        <v>2058</v>
      </c>
      <c r="H891" s="134">
        <v>2</v>
      </c>
      <c r="I891" s="103" t="s">
        <v>2059</v>
      </c>
      <c r="J891" s="134">
        <v>2</v>
      </c>
      <c r="K891" s="103" t="s">
        <v>1353</v>
      </c>
      <c r="L891" s="139" t="s">
        <v>1113</v>
      </c>
      <c r="M891" s="103" t="s">
        <v>2060</v>
      </c>
      <c r="N891" s="139" t="s">
        <v>1113</v>
      </c>
    </row>
    <row r="892" spans="1:14">
      <c r="A892" s="106" t="s">
        <v>2061</v>
      </c>
      <c r="B892" s="122" t="s">
        <v>2062</v>
      </c>
      <c r="C892" s="106" t="s">
        <v>2049</v>
      </c>
      <c r="D892" s="122" t="s">
        <v>2063</v>
      </c>
      <c r="E892" s="106" t="s">
        <v>912</v>
      </c>
      <c r="F892" s="136">
        <v>8</v>
      </c>
      <c r="G892" s="106" t="s">
        <v>912</v>
      </c>
      <c r="H892" s="136">
        <v>2</v>
      </c>
      <c r="I892" s="106" t="s">
        <v>2064</v>
      </c>
      <c r="J892" s="136">
        <v>2</v>
      </c>
      <c r="K892" s="106" t="s">
        <v>2065</v>
      </c>
      <c r="L892" s="138" t="s">
        <v>1113</v>
      </c>
      <c r="M892" s="106" t="s">
        <v>2066</v>
      </c>
      <c r="N892" s="138" t="s">
        <v>1113</v>
      </c>
    </row>
    <row r="893" spans="1:14">
      <c r="A893" s="109" t="s">
        <v>2067</v>
      </c>
      <c r="B893" s="123" t="s">
        <v>2068</v>
      </c>
      <c r="C893" s="109" t="s">
        <v>2049</v>
      </c>
      <c r="D893" s="123" t="s">
        <v>2069</v>
      </c>
      <c r="E893" s="109" t="s">
        <v>2070</v>
      </c>
      <c r="F893" s="140">
        <v>8</v>
      </c>
      <c r="G893" s="109" t="s">
        <v>2070</v>
      </c>
      <c r="H893" s="140">
        <v>2</v>
      </c>
      <c r="I893" s="109" t="s">
        <v>2071</v>
      </c>
      <c r="J893" s="140">
        <v>2</v>
      </c>
      <c r="K893" s="109" t="s">
        <v>2072</v>
      </c>
      <c r="L893" s="141" t="s">
        <v>1113</v>
      </c>
      <c r="M893" s="109" t="s">
        <v>2073</v>
      </c>
      <c r="N893" s="141" t="s">
        <v>1113</v>
      </c>
    </row>
    <row r="894" spans="1:14">
      <c r="A894" s="99" t="s">
        <v>2074</v>
      </c>
      <c r="B894" s="142" t="s">
        <v>2075</v>
      </c>
      <c r="C894" s="112">
        <v>1.8</v>
      </c>
      <c r="D894" s="142" t="s">
        <v>2069</v>
      </c>
      <c r="E894" s="99" t="s">
        <v>2076</v>
      </c>
      <c r="F894" s="144">
        <v>350</v>
      </c>
      <c r="G894" s="99" t="s">
        <v>2076</v>
      </c>
      <c r="H894" s="144">
        <v>95</v>
      </c>
      <c r="I894" s="99" t="s">
        <v>2077</v>
      </c>
      <c r="J894" s="144">
        <v>126</v>
      </c>
      <c r="K894" s="99" t="s">
        <v>2078</v>
      </c>
      <c r="L894" s="144">
        <v>17</v>
      </c>
      <c r="M894" s="99" t="s">
        <v>2079</v>
      </c>
      <c r="N894" s="144">
        <v>13</v>
      </c>
    </row>
    <row r="895" spans="1:14">
      <c r="A895" s="103" t="s">
        <v>2080</v>
      </c>
      <c r="B895" s="120" t="s">
        <v>2081</v>
      </c>
      <c r="C895" s="121">
        <v>0.3</v>
      </c>
      <c r="D895" s="120" t="s">
        <v>2082</v>
      </c>
      <c r="E895" s="103" t="s">
        <v>2083</v>
      </c>
      <c r="F895" s="134">
        <v>99</v>
      </c>
      <c r="G895" s="103" t="s">
        <v>2083</v>
      </c>
      <c r="H895" s="134">
        <v>27</v>
      </c>
      <c r="I895" s="103" t="s">
        <v>2084</v>
      </c>
      <c r="J895" s="134">
        <v>30</v>
      </c>
      <c r="K895" s="103" t="s">
        <v>2085</v>
      </c>
      <c r="L895" s="134">
        <v>5</v>
      </c>
      <c r="M895" s="103" t="s">
        <v>2086</v>
      </c>
      <c r="N895" s="134">
        <v>4</v>
      </c>
    </row>
    <row r="896" spans="1:14">
      <c r="A896" s="106" t="s">
        <v>2087</v>
      </c>
      <c r="B896" s="122" t="s">
        <v>2088</v>
      </c>
      <c r="C896" s="126">
        <v>0.3</v>
      </c>
      <c r="D896" s="122" t="s">
        <v>2089</v>
      </c>
      <c r="E896" s="106" t="s">
        <v>2090</v>
      </c>
      <c r="F896" s="136">
        <v>113</v>
      </c>
      <c r="G896" s="106" t="s">
        <v>2090</v>
      </c>
      <c r="H896" s="136">
        <v>31</v>
      </c>
      <c r="I896" s="106" t="s">
        <v>2091</v>
      </c>
      <c r="J896" s="136">
        <v>34</v>
      </c>
      <c r="K896" s="106" t="s">
        <v>2092</v>
      </c>
      <c r="L896" s="136">
        <v>5</v>
      </c>
      <c r="M896" s="106" t="s">
        <v>2093</v>
      </c>
      <c r="N896" s="136">
        <v>4</v>
      </c>
    </row>
    <row r="897" spans="1:14">
      <c r="A897" s="103" t="s">
        <v>2094</v>
      </c>
      <c r="B897" s="120" t="s">
        <v>2095</v>
      </c>
      <c r="C897" s="103" t="s">
        <v>2049</v>
      </c>
      <c r="D897" s="120" t="s">
        <v>2096</v>
      </c>
      <c r="E897" s="103" t="s">
        <v>2097</v>
      </c>
      <c r="F897" s="134">
        <v>5</v>
      </c>
      <c r="G897" s="103" t="s">
        <v>2097</v>
      </c>
      <c r="H897" s="134">
        <v>1</v>
      </c>
      <c r="I897" s="103" t="s">
        <v>2098</v>
      </c>
      <c r="J897" s="134">
        <v>1</v>
      </c>
      <c r="K897" s="103" t="s">
        <v>2099</v>
      </c>
      <c r="L897" s="139" t="s">
        <v>1113</v>
      </c>
      <c r="M897" s="103" t="s">
        <v>2100</v>
      </c>
      <c r="N897" s="139" t="s">
        <v>1113</v>
      </c>
    </row>
    <row r="898" spans="1:14">
      <c r="A898" s="106" t="s">
        <v>2101</v>
      </c>
      <c r="B898" s="122" t="s">
        <v>2102</v>
      </c>
      <c r="C898" s="106" t="s">
        <v>2103</v>
      </c>
      <c r="D898" s="122" t="s">
        <v>2104</v>
      </c>
      <c r="E898" s="106" t="s">
        <v>2105</v>
      </c>
      <c r="F898" s="136">
        <v>25</v>
      </c>
      <c r="G898" s="106" t="s">
        <v>2105</v>
      </c>
      <c r="H898" s="136">
        <v>7</v>
      </c>
      <c r="I898" s="106" t="s">
        <v>2106</v>
      </c>
      <c r="J898" s="136">
        <v>7</v>
      </c>
      <c r="K898" s="106" t="s">
        <v>2107</v>
      </c>
      <c r="L898" s="136">
        <v>1</v>
      </c>
      <c r="M898" s="106" t="s">
        <v>2108</v>
      </c>
      <c r="N898" s="138" t="s">
        <v>1113</v>
      </c>
    </row>
    <row r="899" spans="1:14">
      <c r="A899" s="103" t="s">
        <v>2109</v>
      </c>
      <c r="B899" s="120" t="s">
        <v>2110</v>
      </c>
      <c r="C899" s="121">
        <v>0.6</v>
      </c>
      <c r="D899" s="120" t="s">
        <v>2111</v>
      </c>
      <c r="E899" s="103" t="s">
        <v>2112</v>
      </c>
      <c r="F899" s="134">
        <v>192</v>
      </c>
      <c r="G899" s="103" t="s">
        <v>2112</v>
      </c>
      <c r="H899" s="134">
        <v>52</v>
      </c>
      <c r="I899" s="103" t="s">
        <v>2113</v>
      </c>
      <c r="J899" s="134">
        <v>60</v>
      </c>
      <c r="K899" s="103" t="s">
        <v>2114</v>
      </c>
      <c r="L899" s="134">
        <v>9</v>
      </c>
      <c r="M899" s="103" t="s">
        <v>2115</v>
      </c>
      <c r="N899" s="134">
        <v>7</v>
      </c>
    </row>
    <row r="900" spans="1:14">
      <c r="A900" s="106" t="s">
        <v>2116</v>
      </c>
      <c r="B900" s="122" t="s">
        <v>2117</v>
      </c>
      <c r="C900" s="106" t="s">
        <v>2118</v>
      </c>
      <c r="D900" s="122" t="s">
        <v>2096</v>
      </c>
      <c r="E900" s="106" t="s">
        <v>2119</v>
      </c>
      <c r="F900" s="136">
        <v>12</v>
      </c>
      <c r="G900" s="106" t="s">
        <v>2119</v>
      </c>
      <c r="H900" s="136">
        <v>3</v>
      </c>
      <c r="I900" s="106" t="s">
        <v>2120</v>
      </c>
      <c r="J900" s="136">
        <v>4</v>
      </c>
      <c r="K900" s="106" t="s">
        <v>2121</v>
      </c>
      <c r="L900" s="138" t="s">
        <v>1113</v>
      </c>
      <c r="M900" s="106" t="s">
        <v>1352</v>
      </c>
      <c r="N900" s="138" t="s">
        <v>1113</v>
      </c>
    </row>
    <row r="901" spans="1:14">
      <c r="A901" s="103" t="s">
        <v>2122</v>
      </c>
      <c r="B901" s="120" t="s">
        <v>2123</v>
      </c>
      <c r="C901" s="121">
        <v>0.3</v>
      </c>
      <c r="D901" s="120" t="s">
        <v>2124</v>
      </c>
      <c r="E901" s="103" t="s">
        <v>2125</v>
      </c>
      <c r="F901" s="134">
        <v>99</v>
      </c>
      <c r="G901" s="103" t="s">
        <v>2125</v>
      </c>
      <c r="H901" s="134">
        <v>27</v>
      </c>
      <c r="I901" s="103" t="s">
        <v>2126</v>
      </c>
      <c r="J901" s="134">
        <v>30</v>
      </c>
      <c r="K901" s="103" t="s">
        <v>2127</v>
      </c>
      <c r="L901" s="134">
        <v>5</v>
      </c>
      <c r="M901" s="103" t="s">
        <v>2128</v>
      </c>
      <c r="N901" s="134">
        <v>4</v>
      </c>
    </row>
    <row r="902" spans="1:14">
      <c r="A902" s="106" t="s">
        <v>2129</v>
      </c>
      <c r="B902" s="122" t="s">
        <v>2130</v>
      </c>
      <c r="C902" s="126">
        <v>0.6</v>
      </c>
      <c r="D902" s="147">
        <v>0.2</v>
      </c>
      <c r="E902" s="106" t="s">
        <v>2131</v>
      </c>
      <c r="F902" s="136">
        <v>124</v>
      </c>
      <c r="G902" s="106" t="s">
        <v>2131</v>
      </c>
      <c r="H902" s="136">
        <v>34</v>
      </c>
      <c r="I902" s="106" t="s">
        <v>1253</v>
      </c>
      <c r="J902" s="136">
        <v>38</v>
      </c>
      <c r="K902" s="106" t="s">
        <v>2132</v>
      </c>
      <c r="L902" s="136">
        <v>6</v>
      </c>
      <c r="M902" s="106" t="s">
        <v>2133</v>
      </c>
      <c r="N902" s="136">
        <v>5</v>
      </c>
    </row>
    <row r="903" spans="1:14">
      <c r="A903" s="103" t="s">
        <v>2134</v>
      </c>
      <c r="B903" s="120" t="s">
        <v>2135</v>
      </c>
      <c r="C903" s="121">
        <v>9.8000000000000007</v>
      </c>
      <c r="D903" s="146">
        <v>0.35</v>
      </c>
      <c r="E903" s="103" t="s">
        <v>2136</v>
      </c>
      <c r="F903" s="135">
        <v>3970</v>
      </c>
      <c r="G903" s="103" t="s">
        <v>2137</v>
      </c>
      <c r="H903" s="135">
        <v>1240</v>
      </c>
      <c r="I903" s="103" t="s">
        <v>2138</v>
      </c>
      <c r="J903" s="135">
        <v>2960</v>
      </c>
      <c r="K903" s="103" t="s">
        <v>2139</v>
      </c>
      <c r="L903" s="134">
        <v>467</v>
      </c>
      <c r="M903" s="103" t="s">
        <v>2140</v>
      </c>
      <c r="N903" s="134">
        <v>178</v>
      </c>
    </row>
    <row r="904" spans="1:14">
      <c r="A904" s="106" t="s">
        <v>2141</v>
      </c>
      <c r="B904" s="122" t="s">
        <v>2142</v>
      </c>
      <c r="C904" s="126">
        <v>0.4</v>
      </c>
      <c r="D904" s="147">
        <v>0.19</v>
      </c>
      <c r="E904" s="106" t="s">
        <v>2143</v>
      </c>
      <c r="F904" s="136">
        <v>86</v>
      </c>
      <c r="G904" s="106" t="s">
        <v>2143</v>
      </c>
      <c r="H904" s="136">
        <v>23</v>
      </c>
      <c r="I904" s="106" t="s">
        <v>2144</v>
      </c>
      <c r="J904" s="136">
        <v>26</v>
      </c>
      <c r="K904" s="106" t="s">
        <v>2145</v>
      </c>
      <c r="L904" s="136">
        <v>4</v>
      </c>
      <c r="M904" s="106" t="s">
        <v>2146</v>
      </c>
      <c r="N904" s="136">
        <v>3</v>
      </c>
    </row>
    <row r="905" spans="1:14" ht="22">
      <c r="A905" s="120" t="s">
        <v>2147</v>
      </c>
      <c r="B905" s="120" t="s">
        <v>2148</v>
      </c>
      <c r="C905" s="114">
        <v>67</v>
      </c>
      <c r="D905" s="146">
        <v>0.57999999999999996</v>
      </c>
      <c r="E905" s="103" t="s">
        <v>2149</v>
      </c>
      <c r="F905" s="135">
        <v>7940</v>
      </c>
      <c r="G905" s="103" t="s">
        <v>2150</v>
      </c>
      <c r="H905" s="135">
        <v>6490</v>
      </c>
      <c r="I905" s="103" t="s">
        <v>2151</v>
      </c>
      <c r="J905" s="135">
        <v>8140</v>
      </c>
      <c r="K905" s="103" t="s">
        <v>2152</v>
      </c>
      <c r="L905" s="135">
        <v>6960</v>
      </c>
      <c r="M905" s="103" t="s">
        <v>2153</v>
      </c>
      <c r="N905" s="134">
        <v>4380</v>
      </c>
    </row>
    <row r="906" spans="1:14">
      <c r="A906" s="106" t="s">
        <v>2154</v>
      </c>
      <c r="B906" s="122" t="s">
        <v>2155</v>
      </c>
      <c r="C906" s="106" t="s">
        <v>2156</v>
      </c>
      <c r="D906" s="147">
        <v>0.11</v>
      </c>
      <c r="E906" s="106" t="s">
        <v>2157</v>
      </c>
      <c r="F906" s="136">
        <v>48</v>
      </c>
      <c r="G906" s="106" t="s">
        <v>2157</v>
      </c>
      <c r="H906" s="136">
        <v>13</v>
      </c>
      <c r="I906" s="106" t="s">
        <v>2158</v>
      </c>
      <c r="J906" s="136">
        <v>14</v>
      </c>
      <c r="K906" s="106" t="s">
        <v>2159</v>
      </c>
      <c r="L906" s="136">
        <v>2</v>
      </c>
      <c r="M906" s="106" t="s">
        <v>2160</v>
      </c>
      <c r="N906" s="136">
        <v>2</v>
      </c>
    </row>
    <row r="907" spans="1:14">
      <c r="A907" s="103" t="s">
        <v>2161</v>
      </c>
      <c r="B907" s="120" t="s">
        <v>2162</v>
      </c>
      <c r="C907" s="103" t="s">
        <v>2163</v>
      </c>
      <c r="D907" s="146">
        <v>0.19</v>
      </c>
      <c r="E907" s="103" t="s">
        <v>2164</v>
      </c>
      <c r="F907" s="134">
        <v>63</v>
      </c>
      <c r="G907" s="103" t="s">
        <v>2164</v>
      </c>
      <c r="H907" s="134">
        <v>17</v>
      </c>
      <c r="I907" s="103" t="s">
        <v>2165</v>
      </c>
      <c r="J907" s="134">
        <v>19</v>
      </c>
      <c r="K907" s="103" t="s">
        <v>2146</v>
      </c>
      <c r="L907" s="134">
        <v>3</v>
      </c>
      <c r="M907" s="103" t="s">
        <v>2166</v>
      </c>
      <c r="N907" s="134">
        <v>2</v>
      </c>
    </row>
    <row r="908" spans="1:14">
      <c r="A908" s="106" t="s">
        <v>2167</v>
      </c>
      <c r="B908" s="122" t="s">
        <v>2168</v>
      </c>
      <c r="C908" s="126">
        <v>0.3</v>
      </c>
      <c r="D908" s="147">
        <v>0.16</v>
      </c>
      <c r="E908" s="106" t="s">
        <v>2169</v>
      </c>
      <c r="F908" s="136">
        <v>60</v>
      </c>
      <c r="G908" s="106" t="s">
        <v>2169</v>
      </c>
      <c r="H908" s="136">
        <v>16</v>
      </c>
      <c r="I908" s="106" t="s">
        <v>2170</v>
      </c>
      <c r="J908" s="136">
        <v>18</v>
      </c>
      <c r="K908" s="106" t="s">
        <v>2171</v>
      </c>
      <c r="L908" s="136">
        <v>3</v>
      </c>
      <c r="M908" s="106" t="s">
        <v>1275</v>
      </c>
      <c r="N908" s="136">
        <v>2</v>
      </c>
    </row>
    <row r="909" spans="1:14">
      <c r="A909" s="103" t="s">
        <v>2172</v>
      </c>
      <c r="B909" s="120" t="s">
        <v>2173</v>
      </c>
      <c r="C909" s="103" t="s">
        <v>2174</v>
      </c>
      <c r="D909" s="146">
        <v>0.03</v>
      </c>
      <c r="E909" s="103" t="s">
        <v>2175</v>
      </c>
      <c r="F909" s="134">
        <v>2</v>
      </c>
      <c r="G909" s="103" t="s">
        <v>2175</v>
      </c>
      <c r="H909" s="139" t="s">
        <v>1113</v>
      </c>
      <c r="I909" s="103" t="s">
        <v>2176</v>
      </c>
      <c r="J909" s="139" t="s">
        <v>1113</v>
      </c>
      <c r="K909" s="103" t="s">
        <v>2177</v>
      </c>
      <c r="L909" s="139" t="s">
        <v>1113</v>
      </c>
      <c r="M909" s="103" t="s">
        <v>2178</v>
      </c>
      <c r="N909" s="139" t="s">
        <v>1113</v>
      </c>
    </row>
    <row r="910" spans="1:14">
      <c r="A910" s="106" t="s">
        <v>2179</v>
      </c>
      <c r="B910" s="122" t="s">
        <v>2180</v>
      </c>
      <c r="C910" s="106" t="s">
        <v>1280</v>
      </c>
      <c r="D910" s="147">
        <v>0.03</v>
      </c>
      <c r="E910" s="106" t="s">
        <v>2181</v>
      </c>
      <c r="F910" s="138" t="s">
        <v>1113</v>
      </c>
      <c r="G910" s="106" t="s">
        <v>2181</v>
      </c>
      <c r="H910" s="138" t="s">
        <v>1113</v>
      </c>
      <c r="I910" s="106" t="s">
        <v>2182</v>
      </c>
      <c r="J910" s="138" t="s">
        <v>1113</v>
      </c>
      <c r="K910" s="106" t="s">
        <v>2183</v>
      </c>
      <c r="L910" s="138" t="s">
        <v>1113</v>
      </c>
      <c r="M910" s="106" t="s">
        <v>2184</v>
      </c>
      <c r="N910" s="138" t="s">
        <v>1113</v>
      </c>
    </row>
    <row r="911" spans="1:14">
      <c r="A911" s="103" t="s">
        <v>2185</v>
      </c>
      <c r="B911" s="120" t="s">
        <v>2186</v>
      </c>
      <c r="C911" s="103" t="s">
        <v>2187</v>
      </c>
      <c r="D911" s="164">
        <v>4.0000000000000001E-3</v>
      </c>
      <c r="E911" s="103" t="s">
        <v>2188</v>
      </c>
      <c r="F911" s="139" t="s">
        <v>1113</v>
      </c>
      <c r="G911" s="103" t="s">
        <v>2188</v>
      </c>
      <c r="H911" s="139" t="s">
        <v>1113</v>
      </c>
      <c r="I911" s="103" t="s">
        <v>2189</v>
      </c>
      <c r="J911" s="139" t="s">
        <v>1113</v>
      </c>
      <c r="K911" s="103" t="s">
        <v>2190</v>
      </c>
      <c r="L911" s="139" t="s">
        <v>1113</v>
      </c>
      <c r="M911" s="103" t="s">
        <v>2191</v>
      </c>
      <c r="N911" s="139" t="s">
        <v>1113</v>
      </c>
    </row>
    <row r="912" spans="1:14">
      <c r="A912" s="106" t="s">
        <v>2192</v>
      </c>
      <c r="B912" s="122" t="s">
        <v>2193</v>
      </c>
      <c r="C912" s="106" t="s">
        <v>2194</v>
      </c>
      <c r="D912" s="147">
        <v>0.02</v>
      </c>
      <c r="E912" s="106" t="s">
        <v>2195</v>
      </c>
      <c r="F912" s="136">
        <v>3</v>
      </c>
      <c r="G912" s="106" t="s">
        <v>2195</v>
      </c>
      <c r="H912" s="138" t="s">
        <v>1113</v>
      </c>
      <c r="I912" s="106" t="s">
        <v>2196</v>
      </c>
      <c r="J912" s="138" t="s">
        <v>1113</v>
      </c>
      <c r="K912" s="106" t="s">
        <v>2197</v>
      </c>
      <c r="L912" s="138" t="s">
        <v>1113</v>
      </c>
      <c r="M912" s="106" t="s">
        <v>2198</v>
      </c>
      <c r="N912" s="138" t="s">
        <v>1113</v>
      </c>
    </row>
    <row r="913" spans="1:14">
      <c r="A913" s="103" t="s">
        <v>2199</v>
      </c>
      <c r="B913" s="120" t="s">
        <v>2200</v>
      </c>
      <c r="C913" s="103" t="s">
        <v>2201</v>
      </c>
      <c r="D913" s="146">
        <v>0.04</v>
      </c>
      <c r="E913" s="103" t="s">
        <v>2202</v>
      </c>
      <c r="F913" s="134">
        <v>11</v>
      </c>
      <c r="G913" s="103" t="s">
        <v>2202</v>
      </c>
      <c r="H913" s="134">
        <v>3</v>
      </c>
      <c r="I913" s="103" t="s">
        <v>2203</v>
      </c>
      <c r="J913" s="134">
        <v>3</v>
      </c>
      <c r="K913" s="103" t="s">
        <v>1963</v>
      </c>
      <c r="L913" s="139" t="s">
        <v>1113</v>
      </c>
      <c r="M913" s="103" t="s">
        <v>2204</v>
      </c>
      <c r="N913" s="139" t="s">
        <v>1113</v>
      </c>
    </row>
    <row r="914" spans="1:14">
      <c r="A914" s="106" t="s">
        <v>2205</v>
      </c>
      <c r="B914" s="122" t="s">
        <v>2206</v>
      </c>
      <c r="C914" s="126">
        <v>0.3</v>
      </c>
      <c r="D914" s="147">
        <v>0.1</v>
      </c>
      <c r="E914" s="106" t="s">
        <v>2207</v>
      </c>
      <c r="F914" s="136">
        <v>73</v>
      </c>
      <c r="G914" s="106" t="s">
        <v>2207</v>
      </c>
      <c r="H914" s="136">
        <v>20</v>
      </c>
      <c r="I914" s="106" t="s">
        <v>2208</v>
      </c>
      <c r="J914" s="136">
        <v>22</v>
      </c>
      <c r="K914" s="106" t="s">
        <v>2209</v>
      </c>
      <c r="L914" s="136">
        <v>3</v>
      </c>
      <c r="M914" s="106" t="s">
        <v>2210</v>
      </c>
      <c r="N914" s="136">
        <v>3</v>
      </c>
    </row>
    <row r="915" spans="1:14" ht="22">
      <c r="A915" s="103" t="s">
        <v>2211</v>
      </c>
      <c r="B915" s="120" t="s">
        <v>2212</v>
      </c>
      <c r="C915" s="114">
        <v>26</v>
      </c>
      <c r="D915" s="120" t="s">
        <v>2213</v>
      </c>
      <c r="E915" s="103" t="s">
        <v>2214</v>
      </c>
      <c r="F915" s="135">
        <v>9910</v>
      </c>
      <c r="G915" s="103" t="s">
        <v>2215</v>
      </c>
      <c r="H915" s="135">
        <v>4920</v>
      </c>
      <c r="I915" s="103" t="s">
        <v>2216</v>
      </c>
      <c r="J915" s="135">
        <v>9320</v>
      </c>
      <c r="K915" s="103" t="s">
        <v>2217</v>
      </c>
      <c r="L915" s="135">
        <v>4460</v>
      </c>
      <c r="M915" s="103" t="s">
        <v>2218</v>
      </c>
      <c r="N915" s="134">
        <v>1360</v>
      </c>
    </row>
    <row r="916" spans="1:14" ht="22">
      <c r="A916" s="122" t="s">
        <v>2219</v>
      </c>
      <c r="B916" s="122" t="s">
        <v>2220</v>
      </c>
      <c r="C916" s="117">
        <v>26</v>
      </c>
      <c r="D916" s="122" t="s">
        <v>2221</v>
      </c>
      <c r="E916" s="106" t="s">
        <v>2222</v>
      </c>
      <c r="F916" s="137">
        <v>9050</v>
      </c>
      <c r="G916" s="106" t="s">
        <v>2223</v>
      </c>
      <c r="H916" s="137">
        <v>4490</v>
      </c>
      <c r="I916" s="106" t="s">
        <v>1454</v>
      </c>
      <c r="J916" s="137">
        <v>8520</v>
      </c>
      <c r="K916" s="106" t="s">
        <v>2224</v>
      </c>
      <c r="L916" s="137">
        <v>4080</v>
      </c>
      <c r="M916" s="106" t="s">
        <v>2225</v>
      </c>
      <c r="N916" s="136">
        <v>1250</v>
      </c>
    </row>
    <row r="917" spans="1:14" ht="22">
      <c r="A917" s="123" t="s">
        <v>2226</v>
      </c>
      <c r="B917" s="123" t="s">
        <v>2227</v>
      </c>
      <c r="C917" s="152">
        <v>26</v>
      </c>
      <c r="D917" s="123" t="s">
        <v>2228</v>
      </c>
      <c r="E917" s="109" t="s">
        <v>2229</v>
      </c>
      <c r="F917" s="153">
        <v>7320</v>
      </c>
      <c r="G917" s="109" t="s">
        <v>2230</v>
      </c>
      <c r="H917" s="153">
        <v>3630</v>
      </c>
      <c r="I917" s="109" t="s">
        <v>919</v>
      </c>
      <c r="J917" s="153">
        <v>6880</v>
      </c>
      <c r="K917" s="109" t="s">
        <v>2138</v>
      </c>
      <c r="L917" s="153">
        <v>3300</v>
      </c>
      <c r="M917" s="109" t="s">
        <v>2231</v>
      </c>
      <c r="N917" s="140">
        <v>1010</v>
      </c>
    </row>
    <row r="918" spans="1:14">
      <c r="A918"/>
      <c r="B918"/>
      <c r="C918"/>
      <c r="D918"/>
      <c r="E918"/>
    </row>
    <row r="919" spans="1:14">
      <c r="A919" s="167"/>
      <c r="B919" s="168" t="s">
        <v>2232</v>
      </c>
      <c r="C919" s="168" t="s">
        <v>2233</v>
      </c>
      <c r="D919" s="42" t="s">
        <v>2234</v>
      </c>
      <c r="E919"/>
    </row>
    <row r="920" spans="1:14">
      <c r="A920" t="s">
        <v>2235</v>
      </c>
      <c r="B920" s="169">
        <v>1</v>
      </c>
      <c r="C920" s="169">
        <v>1</v>
      </c>
      <c r="D920" t="s">
        <v>2236</v>
      </c>
      <c r="E920"/>
    </row>
    <row r="921" spans="1:14">
      <c r="A921" t="s">
        <v>2237</v>
      </c>
      <c r="B921" s="169">
        <v>16.2</v>
      </c>
      <c r="C921" s="169">
        <v>5</v>
      </c>
      <c r="D921" t="s">
        <v>2238</v>
      </c>
      <c r="E921"/>
    </row>
    <row r="922" spans="1:14">
      <c r="A922" t="s">
        <v>500</v>
      </c>
      <c r="B922" s="169">
        <v>5.6</v>
      </c>
      <c r="C922" s="169">
        <v>1.8</v>
      </c>
      <c r="D922" t="s">
        <v>2239</v>
      </c>
      <c r="E922"/>
    </row>
    <row r="923" spans="1:14">
      <c r="A923" t="s">
        <v>2240</v>
      </c>
      <c r="B923" s="169">
        <v>-2.4</v>
      </c>
      <c r="C923" s="169">
        <v>-8.1999999999999993</v>
      </c>
      <c r="D923" t="s">
        <v>2241</v>
      </c>
      <c r="E923"/>
    </row>
    <row r="924" spans="1:14">
      <c r="A924" t="s">
        <v>2242</v>
      </c>
      <c r="B924" s="169">
        <v>0</v>
      </c>
      <c r="C924" s="169">
        <v>0</v>
      </c>
      <c r="D924" t="s">
        <v>2243</v>
      </c>
      <c r="E924"/>
    </row>
    <row r="925" spans="1:14">
      <c r="A925" t="s">
        <v>2244</v>
      </c>
      <c r="B925" s="169">
        <v>0</v>
      </c>
      <c r="C925" s="169">
        <v>0</v>
      </c>
      <c r="D925" t="s">
        <v>2243</v>
      </c>
      <c r="E925"/>
    </row>
    <row r="926" spans="1:14">
      <c r="A926" t="s">
        <v>2245</v>
      </c>
      <c r="B926" s="169">
        <v>0</v>
      </c>
      <c r="C926" s="169">
        <v>0</v>
      </c>
      <c r="D926" t="s">
        <v>2246</v>
      </c>
      <c r="E926"/>
    </row>
    <row r="927" spans="1:14">
      <c r="A927" t="s">
        <v>2247</v>
      </c>
      <c r="B927" s="169">
        <v>1200</v>
      </c>
      <c r="C927" s="169">
        <v>345</v>
      </c>
      <c r="D927" t="s">
        <v>2248</v>
      </c>
      <c r="E927"/>
    </row>
    <row r="928" spans="1:14">
      <c r="A928" t="s">
        <v>2249</v>
      </c>
      <c r="B928" s="169">
        <v>-160</v>
      </c>
      <c r="C928" s="169">
        <v>-46</v>
      </c>
      <c r="D928" t="s">
        <v>2250</v>
      </c>
      <c r="E928"/>
    </row>
    <row r="929" spans="1:5">
      <c r="A929" t="s">
        <v>2251</v>
      </c>
      <c r="B929" s="169">
        <v>84</v>
      </c>
      <c r="C929" s="169">
        <v>28</v>
      </c>
      <c r="D929" t="s">
        <v>2252</v>
      </c>
      <c r="E929"/>
    </row>
    <row r="930" spans="1:5">
      <c r="A930" t="s">
        <v>2253</v>
      </c>
      <c r="B930" s="169">
        <v>264</v>
      </c>
      <c r="C930" s="169">
        <v>265</v>
      </c>
      <c r="D930" t="s">
        <v>2254</v>
      </c>
      <c r="E930"/>
    </row>
    <row r="931" spans="1:5">
      <c r="A931" t="s">
        <v>2255</v>
      </c>
      <c r="B931" s="169">
        <v>1</v>
      </c>
      <c r="C931" s="169">
        <v>1</v>
      </c>
      <c r="D931" t="s">
        <v>2256</v>
      </c>
      <c r="E931"/>
    </row>
    <row r="932" spans="1:5">
      <c r="A932"/>
      <c r="B932"/>
      <c r="C932"/>
      <c r="D932" t="s">
        <v>2257</v>
      </c>
      <c r="E932"/>
    </row>
    <row r="933" spans="1:5">
      <c r="A933"/>
      <c r="B933"/>
      <c r="C933"/>
      <c r="D933" t="s">
        <v>2258</v>
      </c>
      <c r="E933"/>
    </row>
  </sheetData>
  <mergeCells count="34">
    <mergeCell ref="A636:A637"/>
    <mergeCell ref="B637:H637"/>
    <mergeCell ref="U471:V471"/>
    <mergeCell ref="A604:A605"/>
    <mergeCell ref="B605:G605"/>
    <mergeCell ref="A470:A471"/>
    <mergeCell ref="B471:R471"/>
    <mergeCell ref="A632:B632"/>
    <mergeCell ref="A466:Q466"/>
    <mergeCell ref="W471:AC471"/>
    <mergeCell ref="AF471:AG471"/>
    <mergeCell ref="B501:AJ501"/>
    <mergeCell ref="B518:G518"/>
    <mergeCell ref="A409:G409"/>
    <mergeCell ref="B414:D414"/>
    <mergeCell ref="E414:G414"/>
    <mergeCell ref="H414:M414"/>
    <mergeCell ref="E74:F74"/>
    <mergeCell ref="G74:J74"/>
    <mergeCell ref="A2:B2"/>
    <mergeCell ref="A6:A7"/>
    <mergeCell ref="B7:H7"/>
    <mergeCell ref="A68:B68"/>
    <mergeCell ref="A71:A74"/>
    <mergeCell ref="B71:C71"/>
    <mergeCell ref="D71:F71"/>
    <mergeCell ref="G71:J71"/>
    <mergeCell ref="B72:C73"/>
    <mergeCell ref="D72:D73"/>
    <mergeCell ref="E72:E73"/>
    <mergeCell ref="F72:F73"/>
    <mergeCell ref="G72:G73"/>
    <mergeCell ref="H72:H73"/>
    <mergeCell ref="I72:I73"/>
  </mergeCells>
  <dataValidations count="1">
    <dataValidation allowBlank="1" showInputMessage="1" showErrorMessage="1" sqref="H588:IV595 A560:G587" xr:uid="{00000000-0002-0000-0600-000000000000}"/>
  </dataValidations>
  <pageMargins left="0.7" right="0.7" top="0.75" bottom="0.75" header="0.3" footer="0.3"/>
  <pageSetup orientation="portrait" r:id="rId1"/>
  <legacy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2"/>
  <sheetViews>
    <sheetView topLeftCell="A49" zoomScale="85" zoomScaleNormal="85" zoomScalePageLayoutView="85" workbookViewId="0">
      <selection activeCell="B160" sqref="B160"/>
    </sheetView>
  </sheetViews>
  <sheetFormatPr baseColWidth="10" defaultColWidth="9.1640625" defaultRowHeight="15"/>
  <cols>
    <col min="1" max="1" width="79.5" customWidth="1"/>
    <col min="2" max="2" width="12.5" customWidth="1"/>
    <col min="3" max="3" width="17.5" customWidth="1"/>
    <col min="4" max="4" width="22" customWidth="1"/>
    <col min="5" max="5" width="19.5" customWidth="1"/>
    <col min="6" max="6" width="14.5" customWidth="1"/>
    <col min="7" max="7" width="26.1640625" customWidth="1"/>
    <col min="8" max="8" width="26.5" customWidth="1"/>
    <col min="9" max="9" width="17.83203125" customWidth="1"/>
    <col min="15" max="15" width="25.83203125" customWidth="1"/>
    <col min="16" max="16" width="12.5" customWidth="1"/>
    <col min="17" max="17" width="19.83203125" customWidth="1"/>
    <col min="18" max="19" width="12.5" customWidth="1"/>
    <col min="20" max="21" width="16.5" customWidth="1"/>
    <col min="22" max="22" width="10.83203125" customWidth="1"/>
  </cols>
  <sheetData>
    <row r="1" spans="1:5">
      <c r="A1" s="441" t="s">
        <v>11</v>
      </c>
      <c r="B1" s="441"/>
      <c r="C1" s="441"/>
      <c r="D1" s="441"/>
      <c r="E1" s="441"/>
    </row>
    <row r="2" spans="1:5">
      <c r="A2" s="442" t="s">
        <v>161</v>
      </c>
      <c r="B2" s="442"/>
      <c r="C2" s="442"/>
      <c r="D2" s="442"/>
      <c r="E2" s="442"/>
    </row>
    <row r="19" spans="1:5">
      <c r="A19" t="s">
        <v>162</v>
      </c>
    </row>
    <row r="20" spans="1:5">
      <c r="A20">
        <v>155400</v>
      </c>
      <c r="B20" t="s">
        <v>163</v>
      </c>
    </row>
    <row r="21" spans="1:5">
      <c r="A21" s="442" t="s">
        <v>164</v>
      </c>
      <c r="B21" s="442"/>
      <c r="C21" s="442"/>
      <c r="D21" s="442"/>
      <c r="E21" s="442"/>
    </row>
    <row r="38" spans="1:5">
      <c r="A38" t="s">
        <v>162</v>
      </c>
    </row>
    <row r="39" spans="1:5">
      <c r="A39">
        <v>100800</v>
      </c>
      <c r="B39" t="s">
        <v>163</v>
      </c>
    </row>
    <row r="40" spans="1:5">
      <c r="A40" s="442" t="s">
        <v>165</v>
      </c>
      <c r="B40" s="442"/>
      <c r="C40" s="442"/>
      <c r="D40" s="442"/>
      <c r="E40" s="442"/>
    </row>
    <row r="57" spans="1:5" ht="16" thickBot="1">
      <c r="A57" t="s">
        <v>162</v>
      </c>
    </row>
    <row r="58" spans="1:5" ht="16" thickBot="1">
      <c r="A58" s="7">
        <v>194000</v>
      </c>
      <c r="B58" t="s">
        <v>166</v>
      </c>
    </row>
    <row r="60" spans="1:5">
      <c r="A60" s="441" t="s">
        <v>167</v>
      </c>
      <c r="B60" s="441"/>
      <c r="C60" s="441"/>
      <c r="D60" s="441"/>
      <c r="E60" s="441"/>
    </row>
    <row r="85" spans="1:37" s="8" customFormat="1">
      <c r="A85" t="s">
        <v>373</v>
      </c>
      <c r="B85">
        <v>55.1</v>
      </c>
      <c r="C85" t="s">
        <v>374</v>
      </c>
      <c r="D85"/>
      <c r="E85"/>
      <c r="F85"/>
      <c r="G85"/>
      <c r="H85"/>
      <c r="I85"/>
      <c r="J85"/>
      <c r="K85"/>
      <c r="L85"/>
      <c r="M85"/>
      <c r="N85"/>
      <c r="O85"/>
      <c r="P85"/>
      <c r="Q85"/>
      <c r="R85"/>
      <c r="S85"/>
      <c r="T85"/>
      <c r="U85"/>
      <c r="V85"/>
      <c r="W85"/>
      <c r="X85"/>
      <c r="Y85"/>
      <c r="Z85"/>
      <c r="AA85"/>
      <c r="AB85"/>
      <c r="AC85"/>
      <c r="AD85"/>
      <c r="AE85"/>
      <c r="AF85"/>
      <c r="AG85"/>
      <c r="AH85"/>
      <c r="AI85"/>
      <c r="AJ85"/>
      <c r="AK85"/>
    </row>
    <row r="86" spans="1:37" s="8" customFormat="1">
      <c r="A86" t="s">
        <v>375</v>
      </c>
      <c r="B86">
        <v>111.6</v>
      </c>
      <c r="C86"/>
      <c r="D86"/>
      <c r="E86"/>
      <c r="F86"/>
      <c r="G86"/>
      <c r="H86"/>
      <c r="I86"/>
      <c r="J86"/>
      <c r="K86"/>
      <c r="L86"/>
      <c r="M86"/>
      <c r="N86"/>
      <c r="O86"/>
      <c r="P86"/>
      <c r="Q86"/>
      <c r="R86"/>
      <c r="S86"/>
      <c r="T86"/>
      <c r="U86"/>
      <c r="V86"/>
      <c r="W86"/>
      <c r="X86"/>
      <c r="Y86"/>
      <c r="Z86"/>
      <c r="AA86"/>
      <c r="AB86"/>
      <c r="AC86"/>
      <c r="AD86"/>
      <c r="AE86"/>
      <c r="AF86"/>
      <c r="AG86"/>
      <c r="AH86"/>
      <c r="AI86"/>
      <c r="AJ86"/>
      <c r="AK86"/>
    </row>
    <row r="87" spans="1:37" ht="16" thickBot="1"/>
    <row r="88" spans="1:37" ht="16" thickBot="1">
      <c r="A88" s="9" t="s">
        <v>376</v>
      </c>
      <c r="B88" s="10">
        <f>(B86-B85)/B85</f>
        <v>1.0254083484573502</v>
      </c>
    </row>
    <row r="89" spans="1:37">
      <c r="A89" s="441" t="s">
        <v>168</v>
      </c>
      <c r="B89" s="441"/>
      <c r="C89" s="441"/>
      <c r="D89" s="441"/>
      <c r="E89" s="441"/>
    </row>
    <row r="90" spans="1:37">
      <c r="A90">
        <v>6.6290250000000004</v>
      </c>
      <c r="B90" t="s">
        <v>379</v>
      </c>
      <c r="E90" t="s">
        <v>384</v>
      </c>
    </row>
    <row r="91" spans="1:37">
      <c r="A91">
        <f>1/A90</f>
        <v>0.15085174667466181</v>
      </c>
      <c r="B91" t="s">
        <v>380</v>
      </c>
      <c r="E91" t="s">
        <v>173</v>
      </c>
    </row>
    <row r="92" spans="1:37">
      <c r="A92" s="11">
        <v>0.5</v>
      </c>
      <c r="B92" t="s">
        <v>381</v>
      </c>
      <c r="E92" t="s">
        <v>385</v>
      </c>
    </row>
    <row r="93" spans="1:37">
      <c r="A93">
        <f>A92*A91</f>
        <v>7.5425873337330904E-2</v>
      </c>
      <c r="B93" t="s">
        <v>382</v>
      </c>
      <c r="E93" t="s">
        <v>173</v>
      </c>
    </row>
    <row r="94" spans="1:37">
      <c r="A94">
        <f>1/A93</f>
        <v>13.258050000000001</v>
      </c>
      <c r="B94" t="s">
        <v>383</v>
      </c>
      <c r="E94" t="s">
        <v>173</v>
      </c>
      <c r="J94" s="11"/>
    </row>
    <row r="95" spans="1:37" ht="16" thickBot="1">
      <c r="A95">
        <v>8.0274920000000005</v>
      </c>
      <c r="B95" t="s">
        <v>377</v>
      </c>
      <c r="E95" t="s">
        <v>386</v>
      </c>
      <c r="J95" s="11"/>
    </row>
    <row r="96" spans="1:37" ht="16" thickBot="1">
      <c r="A96" s="12">
        <f>(A94-A95)/A95</f>
        <v>0.65158059329115492</v>
      </c>
      <c r="B96" t="s">
        <v>378</v>
      </c>
      <c r="C96" s="13"/>
      <c r="E96" t="s">
        <v>173</v>
      </c>
    </row>
    <row r="98" spans="1:5">
      <c r="A98" s="441" t="s">
        <v>169</v>
      </c>
      <c r="B98" s="441"/>
      <c r="C98" s="441"/>
      <c r="D98" s="441"/>
      <c r="E98" s="441"/>
    </row>
    <row r="99" spans="1:5">
      <c r="A99" s="13">
        <v>0.3</v>
      </c>
      <c r="B99" s="11" t="s">
        <v>388</v>
      </c>
    </row>
    <row r="100" spans="1:5">
      <c r="A100">
        <v>63.5</v>
      </c>
      <c r="B100" t="s">
        <v>389</v>
      </c>
    </row>
    <row r="101" spans="1:5">
      <c r="A101">
        <f>1/A100</f>
        <v>1.5748031496062992E-2</v>
      </c>
      <c r="B101" t="s">
        <v>387</v>
      </c>
    </row>
    <row r="102" spans="1:5">
      <c r="A102" s="14">
        <f>A101*(1-A99)</f>
        <v>1.1023622047244094E-2</v>
      </c>
      <c r="B102" t="s">
        <v>390</v>
      </c>
    </row>
    <row r="103" spans="1:5">
      <c r="A103" s="14">
        <f>1/A102</f>
        <v>90.714285714285722</v>
      </c>
      <c r="B103" t="s">
        <v>394</v>
      </c>
    </row>
    <row r="104" spans="1:5">
      <c r="A104" s="13">
        <v>0.35</v>
      </c>
      <c r="B104" t="s">
        <v>391</v>
      </c>
    </row>
    <row r="105" spans="1:5">
      <c r="A105">
        <f>A102*(1-A104)</f>
        <v>7.1653543307086615E-3</v>
      </c>
      <c r="B105" t="s">
        <v>392</v>
      </c>
    </row>
    <row r="106" spans="1:5" ht="16" thickBot="1">
      <c r="A106">
        <f>1/A105</f>
        <v>139.56043956043956</v>
      </c>
      <c r="B106" t="s">
        <v>393</v>
      </c>
    </row>
    <row r="107" spans="1:5" ht="16" thickBot="1">
      <c r="A107" s="12">
        <f>(A106-A103)/A103</f>
        <v>0.53846153846153832</v>
      </c>
      <c r="B107" t="s">
        <v>395</v>
      </c>
    </row>
    <row r="108" spans="1:5">
      <c r="A108" s="15"/>
    </row>
    <row r="109" spans="1:5">
      <c r="A109" s="441" t="s">
        <v>171</v>
      </c>
      <c r="B109" s="441"/>
      <c r="C109" s="441"/>
      <c r="D109" s="441"/>
      <c r="E109" s="441"/>
    </row>
    <row r="110" spans="1:5" ht="16" thickBot="1"/>
    <row r="111" spans="1:5" ht="16" thickBot="1">
      <c r="A111" s="12">
        <f>A122</f>
        <v>0.20481927710843381</v>
      </c>
      <c r="B111" t="s">
        <v>397</v>
      </c>
    </row>
    <row r="113" spans="1:12">
      <c r="A113" s="441" t="s">
        <v>170</v>
      </c>
      <c r="B113" s="441"/>
      <c r="C113" s="441"/>
      <c r="D113" s="441"/>
      <c r="E113" s="441"/>
    </row>
    <row r="114" spans="1:12">
      <c r="A114" s="13">
        <v>0.2</v>
      </c>
      <c r="B114" s="11" t="s">
        <v>388</v>
      </c>
    </row>
    <row r="115" spans="1:12">
      <c r="A115">
        <v>1.95</v>
      </c>
      <c r="B115" t="s">
        <v>396</v>
      </c>
    </row>
    <row r="116" spans="1:12">
      <c r="A116">
        <f>1/A115</f>
        <v>0.51282051282051289</v>
      </c>
      <c r="B116" t="s">
        <v>387</v>
      </c>
    </row>
    <row r="117" spans="1:12">
      <c r="A117" s="14">
        <f>A116*(1-A114)</f>
        <v>0.41025641025641035</v>
      </c>
      <c r="B117" t="s">
        <v>390</v>
      </c>
    </row>
    <row r="118" spans="1:12">
      <c r="A118" s="14">
        <f>1/A117</f>
        <v>2.4374999999999996</v>
      </c>
      <c r="B118" t="s">
        <v>394</v>
      </c>
    </row>
    <row r="119" spans="1:12">
      <c r="A119" s="13">
        <v>0.17</v>
      </c>
      <c r="B119" t="s">
        <v>391</v>
      </c>
    </row>
    <row r="120" spans="1:12">
      <c r="A120">
        <f>A117*(1-A119)</f>
        <v>0.34051282051282056</v>
      </c>
      <c r="B120" t="s">
        <v>392</v>
      </c>
    </row>
    <row r="121" spans="1:12" ht="16" thickBot="1">
      <c r="A121">
        <f>1/A120</f>
        <v>2.9367469879518069</v>
      </c>
      <c r="B121" t="s">
        <v>393</v>
      </c>
    </row>
    <row r="122" spans="1:12" ht="16" thickBot="1">
      <c r="A122" s="12">
        <f>(A121-A118)/A118</f>
        <v>0.20481927710843381</v>
      </c>
      <c r="B122" t="s">
        <v>395</v>
      </c>
    </row>
    <row r="124" spans="1:12">
      <c r="A124" s="441" t="s">
        <v>398</v>
      </c>
      <c r="B124" s="441"/>
      <c r="C124" s="441"/>
      <c r="D124" s="441"/>
      <c r="E124" s="441"/>
      <c r="J124" s="16"/>
    </row>
    <row r="125" spans="1:12">
      <c r="A125" s="17">
        <v>4.4824543659231753E-4</v>
      </c>
      <c r="B125" t="s">
        <v>400</v>
      </c>
      <c r="K125" s="11"/>
      <c r="L125" s="11"/>
    </row>
    <row r="126" spans="1:12">
      <c r="A126">
        <v>1.27</v>
      </c>
      <c r="B126" t="s">
        <v>404</v>
      </c>
      <c r="F126" s="18"/>
      <c r="J126" s="1"/>
      <c r="K126" s="17"/>
      <c r="L126" s="17"/>
    </row>
    <row r="127" spans="1:12">
      <c r="A127">
        <f>(1/CONVERT(A125/A126,"mi","km")*0.00105505585)</f>
        <v>1.857438352962903</v>
      </c>
      <c r="B127" t="s">
        <v>401</v>
      </c>
      <c r="K127" s="17"/>
      <c r="L127" s="17"/>
    </row>
    <row r="128" spans="1:12">
      <c r="A128">
        <f>1/A127</f>
        <v>0.53837587578874124</v>
      </c>
      <c r="B128" t="s">
        <v>402</v>
      </c>
      <c r="F128" s="18"/>
      <c r="K128" s="13"/>
      <c r="L128" s="11"/>
    </row>
    <row r="129" spans="1:12">
      <c r="A129">
        <v>1.07</v>
      </c>
      <c r="B129" t="s">
        <v>399</v>
      </c>
      <c r="F129" s="18"/>
      <c r="K129" s="13"/>
      <c r="L129" s="11"/>
    </row>
    <row r="130" spans="1:12" ht="16" thickBot="1">
      <c r="A130">
        <f>1/A129</f>
        <v>0.93457943925233644</v>
      </c>
      <c r="B130" t="s">
        <v>403</v>
      </c>
      <c r="F130" s="18"/>
      <c r="K130" s="11"/>
      <c r="L130" s="11"/>
    </row>
    <row r="131" spans="1:12" ht="16" thickBot="1">
      <c r="A131" s="12">
        <f>(A130-A128)/A128</f>
        <v>0.73592369435785332</v>
      </c>
      <c r="B131" t="s">
        <v>395</v>
      </c>
      <c r="F131" s="18"/>
    </row>
    <row r="133" spans="1:12">
      <c r="A133" s="16"/>
      <c r="B133" s="11"/>
      <c r="C133" s="11"/>
    </row>
    <row r="134" spans="1:12">
      <c r="A134" s="441" t="s">
        <v>101</v>
      </c>
      <c r="B134" s="441"/>
      <c r="C134" s="441"/>
      <c r="D134" s="441"/>
      <c r="E134" s="441"/>
    </row>
    <row r="135" spans="1:12">
      <c r="A135" s="19" t="s">
        <v>416</v>
      </c>
      <c r="B135" s="20"/>
      <c r="C135" s="20"/>
      <c r="D135" s="20"/>
      <c r="E135" s="20"/>
      <c r="F135" s="20"/>
      <c r="G135" s="20"/>
    </row>
    <row r="136" spans="1:12">
      <c r="A136" s="21"/>
      <c r="B136" s="444" t="s">
        <v>417</v>
      </c>
      <c r="C136" s="445"/>
      <c r="D136" s="445"/>
      <c r="E136" s="446"/>
      <c r="F136" s="20"/>
      <c r="G136" s="20"/>
    </row>
    <row r="137" spans="1:12">
      <c r="A137" s="22"/>
      <c r="B137" s="444" t="s">
        <v>418</v>
      </c>
      <c r="C137" s="446"/>
      <c r="D137" s="444" t="s">
        <v>419</v>
      </c>
      <c r="E137" s="446"/>
      <c r="F137" s="20"/>
      <c r="G137" s="20"/>
    </row>
    <row r="138" spans="1:12">
      <c r="A138" s="23" t="s">
        <v>420</v>
      </c>
      <c r="B138" s="24" t="s">
        <v>421</v>
      </c>
      <c r="C138" s="24" t="s">
        <v>422</v>
      </c>
      <c r="D138" s="24" t="s">
        <v>421</v>
      </c>
      <c r="E138" s="24" t="s">
        <v>422</v>
      </c>
      <c r="F138" s="20"/>
      <c r="G138" s="25" t="s">
        <v>423</v>
      </c>
    </row>
    <row r="139" spans="1:12">
      <c r="A139" s="26" t="s">
        <v>424</v>
      </c>
      <c r="B139" s="27">
        <v>95</v>
      </c>
      <c r="C139" s="28">
        <v>95</v>
      </c>
      <c r="D139" s="27">
        <v>50</v>
      </c>
      <c r="E139" s="28">
        <v>50</v>
      </c>
      <c r="F139" s="25" t="s">
        <v>126</v>
      </c>
      <c r="G139" s="20">
        <f>(C139-E139)/C139</f>
        <v>0.47368421052631576</v>
      </c>
    </row>
    <row r="140" spans="1:12">
      <c r="A140" s="29" t="s">
        <v>425</v>
      </c>
      <c r="B140" s="30">
        <v>100</v>
      </c>
      <c r="C140" s="31">
        <v>100</v>
      </c>
      <c r="D140" s="30">
        <v>70</v>
      </c>
      <c r="E140" s="31">
        <v>70</v>
      </c>
      <c r="F140" s="25" t="s">
        <v>126</v>
      </c>
      <c r="G140" s="20">
        <f t="shared" ref="G140:G156" si="0">(C140-E140)/C140</f>
        <v>0.3</v>
      </c>
    </row>
    <row r="141" spans="1:12">
      <c r="A141" s="29" t="s">
        <v>426</v>
      </c>
      <c r="B141" s="30">
        <v>95</v>
      </c>
      <c r="C141" s="31">
        <v>95</v>
      </c>
      <c r="D141" s="30">
        <v>50</v>
      </c>
      <c r="E141" s="31">
        <v>50</v>
      </c>
      <c r="F141" s="25" t="s">
        <v>126</v>
      </c>
      <c r="G141" s="20">
        <f t="shared" si="0"/>
        <v>0.47368421052631576</v>
      </c>
    </row>
    <row r="142" spans="1:12">
      <c r="A142" s="29" t="s">
        <v>427</v>
      </c>
      <c r="B142" s="30">
        <v>105</v>
      </c>
      <c r="C142" s="31">
        <v>105</v>
      </c>
      <c r="D142" s="30">
        <v>110</v>
      </c>
      <c r="E142" s="31">
        <v>110</v>
      </c>
      <c r="F142" s="32" t="s">
        <v>443</v>
      </c>
      <c r="G142" s="20">
        <f t="shared" si="0"/>
        <v>-4.7619047619047616E-2</v>
      </c>
    </row>
    <row r="143" spans="1:12">
      <c r="A143" s="29" t="s">
        <v>428</v>
      </c>
      <c r="B143" s="30">
        <v>80</v>
      </c>
      <c r="C143" s="31">
        <v>80</v>
      </c>
      <c r="D143" s="30">
        <v>35</v>
      </c>
      <c r="E143" s="31">
        <v>35</v>
      </c>
      <c r="F143" s="25" t="s">
        <v>126</v>
      </c>
      <c r="G143" s="20">
        <f t="shared" si="0"/>
        <v>0.5625</v>
      </c>
    </row>
    <row r="144" spans="1:12">
      <c r="A144" s="29" t="s">
        <v>429</v>
      </c>
      <c r="B144" s="30">
        <v>70</v>
      </c>
      <c r="C144" s="31">
        <v>70</v>
      </c>
      <c r="D144" s="30">
        <v>50</v>
      </c>
      <c r="E144" s="31">
        <v>50</v>
      </c>
      <c r="F144" s="25" t="s">
        <v>126</v>
      </c>
      <c r="G144" s="20">
        <f t="shared" si="0"/>
        <v>0.2857142857142857</v>
      </c>
    </row>
    <row r="145" spans="1:9">
      <c r="A145" s="29" t="s">
        <v>430</v>
      </c>
      <c r="B145" s="30">
        <v>90</v>
      </c>
      <c r="C145" s="31">
        <v>90</v>
      </c>
      <c r="D145" s="30">
        <v>80</v>
      </c>
      <c r="E145" s="31">
        <v>80</v>
      </c>
      <c r="F145" s="25" t="s">
        <v>431</v>
      </c>
      <c r="G145" s="20">
        <f t="shared" si="0"/>
        <v>0.1111111111111111</v>
      </c>
    </row>
    <row r="146" spans="1:9">
      <c r="A146" s="29" t="s">
        <v>432</v>
      </c>
      <c r="B146" s="30">
        <v>100</v>
      </c>
      <c r="C146" s="31">
        <v>100</v>
      </c>
      <c r="D146" s="30">
        <v>90</v>
      </c>
      <c r="E146" s="31">
        <v>90</v>
      </c>
      <c r="F146" s="25" t="s">
        <v>126</v>
      </c>
      <c r="G146" s="20">
        <f t="shared" si="0"/>
        <v>0.1</v>
      </c>
    </row>
    <row r="147" spans="1:9">
      <c r="A147" s="29" t="s">
        <v>433</v>
      </c>
      <c r="B147" s="30">
        <v>80</v>
      </c>
      <c r="C147" s="31">
        <v>80</v>
      </c>
      <c r="D147" s="30">
        <v>40</v>
      </c>
      <c r="E147" s="31">
        <v>40</v>
      </c>
      <c r="F147" s="25" t="s">
        <v>126</v>
      </c>
      <c r="G147" s="20">
        <f t="shared" si="0"/>
        <v>0.5</v>
      </c>
    </row>
    <row r="148" spans="1:9">
      <c r="A148" s="29" t="s">
        <v>434</v>
      </c>
      <c r="B148" s="30">
        <v>80</v>
      </c>
      <c r="C148" s="31">
        <v>80</v>
      </c>
      <c r="D148" s="30">
        <v>50</v>
      </c>
      <c r="E148" s="31">
        <v>50</v>
      </c>
      <c r="F148" s="25" t="s">
        <v>126</v>
      </c>
      <c r="G148" s="20">
        <f t="shared" si="0"/>
        <v>0.375</v>
      </c>
    </row>
    <row r="149" spans="1:9">
      <c r="A149" s="29" t="s">
        <v>435</v>
      </c>
      <c r="B149" s="30">
        <v>90</v>
      </c>
      <c r="C149" s="31">
        <v>90</v>
      </c>
      <c r="D149" s="30">
        <v>80</v>
      </c>
      <c r="E149" s="31">
        <v>80</v>
      </c>
      <c r="F149" s="25" t="s">
        <v>431</v>
      </c>
      <c r="G149" s="20">
        <f t="shared" si="0"/>
        <v>0.1111111111111111</v>
      </c>
    </row>
    <row r="150" spans="1:9">
      <c r="A150" s="29" t="s">
        <v>436</v>
      </c>
      <c r="B150" s="30">
        <v>95</v>
      </c>
      <c r="C150" s="31">
        <v>95</v>
      </c>
      <c r="D150" s="30">
        <v>90</v>
      </c>
      <c r="E150" s="31">
        <v>90</v>
      </c>
      <c r="F150" s="32" t="s">
        <v>443</v>
      </c>
      <c r="G150" s="20">
        <f t="shared" si="0"/>
        <v>5.2631578947368418E-2</v>
      </c>
    </row>
    <row r="151" spans="1:9">
      <c r="A151" s="29" t="s">
        <v>437</v>
      </c>
      <c r="B151" s="30">
        <v>95</v>
      </c>
      <c r="C151" s="31">
        <v>95</v>
      </c>
      <c r="D151" s="30">
        <v>90</v>
      </c>
      <c r="E151" s="31">
        <v>90</v>
      </c>
      <c r="F151" s="32" t="s">
        <v>443</v>
      </c>
      <c r="G151" s="20">
        <f t="shared" si="0"/>
        <v>5.2631578947368418E-2</v>
      </c>
    </row>
    <row r="152" spans="1:9">
      <c r="A152" s="29" t="s">
        <v>438</v>
      </c>
      <c r="B152" s="30">
        <v>80</v>
      </c>
      <c r="C152" s="31">
        <v>50</v>
      </c>
      <c r="D152" s="30">
        <v>30</v>
      </c>
      <c r="E152" s="31">
        <v>30</v>
      </c>
      <c r="F152" s="25" t="s">
        <v>125</v>
      </c>
      <c r="G152" s="20">
        <f>(C152-E152)/C152</f>
        <v>0.4</v>
      </c>
    </row>
    <row r="153" spans="1:9">
      <c r="A153" s="29" t="s">
        <v>439</v>
      </c>
      <c r="B153" s="30">
        <v>90</v>
      </c>
      <c r="C153" s="31">
        <v>90</v>
      </c>
      <c r="D153" s="30">
        <v>70</v>
      </c>
      <c r="E153" s="31">
        <v>70</v>
      </c>
      <c r="F153" s="25" t="s">
        <v>122</v>
      </c>
      <c r="G153" s="20">
        <f t="shared" si="0"/>
        <v>0.22222222222222221</v>
      </c>
    </row>
    <row r="154" spans="1:9">
      <c r="A154" s="29" t="s">
        <v>440</v>
      </c>
      <c r="B154" s="30">
        <v>95</v>
      </c>
      <c r="C154" s="31">
        <v>90</v>
      </c>
      <c r="D154" s="30">
        <v>80</v>
      </c>
      <c r="E154" s="31">
        <v>80</v>
      </c>
      <c r="F154" s="32" t="s">
        <v>443</v>
      </c>
      <c r="G154" s="20">
        <f t="shared" si="0"/>
        <v>0.1111111111111111</v>
      </c>
      <c r="I154" s="33"/>
    </row>
    <row r="155" spans="1:9">
      <c r="A155" s="29" t="s">
        <v>441</v>
      </c>
      <c r="B155" s="30">
        <v>80</v>
      </c>
      <c r="C155" s="31">
        <v>65</v>
      </c>
      <c r="D155" s="30">
        <v>60</v>
      </c>
      <c r="E155" s="31">
        <v>30</v>
      </c>
      <c r="F155" s="25" t="s">
        <v>123</v>
      </c>
      <c r="G155" s="20">
        <f t="shared" si="0"/>
        <v>0.53846153846153844</v>
      </c>
    </row>
    <row r="156" spans="1:9">
      <c r="A156" s="34" t="s">
        <v>442</v>
      </c>
      <c r="B156" s="35">
        <v>90</v>
      </c>
      <c r="C156" s="36">
        <v>90</v>
      </c>
      <c r="D156" s="35">
        <v>70</v>
      </c>
      <c r="E156" s="36">
        <v>70</v>
      </c>
      <c r="F156" s="25" t="s">
        <v>123</v>
      </c>
      <c r="G156" s="20">
        <f t="shared" si="0"/>
        <v>0.22222222222222221</v>
      </c>
    </row>
    <row r="157" spans="1:9">
      <c r="A157" s="20"/>
      <c r="B157" s="20"/>
      <c r="C157" s="20"/>
      <c r="D157" s="20"/>
      <c r="E157" s="20"/>
      <c r="F157" s="20"/>
      <c r="G157" s="20"/>
    </row>
    <row r="158" spans="1:9">
      <c r="A158" s="20"/>
      <c r="B158" s="20"/>
      <c r="C158" s="20"/>
      <c r="D158" s="20"/>
      <c r="E158" s="20"/>
      <c r="F158" s="20"/>
      <c r="G158" s="20"/>
    </row>
    <row r="159" spans="1:9">
      <c r="A159" s="20" t="s">
        <v>126</v>
      </c>
      <c r="B159" s="20">
        <f>AVERAGEIF(F139:F156,A159,G139:G156)</f>
        <v>0.38382283834586467</v>
      </c>
      <c r="C159" s="20"/>
      <c r="D159" s="20"/>
      <c r="E159" s="20"/>
      <c r="F159" s="20"/>
      <c r="G159" s="20"/>
    </row>
    <row r="160" spans="1:9">
      <c r="A160" s="20" t="s">
        <v>431</v>
      </c>
      <c r="B160" s="20">
        <f>AVERAGEIF(F139:F156,A160,G139:G156)</f>
        <v>0.1111111111111111</v>
      </c>
      <c r="C160" s="20"/>
      <c r="D160" s="20"/>
      <c r="E160" s="20"/>
      <c r="F160" s="20"/>
      <c r="G160" s="20"/>
    </row>
    <row r="161" spans="1:7">
      <c r="A161" s="20" t="s">
        <v>125</v>
      </c>
      <c r="B161" s="20">
        <f>AVERAGEIF(F139:F156,A161,G139:G156)</f>
        <v>0.4</v>
      </c>
      <c r="C161" s="20"/>
      <c r="D161" s="20"/>
      <c r="E161" s="20"/>
      <c r="F161" s="20"/>
      <c r="G161" s="20"/>
    </row>
    <row r="162" spans="1:7">
      <c r="A162" s="20" t="s">
        <v>122</v>
      </c>
      <c r="B162" s="20">
        <f>AVERAGEIF(F139:F156,A162,G139:G156)</f>
        <v>0.22222222222222221</v>
      </c>
      <c r="C162" s="20"/>
      <c r="D162" s="20"/>
      <c r="E162" s="20"/>
      <c r="F162" s="20"/>
      <c r="G162" s="20"/>
    </row>
    <row r="163" spans="1:7">
      <c r="A163" s="20" t="s">
        <v>123</v>
      </c>
      <c r="B163" s="20">
        <f>AVERAGEIF(F139:F156,A163,G139:G156)</f>
        <v>0.38034188034188032</v>
      </c>
      <c r="C163" s="20"/>
      <c r="D163" s="20"/>
      <c r="E163" s="20"/>
      <c r="F163" s="20"/>
      <c r="G163" s="20"/>
    </row>
    <row r="165" spans="1:7">
      <c r="A165" s="441" t="s">
        <v>174</v>
      </c>
      <c r="B165" s="441"/>
      <c r="C165" s="441"/>
      <c r="D165" s="441"/>
      <c r="E165" s="441"/>
    </row>
    <row r="166" spans="1:7" ht="16" thickBot="1">
      <c r="A166" t="s">
        <v>175</v>
      </c>
      <c r="B166" s="13">
        <v>0.4</v>
      </c>
    </row>
    <row r="167" spans="1:7" ht="16" thickBot="1">
      <c r="A167" t="s">
        <v>176</v>
      </c>
      <c r="B167" s="37">
        <f>(1+B166)^(1/(2020-2010))-1</f>
        <v>3.4219694129380196E-2</v>
      </c>
    </row>
    <row r="168" spans="1:7">
      <c r="B168" s="38"/>
    </row>
    <row r="169" spans="1:7">
      <c r="A169" s="441" t="s">
        <v>405</v>
      </c>
      <c r="B169" s="441"/>
    </row>
    <row r="170" spans="1:7">
      <c r="A170" t="s">
        <v>406</v>
      </c>
      <c r="B170" s="39">
        <v>972.7</v>
      </c>
    </row>
    <row r="171" spans="1:7" ht="16" thickBot="1">
      <c r="A171" t="s">
        <v>407</v>
      </c>
      <c r="B171" s="40">
        <f>400.9+53.5+276.5+255.7+63.5+462.5+B170+975.4+227.6+436.5</f>
        <v>4124.8</v>
      </c>
    </row>
    <row r="172" spans="1:7" ht="16" thickBot="1">
      <c r="A172" t="s">
        <v>408</v>
      </c>
      <c r="B172" s="37">
        <f>B170/B171</f>
        <v>0.23581749418153608</v>
      </c>
    </row>
    <row r="173" spans="1:7">
      <c r="B173" s="38"/>
    </row>
    <row r="174" spans="1:7">
      <c r="A174" s="441" t="s">
        <v>181</v>
      </c>
      <c r="B174" s="441"/>
      <c r="C174" s="441"/>
      <c r="D174" s="441"/>
      <c r="E174" s="441"/>
    </row>
    <row r="175" spans="1:7" ht="16" thickBot="1">
      <c r="A175" t="s">
        <v>415</v>
      </c>
      <c r="B175" s="38">
        <v>0.1246</v>
      </c>
    </row>
    <row r="176" spans="1:7" ht="16" thickBot="1">
      <c r="A176" t="s">
        <v>410</v>
      </c>
      <c r="B176" s="37">
        <f>1-B175</f>
        <v>0.87539999999999996</v>
      </c>
    </row>
    <row r="178" spans="1:5">
      <c r="A178" s="441" t="s">
        <v>177</v>
      </c>
      <c r="B178" s="441"/>
      <c r="C178" s="441"/>
      <c r="D178" s="441"/>
      <c r="E178" s="441"/>
    </row>
    <row r="179" spans="1:5">
      <c r="A179" t="s">
        <v>412</v>
      </c>
      <c r="B179">
        <v>197000</v>
      </c>
    </row>
    <row r="180" spans="1:5" ht="16" thickBot="1">
      <c r="A180" t="s">
        <v>413</v>
      </c>
      <c r="B180">
        <v>175000</v>
      </c>
    </row>
    <row r="181" spans="1:5" ht="16" thickBot="1">
      <c r="A181" t="s">
        <v>178</v>
      </c>
      <c r="B181" s="12">
        <f>B179/B180</f>
        <v>1.1257142857142857</v>
      </c>
    </row>
    <row r="183" spans="1:5">
      <c r="A183" s="441" t="s">
        <v>179</v>
      </c>
      <c r="B183" s="441"/>
      <c r="C183" s="441"/>
      <c r="D183" s="441"/>
      <c r="E183" s="441"/>
    </row>
    <row r="184" spans="1:5">
      <c r="A184" t="s">
        <v>2266</v>
      </c>
      <c r="B184" s="170">
        <v>1.2E-2</v>
      </c>
    </row>
    <row r="185" spans="1:5">
      <c r="A185" t="s">
        <v>2267</v>
      </c>
      <c r="B185" s="170">
        <v>2.4E-2</v>
      </c>
    </row>
    <row r="186" spans="1:5">
      <c r="A186" t="s">
        <v>2268</v>
      </c>
      <c r="B186">
        <f>2050-2018+1</f>
        <v>33</v>
      </c>
    </row>
    <row r="187" spans="1:5">
      <c r="A187" t="s">
        <v>2269</v>
      </c>
      <c r="B187" s="11">
        <f>(1-B184)^B186</f>
        <v>0.67139665221009714</v>
      </c>
    </row>
    <row r="188" spans="1:5" ht="16" thickBot="1">
      <c r="A188" t="s">
        <v>2270</v>
      </c>
      <c r="B188" s="11">
        <f>(1-B185)^B186</f>
        <v>0.44858421050781644</v>
      </c>
    </row>
    <row r="189" spans="1:5" ht="16" thickBot="1">
      <c r="A189" t="s">
        <v>2271</v>
      </c>
      <c r="B189" s="12">
        <f>(B187-B188)/B187</f>
        <v>0.33186409400289502</v>
      </c>
    </row>
    <row r="191" spans="1:5">
      <c r="A191" s="441" t="s">
        <v>191</v>
      </c>
      <c r="B191" s="441"/>
      <c r="C191" s="441"/>
      <c r="D191" s="441"/>
      <c r="E191" s="441"/>
    </row>
    <row r="192" spans="1:5">
      <c r="A192" s="16" t="s">
        <v>183</v>
      </c>
      <c r="B192" s="16" t="s">
        <v>184</v>
      </c>
      <c r="C192" s="16"/>
    </row>
    <row r="193" spans="1:9">
      <c r="A193" t="s">
        <v>185</v>
      </c>
      <c r="B193" s="17">
        <v>15277777.777777778</v>
      </c>
      <c r="C193" t="s">
        <v>186</v>
      </c>
    </row>
    <row r="194" spans="1:9">
      <c r="A194" t="s">
        <v>187</v>
      </c>
      <c r="B194" s="17">
        <f>3.4*10^6</f>
        <v>3400000</v>
      </c>
      <c r="C194" s="41"/>
    </row>
    <row r="195" spans="1:9">
      <c r="A195" t="s">
        <v>188</v>
      </c>
      <c r="B195">
        <v>2</v>
      </c>
    </row>
    <row r="196" spans="1:9" ht="16" thickBot="1">
      <c r="A196" t="s">
        <v>189</v>
      </c>
      <c r="B196" s="17">
        <f>B195*B194</f>
        <v>6800000</v>
      </c>
    </row>
    <row r="197" spans="1:9" ht="16" thickBot="1">
      <c r="A197" t="s">
        <v>190</v>
      </c>
      <c r="B197" s="12">
        <f>B196/B193</f>
        <v>0.44509090909090909</v>
      </c>
    </row>
    <row r="199" spans="1:9">
      <c r="A199" s="219" t="s">
        <v>3026</v>
      </c>
    </row>
    <row r="201" spans="1:9">
      <c r="A201" s="220" t="s">
        <v>3047</v>
      </c>
      <c r="B201" s="443" t="s">
        <v>3030</v>
      </c>
      <c r="C201" s="443"/>
      <c r="D201" s="443"/>
      <c r="E201" s="443"/>
      <c r="F201" s="443"/>
      <c r="G201" s="443"/>
      <c r="H201" s="443"/>
      <c r="I201" s="443"/>
    </row>
    <row r="202" spans="1:9">
      <c r="A202" s="42" t="s">
        <v>3031</v>
      </c>
      <c r="B202" s="42" t="s">
        <v>3032</v>
      </c>
      <c r="C202" s="42" t="s">
        <v>3033</v>
      </c>
      <c r="D202" s="42" t="s">
        <v>3034</v>
      </c>
      <c r="E202" s="42" t="s">
        <v>2369</v>
      </c>
      <c r="F202" s="42" t="s">
        <v>87</v>
      </c>
      <c r="G202" s="42" t="s">
        <v>3035</v>
      </c>
      <c r="H202" s="42" t="s">
        <v>3036</v>
      </c>
      <c r="I202" s="42" t="s">
        <v>3037</v>
      </c>
    </row>
    <row r="203" spans="1:9">
      <c r="A203" s="42" t="s">
        <v>3038</v>
      </c>
      <c r="B203">
        <v>0</v>
      </c>
      <c r="C203">
        <v>6</v>
      </c>
      <c r="D203">
        <v>9</v>
      </c>
      <c r="E203">
        <v>25</v>
      </c>
      <c r="F203">
        <v>21</v>
      </c>
      <c r="G203">
        <v>215</v>
      </c>
      <c r="H203">
        <v>81</v>
      </c>
      <c r="I203">
        <v>134</v>
      </c>
    </row>
    <row r="204" spans="1:9">
      <c r="A204" s="42" t="s">
        <v>3039</v>
      </c>
      <c r="B204">
        <v>4</v>
      </c>
      <c r="C204">
        <v>3</v>
      </c>
      <c r="D204">
        <v>15</v>
      </c>
      <c r="E204">
        <v>40</v>
      </c>
      <c r="F204">
        <v>43</v>
      </c>
      <c r="G204">
        <v>163</v>
      </c>
      <c r="H204">
        <v>56</v>
      </c>
      <c r="I204">
        <v>94</v>
      </c>
    </row>
    <row r="205" spans="1:9" ht="16" thickBot="1">
      <c r="A205" s="42" t="s">
        <v>3040</v>
      </c>
      <c r="B205">
        <f>B204-B203</f>
        <v>4</v>
      </c>
      <c r="C205">
        <f t="shared" ref="C205:I205" si="1">C204-C203</f>
        <v>-3</v>
      </c>
      <c r="D205">
        <f t="shared" si="1"/>
        <v>6</v>
      </c>
      <c r="E205">
        <f t="shared" si="1"/>
        <v>15</v>
      </c>
      <c r="F205">
        <f t="shared" si="1"/>
        <v>22</v>
      </c>
      <c r="G205">
        <f t="shared" si="1"/>
        <v>-52</v>
      </c>
      <c r="H205">
        <f t="shared" si="1"/>
        <v>-25</v>
      </c>
      <c r="I205">
        <f t="shared" si="1"/>
        <v>-40</v>
      </c>
    </row>
    <row r="206" spans="1:9" ht="16" thickBot="1">
      <c r="A206" t="s">
        <v>3041</v>
      </c>
      <c r="B206" s="12">
        <f>SUM(G205:H205)/SUM(G203:H203)</f>
        <v>-0.26013513513513514</v>
      </c>
    </row>
    <row r="207" spans="1:9" ht="16" thickBot="1">
      <c r="A207" t="s">
        <v>3042</v>
      </c>
      <c r="B207" s="12">
        <f>I205/I203</f>
        <v>-0.29850746268656714</v>
      </c>
    </row>
    <row r="209" spans="1:9">
      <c r="A209" s="220" t="s">
        <v>3048</v>
      </c>
      <c r="B209" s="443" t="s">
        <v>3030</v>
      </c>
      <c r="C209" s="443"/>
      <c r="D209" s="443"/>
      <c r="E209" s="443"/>
      <c r="F209" s="443"/>
      <c r="G209" s="443"/>
      <c r="H209" s="443"/>
      <c r="I209" s="443"/>
    </row>
    <row r="210" spans="1:9">
      <c r="A210" s="42" t="s">
        <v>3031</v>
      </c>
      <c r="B210" s="42" t="s">
        <v>3032</v>
      </c>
      <c r="C210" s="42" t="s">
        <v>3033</v>
      </c>
      <c r="D210" s="42" t="s">
        <v>3034</v>
      </c>
      <c r="E210" s="42" t="s">
        <v>2369</v>
      </c>
      <c r="F210" s="42" t="s">
        <v>87</v>
      </c>
      <c r="G210" s="42" t="s">
        <v>3035</v>
      </c>
      <c r="H210" s="42" t="s">
        <v>3036</v>
      </c>
      <c r="I210" s="42" t="s">
        <v>3037</v>
      </c>
    </row>
    <row r="211" spans="1:9">
      <c r="A211" s="42" t="s">
        <v>3038</v>
      </c>
      <c r="B211">
        <v>0</v>
      </c>
      <c r="C211">
        <v>17</v>
      </c>
      <c r="D211">
        <v>18</v>
      </c>
      <c r="E211">
        <v>22</v>
      </c>
      <c r="F211">
        <v>12</v>
      </c>
      <c r="G211">
        <v>73</v>
      </c>
      <c r="H211">
        <v>21</v>
      </c>
      <c r="I211">
        <v>21</v>
      </c>
    </row>
    <row r="212" spans="1:9">
      <c r="A212" s="42" t="s">
        <v>3039</v>
      </c>
      <c r="B212">
        <v>0</v>
      </c>
      <c r="C212">
        <v>15</v>
      </c>
      <c r="D212">
        <v>22</v>
      </c>
      <c r="E212">
        <v>39</v>
      </c>
      <c r="F212">
        <v>23</v>
      </c>
      <c r="G212">
        <v>51</v>
      </c>
      <c r="H212">
        <v>17</v>
      </c>
      <c r="I212">
        <v>19</v>
      </c>
    </row>
    <row r="213" spans="1:9" ht="16" thickBot="1">
      <c r="A213" s="42" t="s">
        <v>3040</v>
      </c>
      <c r="B213">
        <f>B212-B211</f>
        <v>0</v>
      </c>
      <c r="C213">
        <f t="shared" ref="C213" si="2">C212-C211</f>
        <v>-2</v>
      </c>
      <c r="D213">
        <f t="shared" ref="D213" si="3">D212-D211</f>
        <v>4</v>
      </c>
      <c r="E213">
        <f t="shared" ref="E213" si="4">E212-E211</f>
        <v>17</v>
      </c>
      <c r="F213">
        <f t="shared" ref="F213" si="5">F212-F211</f>
        <v>11</v>
      </c>
      <c r="G213">
        <f t="shared" ref="G213" si="6">G212-G211</f>
        <v>-22</v>
      </c>
      <c r="H213">
        <f t="shared" ref="H213" si="7">H212-H211</f>
        <v>-4</v>
      </c>
      <c r="I213">
        <f t="shared" ref="I213" si="8">I212-I211</f>
        <v>-2</v>
      </c>
    </row>
    <row r="214" spans="1:9" ht="16" thickBot="1">
      <c r="A214" t="s">
        <v>3041</v>
      </c>
      <c r="B214" s="12">
        <f>SUM(G213:H213)/SUM(G211:H211)</f>
        <v>-0.27659574468085107</v>
      </c>
    </row>
    <row r="215" spans="1:9" ht="16" thickBot="1">
      <c r="A215" t="s">
        <v>3042</v>
      </c>
      <c r="B215" s="12">
        <f>I213/I211</f>
        <v>-9.5238095238095233E-2</v>
      </c>
    </row>
    <row r="217" spans="1:9">
      <c r="A217" s="220" t="s">
        <v>3049</v>
      </c>
      <c r="B217" s="443" t="s">
        <v>3030</v>
      </c>
      <c r="C217" s="443"/>
      <c r="D217" s="443"/>
      <c r="E217" s="443"/>
    </row>
    <row r="218" spans="1:9">
      <c r="A218" s="42" t="s">
        <v>3031</v>
      </c>
      <c r="B218" s="42" t="s">
        <v>3043</v>
      </c>
      <c r="C218" s="42" t="s">
        <v>3044</v>
      </c>
      <c r="D218" s="42" t="s">
        <v>3045</v>
      </c>
      <c r="E218" s="42" t="s">
        <v>87</v>
      </c>
    </row>
    <row r="219" spans="1:9">
      <c r="A219" s="42" t="s">
        <v>3038</v>
      </c>
      <c r="B219">
        <v>112</v>
      </c>
      <c r="C219">
        <v>16</v>
      </c>
      <c r="D219">
        <v>9</v>
      </c>
      <c r="E219">
        <v>134</v>
      </c>
    </row>
    <row r="220" spans="1:9">
      <c r="A220" s="42" t="s">
        <v>3039</v>
      </c>
      <c r="B220">
        <v>87</v>
      </c>
      <c r="C220">
        <v>17</v>
      </c>
      <c r="D220">
        <v>9</v>
      </c>
      <c r="E220">
        <v>151</v>
      </c>
    </row>
    <row r="221" spans="1:9" ht="16" thickBot="1">
      <c r="A221" s="42" t="s">
        <v>3040</v>
      </c>
      <c r="B221">
        <f>B220-B219</f>
        <v>-25</v>
      </c>
      <c r="C221">
        <f t="shared" ref="C221:E221" si="9">C220-C219</f>
        <v>1</v>
      </c>
      <c r="D221">
        <f t="shared" si="9"/>
        <v>0</v>
      </c>
      <c r="E221">
        <f t="shared" si="9"/>
        <v>17</v>
      </c>
    </row>
    <row r="222" spans="1:9" ht="16" thickBot="1">
      <c r="A222" t="s">
        <v>3046</v>
      </c>
      <c r="B222" s="12">
        <f>B221/B219</f>
        <v>-0.22321428571428573</v>
      </c>
    </row>
  </sheetData>
  <mergeCells count="23">
    <mergeCell ref="B201:I201"/>
    <mergeCell ref="B217:E217"/>
    <mergeCell ref="B209:I209"/>
    <mergeCell ref="B136:E136"/>
    <mergeCell ref="B137:C137"/>
    <mergeCell ref="D137:E137"/>
    <mergeCell ref="A191:E191"/>
    <mergeCell ref="A165:E165"/>
    <mergeCell ref="A178:E178"/>
    <mergeCell ref="A183:E183"/>
    <mergeCell ref="A174:E174"/>
    <mergeCell ref="A169:B169"/>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About</vt:lpstr>
      <vt:lpstr>Policy Characteristics</vt:lpstr>
      <vt:lpstr>PolicyLevers</vt:lpstr>
      <vt:lpstr>UnitControlCenter</vt:lpstr>
      <vt:lpstr>OutputGraphs</vt:lpstr>
      <vt:lpstr>Output Graph Color Key</vt:lpstr>
      <vt:lpstr>ReferenceScenarios</vt:lpstr>
      <vt:lpstr>Targets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Todd Fincannon</cp:lastModifiedBy>
  <dcterms:created xsi:type="dcterms:W3CDTF">2014-07-10T20:44:47Z</dcterms:created>
  <dcterms:modified xsi:type="dcterms:W3CDTF">2023-08-31T02:40:05Z</dcterms:modified>
</cp:coreProperties>
</file>