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mmahajan\Documents\eps-us\InputData\bldgs\BDEQ\"/>
    </mc:Choice>
  </mc:AlternateContent>
  <xr:revisionPtr revIDLastSave="0" documentId="13_ncr:1_{454006E8-2DD2-4D69-8291-C7C7547A63E5}" xr6:coauthVersionLast="47" xr6:coauthVersionMax="47" xr10:uidLastSave="{00000000-0000-0000-0000-000000000000}"/>
  <bookViews>
    <workbookView xWindow="-30" yWindow="15" windowWidth="28770" windowHeight="17400" tabRatio="905"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Q-BEOfDS-urban-residential" sheetId="4" r:id="rId9"/>
    <sheet name="BDEQ-BEOfDS-rural-residential" sheetId="9" r:id="rId10"/>
    <sheet name="BDEQ-BEOfDS-commercial" sheetId="5" r:id="rId11"/>
    <sheet name="BDEQ-BDESC-urban-residential" sheetId="6" r:id="rId12"/>
    <sheet name="BDEQ-BDESC-rural-residential" sheetId="10" r:id="rId13"/>
    <sheet name="BDEQ-BDESC-commercial" sheetId="7" r:id="rId14"/>
  </sheets>
  <definedNames>
    <definedName name="billion_kw_to_MW">About!$B$41</definedName>
    <definedName name="gigwatt_to_megawatt">About!$B$42</definedName>
    <definedName name="Percent_rural">About!$A$39</definedName>
    <definedName name="Percent_Urban">About!$A$38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18" l="1"/>
  <c r="B38" i="18" l="1"/>
  <c r="B39" i="18" s="1"/>
  <c r="T48" i="18" l="1"/>
  <c r="AB48" i="18"/>
  <c r="L48" i="18"/>
  <c r="J48" i="18"/>
  <c r="R48" i="18"/>
  <c r="D48" i="18"/>
  <c r="F48" i="18"/>
  <c r="G48" i="18"/>
  <c r="Z48" i="18"/>
  <c r="H48" i="18"/>
  <c r="S48" i="18"/>
  <c r="U48" i="18"/>
  <c r="AC48" i="18"/>
  <c r="C48" i="18"/>
  <c r="K48" i="18"/>
  <c r="V48" i="18"/>
  <c r="B48" i="18"/>
  <c r="B49" i="18" s="1"/>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Y6" i="7" s="1"/>
  <c r="S87" i="13"/>
  <c r="Q6" i="7" s="1"/>
  <c r="H88" i="13"/>
  <c r="F7" i="7" s="1"/>
  <c r="W88" i="13"/>
  <c r="U7" i="7" s="1"/>
  <c r="AF88" i="13"/>
  <c r="AD7" i="7" s="1"/>
  <c r="N88" i="13"/>
  <c r="L7" i="7" s="1"/>
  <c r="K88" i="13"/>
  <c r="I7" i="7" s="1"/>
  <c r="AC87" i="13"/>
  <c r="AA6" i="7" s="1"/>
  <c r="AB87" i="13"/>
  <c r="Z6" i="7" s="1"/>
  <c r="X92" i="13"/>
  <c r="V11" i="7" s="1"/>
  <c r="P92" i="13"/>
  <c r="N11" i="7" s="1"/>
  <c r="L88" i="13"/>
  <c r="J7" i="7" s="1"/>
  <c r="M88" i="13"/>
  <c r="K7" i="7" s="1"/>
  <c r="R88" i="13"/>
  <c r="P7" i="7" s="1"/>
  <c r="I88" i="13"/>
  <c r="G7" i="7" s="1"/>
  <c r="F88" i="13"/>
  <c r="D7" i="7" s="1"/>
  <c r="I92" i="13"/>
  <c r="G11" i="7" s="1"/>
  <c r="P87" i="13"/>
  <c r="N6" i="7" s="1"/>
  <c r="W92" i="13"/>
  <c r="U11" i="7" s="1"/>
  <c r="Q87" i="13"/>
  <c r="O6" i="7" s="1"/>
  <c r="X88" i="13"/>
  <c r="V7" i="7" s="1"/>
  <c r="AB92" i="13"/>
  <c r="Z11" i="7" s="1"/>
  <c r="Z87" i="13"/>
  <c r="X6" i="7" s="1"/>
  <c r="AG87" i="13"/>
  <c r="AE6" i="7" s="1"/>
  <c r="AH87" i="13"/>
  <c r="AF6" i="7" s="1"/>
  <c r="AH92" i="13"/>
  <c r="AF11" i="7" s="1"/>
  <c r="R87" i="13"/>
  <c r="P6" i="7" s="1"/>
  <c r="P88" i="13"/>
  <c r="N7" i="7" s="1"/>
  <c r="AC92" i="13"/>
  <c r="AA11" i="7" s="1"/>
  <c r="V88" i="13"/>
  <c r="T7" i="7" s="1"/>
  <c r="G88" i="13"/>
  <c r="E7" i="7" s="1"/>
  <c r="Q88" i="13"/>
  <c r="O7" i="7" s="1"/>
  <c r="S92" i="13"/>
  <c r="Q11" i="7" s="1"/>
  <c r="AE87" i="13"/>
  <c r="AC6" i="7" s="1"/>
  <c r="AE92" i="13"/>
  <c r="AC11" i="7" s="1"/>
  <c r="U87" i="13"/>
  <c r="S6" i="7" s="1"/>
  <c r="U92" i="13"/>
  <c r="S11" i="7" s="1"/>
  <c r="X87" i="13"/>
  <c r="V6" i="7" s="1"/>
  <c r="AF87" i="13"/>
  <c r="AD6" i="7" s="1"/>
  <c r="AF92" i="13"/>
  <c r="AD11" i="7" s="1"/>
  <c r="V87" i="13"/>
  <c r="T6" i="7" s="1"/>
  <c r="V92" i="13"/>
  <c r="T11" i="7" s="1"/>
  <c r="S88" i="13"/>
  <c r="Q7" i="7" s="1"/>
  <c r="Z92" i="13"/>
  <c r="X11" i="7" s="1"/>
  <c r="AG92" i="13"/>
  <c r="AE11" i="7" s="1"/>
  <c r="W87" i="13"/>
  <c r="U6" i="7" s="1"/>
  <c r="AE88" i="13"/>
  <c r="AC7" i="7" s="1"/>
  <c r="U88" i="13"/>
  <c r="S7" i="7" s="1"/>
  <c r="AA92" i="13"/>
  <c r="Y11" i="7" s="1"/>
  <c r="AH88" i="13"/>
  <c r="AF7" i="7" s="1"/>
  <c r="AG88" i="13"/>
  <c r="AE7" i="7" s="1"/>
  <c r="Q92" i="13"/>
  <c r="O11" i="7" s="1"/>
  <c r="H92" i="13"/>
  <c r="F11" i="7" s="1"/>
  <c r="R92" i="13"/>
  <c r="P11" i="7" s="1"/>
  <c r="K92" i="13"/>
  <c r="I11" i="7" s="1"/>
  <c r="F92" i="13"/>
  <c r="D11" i="7" s="1"/>
  <c r="M92" i="13"/>
  <c r="K11" i="7" s="1"/>
  <c r="G92" i="13"/>
  <c r="E11" i="7" s="1"/>
  <c r="N92" i="13"/>
  <c r="L11" i="7" s="1"/>
  <c r="L92" i="13"/>
  <c r="J11" i="7" s="1"/>
  <c r="AA88" i="13"/>
  <c r="Y7" i="7" s="1"/>
  <c r="Z88" i="13"/>
  <c r="X7" i="7" s="1"/>
  <c r="AB88" i="13"/>
  <c r="Z7" i="7" s="1"/>
  <c r="AC88" i="13"/>
  <c r="AA7" i="7" s="1"/>
  <c r="I87" i="13"/>
  <c r="G6" i="7" s="1"/>
  <c r="K87" i="13"/>
  <c r="I6" i="7" s="1"/>
  <c r="L87" i="13"/>
  <c r="J6" i="7" s="1"/>
  <c r="F87" i="13"/>
  <c r="D6" i="7" s="1"/>
  <c r="M87" i="13"/>
  <c r="K6" i="7" s="1"/>
  <c r="N87" i="13"/>
  <c r="L6" i="7" s="1"/>
  <c r="G87" i="13"/>
  <c r="E6" i="7" s="1"/>
  <c r="H87" i="13"/>
  <c r="F6" i="7" s="1"/>
  <c r="C3" i="7"/>
  <c r="H6" i="7"/>
  <c r="R11" i="7"/>
  <c r="AB7" i="7"/>
  <c r="C11"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3" i="7"/>
  <c r="M3" i="7"/>
  <c r="R3" i="7"/>
  <c r="W3" i="7"/>
  <c r="AB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M6" i="7"/>
  <c r="R6" i="7"/>
  <c r="W6" i="7"/>
  <c r="AB6" i="7"/>
  <c r="C7" i="7"/>
  <c r="H7" i="7"/>
  <c r="M7" i="7"/>
  <c r="R7" i="7"/>
  <c r="W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H11" i="7"/>
  <c r="M11" i="7"/>
  <c r="W11" i="7"/>
  <c r="AB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4" i="7"/>
  <c r="B5" i="7"/>
  <c r="B8" i="7"/>
  <c r="B9" i="7"/>
  <c r="B10"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4" i="10"/>
  <c r="B5"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4" i="6"/>
  <c r="B5" i="6"/>
  <c r="B8" i="6"/>
  <c r="B9" i="6"/>
  <c r="B10" i="6"/>
  <c r="B11" i="6"/>
  <c r="B12" i="6"/>
  <c r="B13" i="6"/>
  <c r="B14" i="6"/>
  <c r="B15" i="6"/>
  <c r="B16" i="6"/>
  <c r="B17" i="6"/>
  <c r="B2" i="6"/>
  <c r="B11"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4" i="5"/>
  <c r="B5"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4" i="9"/>
  <c r="B5"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4" i="4"/>
  <c r="D4" i="4"/>
  <c r="E4" i="4"/>
  <c r="C5" i="4"/>
  <c r="D5" i="4"/>
  <c r="E5"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4" i="4"/>
  <c r="B5" i="4"/>
  <c r="B8" i="4"/>
  <c r="B9" i="4"/>
  <c r="B10" i="4"/>
  <c r="B11" i="4"/>
  <c r="B12" i="4"/>
  <c r="B13" i="4"/>
  <c r="B14" i="4"/>
  <c r="B15" i="4"/>
  <c r="B16" i="4"/>
  <c r="B17" i="4"/>
  <c r="B2" i="4"/>
  <c r="B7" i="5"/>
  <c r="B6" i="5"/>
  <c r="B3" i="5"/>
  <c r="AG6" i="7"/>
  <c r="AG7" i="7"/>
  <c r="AG11" i="7"/>
  <c r="B11" i="7"/>
  <c r="B7" i="7"/>
  <c r="B6" i="7"/>
  <c r="B3" i="7"/>
  <c r="B6" i="4"/>
  <c r="B7" i="10"/>
  <c r="B6" i="10"/>
  <c r="B3" i="10"/>
  <c r="B7" i="6"/>
  <c r="B6" i="6"/>
  <c r="B3" i="6"/>
  <c r="B7" i="9"/>
  <c r="B6" i="9"/>
  <c r="B3" i="9"/>
  <c r="B7" i="4"/>
  <c r="B3" i="4"/>
  <c r="F49" i="18" l="1"/>
  <c r="B41"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M11" i="5"/>
  <c r="AG6" i="5"/>
  <c r="A39" i="1"/>
  <c r="A38" i="1"/>
  <c r="F50" i="18" s="1"/>
  <c r="B51" i="18" l="1"/>
  <c r="C51" i="18"/>
  <c r="D51" i="18"/>
  <c r="E51" i="18"/>
  <c r="B50" i="18"/>
  <c r="C50" i="18"/>
  <c r="D50" i="18"/>
  <c r="E50" i="18"/>
  <c r="AG7" i="5"/>
  <c r="F51" i="18"/>
  <c r="G50" i="18"/>
  <c r="G51" i="18"/>
  <c r="H49" i="18"/>
  <c r="R6" i="5"/>
  <c r="H11" i="5"/>
  <c r="W6" i="5"/>
  <c r="R7" i="5"/>
  <c r="R11" i="5"/>
  <c r="AB11" i="5"/>
  <c r="W11" i="5"/>
  <c r="M3" i="5"/>
  <c r="W3" i="5"/>
  <c r="H6" i="5"/>
  <c r="AG11" i="5"/>
  <c r="AB6" i="5"/>
  <c r="W7" i="5"/>
  <c r="R3" i="5"/>
  <c r="M7" i="5"/>
  <c r="AB3" i="5"/>
  <c r="C3" i="5"/>
  <c r="H7" i="5"/>
  <c r="AF104" i="13"/>
  <c r="AD3" i="5" s="1"/>
  <c r="AG3" i="5"/>
  <c r="C11" i="5"/>
  <c r="M6" i="5"/>
  <c r="H3" i="5"/>
  <c r="M48" i="13"/>
  <c r="U48" i="13"/>
  <c r="AC48" i="13"/>
  <c r="G47" i="13"/>
  <c r="E6" i="6" s="1"/>
  <c r="O47" i="13"/>
  <c r="M6" i="6" s="1"/>
  <c r="W47" i="13"/>
  <c r="AE47" i="13"/>
  <c r="I44" i="13"/>
  <c r="G3" i="6" s="1"/>
  <c r="Q44" i="13"/>
  <c r="O3" i="6" s="1"/>
  <c r="Y44" i="13"/>
  <c r="W3" i="6" s="1"/>
  <c r="AG44" i="13"/>
  <c r="AE3" i="6" s="1"/>
  <c r="I10" i="13"/>
  <c r="Q10" i="13"/>
  <c r="Y10" i="13"/>
  <c r="AG10" i="13"/>
  <c r="K9" i="13"/>
  <c r="I6" i="4" s="1"/>
  <c r="S9" i="13"/>
  <c r="Q6" i="4" s="1"/>
  <c r="AA9" i="13"/>
  <c r="Y6" i="4" s="1"/>
  <c r="AI9" i="13"/>
  <c r="AG6" i="4" s="1"/>
  <c r="M6" i="13"/>
  <c r="K3" i="4" s="1"/>
  <c r="U6" i="13"/>
  <c r="S3" i="4" s="1"/>
  <c r="AC6" i="13"/>
  <c r="E6" i="13"/>
  <c r="H48" i="13"/>
  <c r="AF48" i="13"/>
  <c r="Z47" i="13"/>
  <c r="X6" i="6" s="1"/>
  <c r="T44" i="13"/>
  <c r="R3" i="6" s="1"/>
  <c r="N9" i="13"/>
  <c r="L6" i="4" s="1"/>
  <c r="AF6" i="13"/>
  <c r="AD3" i="4" s="1"/>
  <c r="N48" i="13"/>
  <c r="V48" i="13"/>
  <c r="AD48" i="13"/>
  <c r="H47" i="13"/>
  <c r="F6" i="6" s="1"/>
  <c r="P47" i="13"/>
  <c r="N6" i="6" s="1"/>
  <c r="X47" i="13"/>
  <c r="V6" i="6" s="1"/>
  <c r="AF47" i="13"/>
  <c r="AD6" i="6" s="1"/>
  <c r="J44" i="13"/>
  <c r="H3" i="6" s="1"/>
  <c r="R44" i="13"/>
  <c r="Z44" i="13"/>
  <c r="X3" i="6" s="1"/>
  <c r="AH44" i="13"/>
  <c r="AF3" i="6" s="1"/>
  <c r="J10" i="13"/>
  <c r="R10" i="13"/>
  <c r="Z10" i="13"/>
  <c r="AH10" i="13"/>
  <c r="L9" i="13"/>
  <c r="J6" i="4" s="1"/>
  <c r="T9" i="13"/>
  <c r="AB9" i="13"/>
  <c r="F9" i="13"/>
  <c r="D6" i="4" s="1"/>
  <c r="N6" i="13"/>
  <c r="L3" i="4" s="1"/>
  <c r="V6" i="13"/>
  <c r="T3" i="4" s="1"/>
  <c r="AD6" i="13"/>
  <c r="AB3" i="4" s="1"/>
  <c r="P48" i="13"/>
  <c r="J47" i="13"/>
  <c r="H6" i="6" s="1"/>
  <c r="AH47" i="13"/>
  <c r="F44" i="13"/>
  <c r="L10" i="13"/>
  <c r="AD9" i="13"/>
  <c r="AB6" i="4" s="1"/>
  <c r="G48" i="13"/>
  <c r="E7" i="6" s="1"/>
  <c r="O48" i="13"/>
  <c r="W48" i="13"/>
  <c r="AE48" i="13"/>
  <c r="I47" i="13"/>
  <c r="Q47" i="13"/>
  <c r="O6" i="6" s="1"/>
  <c r="Y47" i="13"/>
  <c r="W6" i="6" s="1"/>
  <c r="AG47" i="13"/>
  <c r="AE6" i="6" s="1"/>
  <c r="K44" i="13"/>
  <c r="I3" i="6" s="1"/>
  <c r="S44" i="13"/>
  <c r="Q3" i="6" s="1"/>
  <c r="AA44" i="13"/>
  <c r="Y3" i="6" s="1"/>
  <c r="AI44" i="13"/>
  <c r="AG3" i="6" s="1"/>
  <c r="K10" i="13"/>
  <c r="S10" i="13"/>
  <c r="AA10" i="13"/>
  <c r="AI10" i="13"/>
  <c r="M9" i="13"/>
  <c r="K6" i="4" s="1"/>
  <c r="U9" i="13"/>
  <c r="S6" i="4" s="1"/>
  <c r="AC9" i="13"/>
  <c r="AA6" i="4" s="1"/>
  <c r="G6" i="13"/>
  <c r="E3" i="4" s="1"/>
  <c r="O6" i="13"/>
  <c r="M3" i="4" s="1"/>
  <c r="W6" i="13"/>
  <c r="AE6" i="13"/>
  <c r="AC3" i="4" s="1"/>
  <c r="X48" i="13"/>
  <c r="R47" i="13"/>
  <c r="P6" i="6" s="1"/>
  <c r="L44" i="13"/>
  <c r="J3" i="6" s="1"/>
  <c r="AB44" i="13"/>
  <c r="Z3" i="6" s="1"/>
  <c r="V9" i="13"/>
  <c r="T6" i="4" s="1"/>
  <c r="I48" i="13"/>
  <c r="Q48" i="13"/>
  <c r="Y48" i="13"/>
  <c r="AG48" i="13"/>
  <c r="K47" i="13"/>
  <c r="I6" i="6" s="1"/>
  <c r="S47" i="13"/>
  <c r="Q6" i="6" s="1"/>
  <c r="AA47" i="13"/>
  <c r="Y6" i="6" s="1"/>
  <c r="AI47" i="13"/>
  <c r="AG6" i="6" s="1"/>
  <c r="M44" i="13"/>
  <c r="U44" i="13"/>
  <c r="S3" i="6" s="1"/>
  <c r="AC44" i="13"/>
  <c r="AA3" i="6" s="1"/>
  <c r="M10" i="13"/>
  <c r="M121" i="13" s="1"/>
  <c r="U10" i="13"/>
  <c r="U121" i="13" s="1"/>
  <c r="AC10" i="13"/>
  <c r="AC121" i="13" s="1"/>
  <c r="G9" i="13"/>
  <c r="E6" i="4" s="1"/>
  <c r="O9" i="13"/>
  <c r="M6" i="4" s="1"/>
  <c r="W9" i="13"/>
  <c r="AE9" i="13"/>
  <c r="I6" i="13"/>
  <c r="G3" i="4" s="1"/>
  <c r="Q6" i="13"/>
  <c r="O3" i="4" s="1"/>
  <c r="Y6" i="13"/>
  <c r="W3" i="4" s="1"/>
  <c r="AG6" i="13"/>
  <c r="AE3" i="4" s="1"/>
  <c r="T48" i="13"/>
  <c r="N47" i="13"/>
  <c r="L6" i="6" s="1"/>
  <c r="H44" i="13"/>
  <c r="F3" i="6" s="1"/>
  <c r="AF44" i="13"/>
  <c r="P10" i="13"/>
  <c r="J9" i="13"/>
  <c r="H6" i="4" s="1"/>
  <c r="AH9" i="13"/>
  <c r="AF6" i="4" s="1"/>
  <c r="F6" i="13"/>
  <c r="D3" i="4" s="1"/>
  <c r="F10" i="13"/>
  <c r="X6" i="13"/>
  <c r="V3" i="4" s="1"/>
  <c r="J48" i="13"/>
  <c r="R48" i="13"/>
  <c r="Z48" i="13"/>
  <c r="AH48" i="13"/>
  <c r="L47" i="13"/>
  <c r="J6" i="6" s="1"/>
  <c r="T47" i="13"/>
  <c r="R6" i="6" s="1"/>
  <c r="AB47" i="13"/>
  <c r="Z6" i="6" s="1"/>
  <c r="F47" i="13"/>
  <c r="D6" i="6" s="1"/>
  <c r="N44" i="13"/>
  <c r="L3" i="6" s="1"/>
  <c r="V44" i="13"/>
  <c r="T3" i="6" s="1"/>
  <c r="AD44" i="13"/>
  <c r="AB3" i="6" s="1"/>
  <c r="N10" i="13"/>
  <c r="N121" i="13" s="1"/>
  <c r="V10" i="13"/>
  <c r="V121" i="13" s="1"/>
  <c r="AD10" i="13"/>
  <c r="AD121" i="13" s="1"/>
  <c r="H9" i="13"/>
  <c r="F6" i="4" s="1"/>
  <c r="P9" i="13"/>
  <c r="N6" i="4" s="1"/>
  <c r="X9" i="13"/>
  <c r="V6" i="4" s="1"/>
  <c r="AF9" i="13"/>
  <c r="J6" i="13"/>
  <c r="H3" i="4" s="1"/>
  <c r="R6" i="13"/>
  <c r="P3" i="4" s="1"/>
  <c r="Z6" i="13"/>
  <c r="X3" i="4" s="1"/>
  <c r="AH6" i="13"/>
  <c r="AF3" i="4" s="1"/>
  <c r="L48" i="13"/>
  <c r="J7" i="6" s="1"/>
  <c r="F48" i="13"/>
  <c r="D7" i="6" s="1"/>
  <c r="AD47" i="13"/>
  <c r="AB6" i="6" s="1"/>
  <c r="X44" i="13"/>
  <c r="V3" i="6" s="1"/>
  <c r="H10" i="13"/>
  <c r="H121" i="13" s="1"/>
  <c r="AF10" i="13"/>
  <c r="AF121" i="13" s="1"/>
  <c r="Z9" i="13"/>
  <c r="X6" i="4" s="1"/>
  <c r="T6" i="13"/>
  <c r="R3" i="4" s="1"/>
  <c r="T10" i="13"/>
  <c r="T121" i="13" s="1"/>
  <c r="H6" i="13"/>
  <c r="F3" i="4" s="1"/>
  <c r="K48" i="13"/>
  <c r="S48" i="13"/>
  <c r="AA48" i="13"/>
  <c r="AI48" i="13"/>
  <c r="M47" i="13"/>
  <c r="K6" i="6" s="1"/>
  <c r="U47" i="13"/>
  <c r="S6" i="6" s="1"/>
  <c r="AC47" i="13"/>
  <c r="AA6" i="6" s="1"/>
  <c r="G44" i="13"/>
  <c r="E3" i="6" s="1"/>
  <c r="O44" i="13"/>
  <c r="M3" i="6" s="1"/>
  <c r="W44" i="13"/>
  <c r="U3" i="6" s="1"/>
  <c r="AE44" i="13"/>
  <c r="AC3" i="6" s="1"/>
  <c r="G10" i="13"/>
  <c r="O10" i="13"/>
  <c r="W10" i="13"/>
  <c r="AE10" i="13"/>
  <c r="AE121" i="13" s="1"/>
  <c r="I9" i="13"/>
  <c r="G6" i="4" s="1"/>
  <c r="Q9" i="13"/>
  <c r="O6" i="4" s="1"/>
  <c r="Y9" i="13"/>
  <c r="AG9" i="13"/>
  <c r="AE6" i="4" s="1"/>
  <c r="K6" i="13"/>
  <c r="I3" i="4" s="1"/>
  <c r="S6" i="13"/>
  <c r="Q3" i="4" s="1"/>
  <c r="AA6" i="13"/>
  <c r="Y3" i="4" s="1"/>
  <c r="AI6" i="13"/>
  <c r="AG3" i="4" s="1"/>
  <c r="AB48" i="13"/>
  <c r="V47" i="13"/>
  <c r="T6" i="6" s="1"/>
  <c r="P44" i="13"/>
  <c r="N3" i="6" s="1"/>
  <c r="X10" i="13"/>
  <c r="R9" i="13"/>
  <c r="P6" i="4" s="1"/>
  <c r="L6" i="13"/>
  <c r="J3" i="4" s="1"/>
  <c r="AB6" i="13"/>
  <c r="Z3" i="4" s="1"/>
  <c r="AB10" i="13"/>
  <c r="AB121" i="13" s="1"/>
  <c r="P6" i="13"/>
  <c r="N3" i="4" s="1"/>
  <c r="G67" i="13"/>
  <c r="E7" i="10" s="1"/>
  <c r="O67" i="13"/>
  <c r="W67" i="13"/>
  <c r="AE67" i="13"/>
  <c r="I66" i="13"/>
  <c r="G6" i="10" s="1"/>
  <c r="Q66" i="13"/>
  <c r="O6" i="10" s="1"/>
  <c r="Y66" i="13"/>
  <c r="W6" i="10" s="1"/>
  <c r="AG66" i="13"/>
  <c r="AE6" i="10" s="1"/>
  <c r="K63" i="13"/>
  <c r="S63" i="13"/>
  <c r="Q3" i="10" s="1"/>
  <c r="AA63" i="13"/>
  <c r="Y3" i="10" s="1"/>
  <c r="AI63" i="13"/>
  <c r="AG3" i="10" s="1"/>
  <c r="K29" i="13"/>
  <c r="S29" i="13"/>
  <c r="AA29" i="13"/>
  <c r="AI29" i="13"/>
  <c r="M28" i="13"/>
  <c r="U28" i="13"/>
  <c r="AC28" i="13"/>
  <c r="AA6" i="9" s="1"/>
  <c r="G25" i="13"/>
  <c r="E3" i="9" s="1"/>
  <c r="O25" i="13"/>
  <c r="M3" i="9" s="1"/>
  <c r="W25" i="13"/>
  <c r="U3" i="9" s="1"/>
  <c r="AE25" i="13"/>
  <c r="AC3" i="9" s="1"/>
  <c r="Z67" i="13"/>
  <c r="T66" i="13"/>
  <c r="R6" i="10" s="1"/>
  <c r="N63" i="13"/>
  <c r="L3" i="10" s="1"/>
  <c r="N29" i="13"/>
  <c r="H28" i="13"/>
  <c r="F6" i="9" s="1"/>
  <c r="AF28" i="13"/>
  <c r="AD6" i="9" s="1"/>
  <c r="Z25" i="13"/>
  <c r="X3" i="9" s="1"/>
  <c r="H67" i="13"/>
  <c r="F7" i="10" s="1"/>
  <c r="P67" i="13"/>
  <c r="X67" i="13"/>
  <c r="AF67" i="13"/>
  <c r="J66" i="13"/>
  <c r="H6" i="10" s="1"/>
  <c r="R66" i="13"/>
  <c r="P6" i="10" s="1"/>
  <c r="Z66" i="13"/>
  <c r="X6" i="10" s="1"/>
  <c r="AH66" i="13"/>
  <c r="AF6" i="10" s="1"/>
  <c r="L63" i="13"/>
  <c r="J3" i="10" s="1"/>
  <c r="T63" i="13"/>
  <c r="R3" i="10" s="1"/>
  <c r="AB63" i="13"/>
  <c r="Z3" i="10" s="1"/>
  <c r="F63" i="13"/>
  <c r="D3" i="10" s="1"/>
  <c r="L29" i="13"/>
  <c r="T29" i="13"/>
  <c r="AB29" i="13"/>
  <c r="F29" i="13"/>
  <c r="D7" i="9" s="1"/>
  <c r="N28" i="13"/>
  <c r="L6" i="9" s="1"/>
  <c r="V28" i="13"/>
  <c r="T6" i="9" s="1"/>
  <c r="AD28" i="13"/>
  <c r="H25" i="13"/>
  <c r="P25" i="13"/>
  <c r="N3" i="9" s="1"/>
  <c r="X25" i="13"/>
  <c r="V3" i="9" s="1"/>
  <c r="AF25" i="13"/>
  <c r="AD3" i="9" s="1"/>
  <c r="J67" i="13"/>
  <c r="H7" i="10" s="1"/>
  <c r="AH67" i="13"/>
  <c r="AB66" i="13"/>
  <c r="Z6" i="10" s="1"/>
  <c r="V63" i="13"/>
  <c r="T3" i="10" s="1"/>
  <c r="AD29" i="13"/>
  <c r="X28" i="13"/>
  <c r="V6" i="9" s="1"/>
  <c r="R25" i="13"/>
  <c r="P3" i="9" s="1"/>
  <c r="I67" i="13"/>
  <c r="G7" i="10" s="1"/>
  <c r="Q67" i="13"/>
  <c r="Y67" i="13"/>
  <c r="AG67" i="13"/>
  <c r="K66" i="13"/>
  <c r="S66" i="13"/>
  <c r="AA66" i="13"/>
  <c r="Y6" i="10" s="1"/>
  <c r="AI66" i="13"/>
  <c r="AG6" i="10" s="1"/>
  <c r="M63" i="13"/>
  <c r="K3" i="10" s="1"/>
  <c r="U63" i="13"/>
  <c r="S3" i="10" s="1"/>
  <c r="AC63" i="13"/>
  <c r="AA3" i="10" s="1"/>
  <c r="M29" i="13"/>
  <c r="U29" i="13"/>
  <c r="AC29" i="13"/>
  <c r="G28" i="13"/>
  <c r="E6" i="9" s="1"/>
  <c r="O28" i="13"/>
  <c r="M6" i="9" s="1"/>
  <c r="W28" i="13"/>
  <c r="U6" i="9" s="1"/>
  <c r="AE28" i="13"/>
  <c r="AC6" i="9" s="1"/>
  <c r="I25" i="13"/>
  <c r="G3" i="9" s="1"/>
  <c r="Q25" i="13"/>
  <c r="O3" i="9" s="1"/>
  <c r="Y25" i="13"/>
  <c r="W3" i="9" s="1"/>
  <c r="AG25" i="13"/>
  <c r="R67" i="13"/>
  <c r="L66" i="13"/>
  <c r="J6" i="10" s="1"/>
  <c r="F66" i="13"/>
  <c r="D6" i="10" s="1"/>
  <c r="AD63" i="13"/>
  <c r="AB3" i="10" s="1"/>
  <c r="V29" i="13"/>
  <c r="P28" i="13"/>
  <c r="N6" i="9" s="1"/>
  <c r="J25" i="13"/>
  <c r="AH25" i="13"/>
  <c r="K67" i="13"/>
  <c r="I7" i="10" s="1"/>
  <c r="S67" i="13"/>
  <c r="AA67" i="13"/>
  <c r="AI67" i="13"/>
  <c r="M66" i="13"/>
  <c r="K6" i="10" s="1"/>
  <c r="U66" i="13"/>
  <c r="S6" i="10" s="1"/>
  <c r="AC66" i="13"/>
  <c r="AA6" i="10" s="1"/>
  <c r="G63" i="13"/>
  <c r="E3" i="10" s="1"/>
  <c r="O63" i="13"/>
  <c r="M3" i="10" s="1"/>
  <c r="W63" i="13"/>
  <c r="U3" i="10" s="1"/>
  <c r="AE63" i="13"/>
  <c r="AC3" i="10" s="1"/>
  <c r="G29" i="13"/>
  <c r="E7" i="9" s="1"/>
  <c r="O29" i="13"/>
  <c r="W29" i="13"/>
  <c r="AE29" i="13"/>
  <c r="I28" i="13"/>
  <c r="Q28" i="13"/>
  <c r="O6" i="9" s="1"/>
  <c r="Y28" i="13"/>
  <c r="W6" i="9" s="1"/>
  <c r="AG28" i="13"/>
  <c r="AE6" i="9" s="1"/>
  <c r="K25" i="13"/>
  <c r="I3" i="9" s="1"/>
  <c r="S25" i="13"/>
  <c r="Q3" i="9" s="1"/>
  <c r="AA25" i="13"/>
  <c r="Y3" i="9" s="1"/>
  <c r="AI25" i="13"/>
  <c r="AD67" i="13"/>
  <c r="AF66" i="13"/>
  <c r="AD6" i="10" s="1"/>
  <c r="Z63" i="13"/>
  <c r="X3" i="10" s="1"/>
  <c r="AH29" i="13"/>
  <c r="AB28" i="13"/>
  <c r="Z6" i="9" s="1"/>
  <c r="V25" i="13"/>
  <c r="T3" i="9" s="1"/>
  <c r="L67" i="13"/>
  <c r="J7" i="10" s="1"/>
  <c r="T67" i="13"/>
  <c r="AB67" i="13"/>
  <c r="F67" i="13"/>
  <c r="D7" i="10" s="1"/>
  <c r="N66" i="13"/>
  <c r="L6" i="10" s="1"/>
  <c r="V66" i="13"/>
  <c r="T6" i="10" s="1"/>
  <c r="AD66" i="13"/>
  <c r="AB6" i="10" s="1"/>
  <c r="H63" i="13"/>
  <c r="F3" i="10" s="1"/>
  <c r="P63" i="13"/>
  <c r="N3" i="10" s="1"/>
  <c r="X63" i="13"/>
  <c r="V3" i="10" s="1"/>
  <c r="AF63" i="13"/>
  <c r="H29" i="13"/>
  <c r="P29" i="13"/>
  <c r="X29" i="13"/>
  <c r="AF29" i="13"/>
  <c r="J28" i="13"/>
  <c r="H6" i="9" s="1"/>
  <c r="R28" i="13"/>
  <c r="P6" i="9" s="1"/>
  <c r="Z28" i="13"/>
  <c r="AH28" i="13"/>
  <c r="L25" i="13"/>
  <c r="J3" i="9" s="1"/>
  <c r="T25" i="13"/>
  <c r="R3" i="9" s="1"/>
  <c r="AB25" i="13"/>
  <c r="Z3" i="9" s="1"/>
  <c r="F25" i="13"/>
  <c r="D3" i="9" s="1"/>
  <c r="V67" i="13"/>
  <c r="P66" i="13"/>
  <c r="N6" i="10" s="1"/>
  <c r="J63" i="13"/>
  <c r="H3" i="10" s="1"/>
  <c r="R29" i="13"/>
  <c r="L28" i="13"/>
  <c r="J6" i="9" s="1"/>
  <c r="N25" i="13"/>
  <c r="L3" i="9" s="1"/>
  <c r="M67" i="13"/>
  <c r="U67" i="13"/>
  <c r="AC67" i="13"/>
  <c r="G66" i="13"/>
  <c r="E6" i="10" s="1"/>
  <c r="O66" i="13"/>
  <c r="M6" i="10" s="1"/>
  <c r="W66" i="13"/>
  <c r="U6" i="10" s="1"/>
  <c r="AE66" i="13"/>
  <c r="AC6" i="10" s="1"/>
  <c r="I63" i="13"/>
  <c r="G3" i="10" s="1"/>
  <c r="Q63" i="13"/>
  <c r="O3" i="10" s="1"/>
  <c r="Y63" i="13"/>
  <c r="W3" i="10" s="1"/>
  <c r="AG63" i="13"/>
  <c r="AE3" i="10" s="1"/>
  <c r="I29" i="13"/>
  <c r="Q29" i="13"/>
  <c r="Y29" i="13"/>
  <c r="AG29" i="13"/>
  <c r="K28" i="13"/>
  <c r="I6" i="9" s="1"/>
  <c r="S28" i="13"/>
  <c r="Q6" i="9" s="1"/>
  <c r="AA28" i="13"/>
  <c r="Y6" i="9" s="1"/>
  <c r="AI28" i="13"/>
  <c r="AG6" i="9" s="1"/>
  <c r="M25" i="13"/>
  <c r="K3" i="9" s="1"/>
  <c r="U25" i="13"/>
  <c r="S3" i="9" s="1"/>
  <c r="AC25" i="13"/>
  <c r="N67" i="13"/>
  <c r="H66" i="13"/>
  <c r="F6" i="10" s="1"/>
  <c r="X66" i="13"/>
  <c r="V6" i="10" s="1"/>
  <c r="R63" i="13"/>
  <c r="P3" i="10" s="1"/>
  <c r="AH63" i="13"/>
  <c r="AF3" i="10" s="1"/>
  <c r="J29" i="13"/>
  <c r="Z29" i="13"/>
  <c r="T28" i="13"/>
  <c r="F28" i="13"/>
  <c r="D6" i="9" s="1"/>
  <c r="AD25" i="13"/>
  <c r="AB3" i="9" s="1"/>
  <c r="AB7" i="5"/>
  <c r="C7" i="5"/>
  <c r="C6" i="5"/>
  <c r="S108" i="13"/>
  <c r="Q7" i="5" s="1"/>
  <c r="P108" i="13"/>
  <c r="N7" i="5" s="1"/>
  <c r="Q108" i="13"/>
  <c r="O7" i="5" s="1"/>
  <c r="R108" i="13"/>
  <c r="P7" i="5" s="1"/>
  <c r="AB108" i="13"/>
  <c r="Z7" i="5" s="1"/>
  <c r="AA108" i="13"/>
  <c r="Y7" i="5" s="1"/>
  <c r="AC108" i="13"/>
  <c r="AA7" i="5" s="1"/>
  <c r="Z108" i="13"/>
  <c r="X7" i="5" s="1"/>
  <c r="W104" i="13"/>
  <c r="U3" i="5" s="1"/>
  <c r="U104" i="13"/>
  <c r="S3" i="5" s="1"/>
  <c r="X104" i="13"/>
  <c r="V3" i="5" s="1"/>
  <c r="V104" i="13"/>
  <c r="T3" i="5" s="1"/>
  <c r="L104" i="13"/>
  <c r="J3" i="5" s="1"/>
  <c r="Q104" i="13"/>
  <c r="O3" i="5" s="1"/>
  <c r="P104" i="13"/>
  <c r="N3" i="5" s="1"/>
  <c r="R104" i="13"/>
  <c r="P3" i="5" s="1"/>
  <c r="S104" i="13"/>
  <c r="Q3" i="5" s="1"/>
  <c r="I104" i="13"/>
  <c r="G3" i="5" s="1"/>
  <c r="F104" i="13"/>
  <c r="D3" i="5" s="1"/>
  <c r="G104" i="13"/>
  <c r="E3" i="5" s="1"/>
  <c r="H104" i="13"/>
  <c r="F3" i="5" s="1"/>
  <c r="AH104" i="13"/>
  <c r="AF3" i="5" s="1"/>
  <c r="AG104" i="13"/>
  <c r="AE3" i="5" s="1"/>
  <c r="AE104" i="13"/>
  <c r="AC3" i="5" s="1"/>
  <c r="H107" i="13"/>
  <c r="F6" i="5" s="1"/>
  <c r="I107" i="13"/>
  <c r="G6" i="5" s="1"/>
  <c r="F107" i="13"/>
  <c r="D6" i="5" s="1"/>
  <c r="G107" i="13"/>
  <c r="E6" i="5" s="1"/>
  <c r="N107" i="13"/>
  <c r="L6" i="5" s="1"/>
  <c r="M107" i="13"/>
  <c r="K6" i="5" s="1"/>
  <c r="L107" i="13"/>
  <c r="J6" i="5" s="1"/>
  <c r="K107" i="13"/>
  <c r="I6" i="5" s="1"/>
  <c r="Q107" i="13"/>
  <c r="O6" i="5" s="1"/>
  <c r="S107" i="13"/>
  <c r="Q6" i="5" s="1"/>
  <c r="P107" i="13"/>
  <c r="N6" i="5" s="1"/>
  <c r="R107" i="13"/>
  <c r="P6" i="5" s="1"/>
  <c r="X107" i="13"/>
  <c r="V6" i="5" s="1"/>
  <c r="U107" i="13"/>
  <c r="S6" i="5" s="1"/>
  <c r="W107" i="13"/>
  <c r="U6" i="5" s="1"/>
  <c r="V107" i="13"/>
  <c r="T6" i="5" s="1"/>
  <c r="Z104" i="13"/>
  <c r="X3" i="5" s="1"/>
  <c r="AB104" i="13"/>
  <c r="Z3" i="5" s="1"/>
  <c r="AA104" i="13"/>
  <c r="Y3" i="5" s="1"/>
  <c r="AC104" i="13"/>
  <c r="AA3" i="5" s="1"/>
  <c r="AC107" i="13"/>
  <c r="AA6" i="5" s="1"/>
  <c r="AA107" i="13"/>
  <c r="Y6" i="5" s="1"/>
  <c r="Z107" i="13"/>
  <c r="X6" i="5" s="1"/>
  <c r="AB107" i="13"/>
  <c r="Z6" i="5" s="1"/>
  <c r="N104" i="13"/>
  <c r="L3" i="5" s="1"/>
  <c r="M104" i="13"/>
  <c r="K3" i="5" s="1"/>
  <c r="K104" i="13"/>
  <c r="I3" i="5" s="1"/>
  <c r="X108" i="13"/>
  <c r="V7" i="5" s="1"/>
  <c r="V108" i="13"/>
  <c r="T7" i="5" s="1"/>
  <c r="U108" i="13"/>
  <c r="S7" i="5" s="1"/>
  <c r="W108" i="13"/>
  <c r="U7" i="5" s="1"/>
  <c r="E9" i="13"/>
  <c r="C6" i="4" s="1"/>
  <c r="AA3" i="4"/>
  <c r="E48" i="13"/>
  <c r="C7" i="6" s="1"/>
  <c r="AF6" i="6"/>
  <c r="AD3" i="6"/>
  <c r="E10" i="13"/>
  <c r="Z6" i="4"/>
  <c r="R6" i="4"/>
  <c r="G6" i="6"/>
  <c r="U3" i="4"/>
  <c r="D3" i="6"/>
  <c r="P3" i="6"/>
  <c r="AC6" i="6"/>
  <c r="U6" i="6"/>
  <c r="W6" i="4"/>
  <c r="E44" i="13"/>
  <c r="C3" i="6" s="1"/>
  <c r="AD6" i="4"/>
  <c r="E47" i="13"/>
  <c r="C6" i="6" s="1"/>
  <c r="K3" i="6"/>
  <c r="AC6" i="4"/>
  <c r="U6" i="4"/>
  <c r="C3" i="4"/>
  <c r="F108" i="13"/>
  <c r="D7" i="5" s="1"/>
  <c r="I108" i="13"/>
  <c r="G7" i="5" s="1"/>
  <c r="G108" i="13"/>
  <c r="E7" i="5" s="1"/>
  <c r="H108" i="13"/>
  <c r="F7" i="5" s="1"/>
  <c r="P112" i="13"/>
  <c r="N11" i="5" s="1"/>
  <c r="R112" i="13"/>
  <c r="P11" i="5" s="1"/>
  <c r="S112" i="13"/>
  <c r="Q11" i="5" s="1"/>
  <c r="Q112" i="13"/>
  <c r="O11" i="5" s="1"/>
  <c r="V112" i="13"/>
  <c r="T11" i="5" s="1"/>
  <c r="W112" i="13"/>
  <c r="U11" i="5" s="1"/>
  <c r="U112" i="13"/>
  <c r="S11" i="5" s="1"/>
  <c r="X112" i="13"/>
  <c r="V11" i="5" s="1"/>
  <c r="AA112" i="13"/>
  <c r="Y11" i="5" s="1"/>
  <c r="AC112" i="13"/>
  <c r="AA11" i="5" s="1"/>
  <c r="Z112" i="13"/>
  <c r="X11" i="5" s="1"/>
  <c r="AB112" i="13"/>
  <c r="Z11" i="5" s="1"/>
  <c r="AH112" i="13"/>
  <c r="AF11" i="5" s="1"/>
  <c r="AE112" i="13"/>
  <c r="AC11" i="5" s="1"/>
  <c r="AF112" i="13"/>
  <c r="AD11" i="5" s="1"/>
  <c r="AG112" i="13"/>
  <c r="AE11" i="5" s="1"/>
  <c r="AH108" i="13"/>
  <c r="AF7" i="5" s="1"/>
  <c r="AE108" i="13"/>
  <c r="AC7" i="5" s="1"/>
  <c r="AF108" i="13"/>
  <c r="AD7" i="5" s="1"/>
  <c r="AG108" i="13"/>
  <c r="AE7" i="5" s="1"/>
  <c r="N108" i="13"/>
  <c r="L7" i="5" s="1"/>
  <c r="K108" i="13"/>
  <c r="I7" i="5" s="1"/>
  <c r="L108" i="13"/>
  <c r="J7" i="5" s="1"/>
  <c r="M108" i="13"/>
  <c r="K7" i="5" s="1"/>
  <c r="H3" i="9"/>
  <c r="AF3" i="9"/>
  <c r="E66" i="13"/>
  <c r="C6" i="10" s="1"/>
  <c r="I3" i="10"/>
  <c r="AG3" i="9"/>
  <c r="E63" i="13"/>
  <c r="C3" i="10" s="1"/>
  <c r="AB6" i="9"/>
  <c r="E25" i="13"/>
  <c r="C3" i="9" s="1"/>
  <c r="G6" i="9"/>
  <c r="E67" i="13"/>
  <c r="C7" i="10" s="1"/>
  <c r="S6" i="9"/>
  <c r="K6" i="9"/>
  <c r="E28" i="13"/>
  <c r="C6" i="9" s="1"/>
  <c r="AA3" i="9"/>
  <c r="Q6" i="10"/>
  <c r="I6" i="10"/>
  <c r="R6" i="9"/>
  <c r="AE3" i="9"/>
  <c r="AD3" i="10"/>
  <c r="E29" i="13"/>
  <c r="C7" i="9" s="1"/>
  <c r="AF6" i="9"/>
  <c r="X6" i="9"/>
  <c r="F3" i="9"/>
  <c r="H112" i="13"/>
  <c r="F11" i="5" s="1"/>
  <c r="I112" i="13"/>
  <c r="G11" i="5" s="1"/>
  <c r="G112" i="13"/>
  <c r="E11" i="5" s="1"/>
  <c r="F112" i="13"/>
  <c r="D11" i="5" s="1"/>
  <c r="N112" i="13"/>
  <c r="L11" i="5" s="1"/>
  <c r="K112" i="13"/>
  <c r="I11" i="5" s="1"/>
  <c r="M112" i="13"/>
  <c r="K11" i="5" s="1"/>
  <c r="L112" i="13"/>
  <c r="J11" i="5" s="1"/>
  <c r="AH107" i="13"/>
  <c r="AF6" i="5" s="1"/>
  <c r="AG107" i="13"/>
  <c r="AE6" i="5" s="1"/>
  <c r="AF107" i="13"/>
  <c r="AD6" i="5" s="1"/>
  <c r="AE107" i="13"/>
  <c r="AC6" i="5" s="1"/>
  <c r="O121" i="13" l="1"/>
  <c r="X121" i="13"/>
  <c r="P121" i="13"/>
  <c r="F7" i="6"/>
  <c r="W121" i="13"/>
  <c r="I7" i="6"/>
  <c r="H7" i="6"/>
  <c r="G7" i="6"/>
  <c r="AA121" i="13"/>
  <c r="L121" i="13"/>
  <c r="S121" i="13"/>
  <c r="AG121" i="13"/>
  <c r="K121" i="13"/>
  <c r="E52" i="18" s="1"/>
  <c r="I7" i="4" s="1"/>
  <c r="Y121" i="13"/>
  <c r="Q121" i="13"/>
  <c r="B52" i="18"/>
  <c r="F7" i="4" s="1"/>
  <c r="D7" i="4"/>
  <c r="F121" i="13"/>
  <c r="AH121" i="13"/>
  <c r="I121" i="13"/>
  <c r="C52" i="18" s="1"/>
  <c r="G7" i="4" s="1"/>
  <c r="E53" i="18"/>
  <c r="I7" i="9" s="1"/>
  <c r="Z121" i="13"/>
  <c r="R121" i="13"/>
  <c r="C7" i="4"/>
  <c r="E121" i="13"/>
  <c r="E7" i="4"/>
  <c r="G121" i="13"/>
  <c r="AI121" i="13"/>
  <c r="J121" i="13"/>
  <c r="D53" i="18" s="1"/>
  <c r="H7" i="9" s="1"/>
  <c r="B53" i="18"/>
  <c r="F7" i="9" s="1"/>
  <c r="K7" i="6"/>
  <c r="G52" i="18"/>
  <c r="K7" i="4" s="1"/>
  <c r="H50" i="18"/>
  <c r="H51" i="18"/>
  <c r="I49" i="18"/>
  <c r="G53" i="18"/>
  <c r="K7" i="9" s="1"/>
  <c r="K7" i="10"/>
  <c r="Z84" i="13"/>
  <c r="X3" i="7" s="1"/>
  <c r="N84" i="13"/>
  <c r="L3" i="7" s="1"/>
  <c r="AG84" i="13"/>
  <c r="AE3" i="7" s="1"/>
  <c r="M84" i="13"/>
  <c r="K3" i="7" s="1"/>
  <c r="V84" i="13"/>
  <c r="T3" i="7" s="1"/>
  <c r="L84" i="13"/>
  <c r="J3" i="7" s="1"/>
  <c r="S84" i="13"/>
  <c r="Q3" i="7" s="1"/>
  <c r="W84" i="13"/>
  <c r="U3" i="7" s="1"/>
  <c r="R84" i="13"/>
  <c r="P3" i="7" s="1"/>
  <c r="AC84" i="13"/>
  <c r="AA3" i="7" s="1"/>
  <c r="Q84" i="13"/>
  <c r="O3" i="7" s="1"/>
  <c r="AB84" i="13"/>
  <c r="Z3" i="7" s="1"/>
  <c r="P84" i="13"/>
  <c r="N3" i="7" s="1"/>
  <c r="AA84" i="13"/>
  <c r="Y3" i="7" s="1"/>
  <c r="X84" i="13"/>
  <c r="V3" i="7" s="1"/>
  <c r="U84" i="13"/>
  <c r="S3" i="7" s="1"/>
  <c r="AE84" i="13"/>
  <c r="AC3" i="7" s="1"/>
  <c r="AF84" i="13"/>
  <c r="AD3" i="7" s="1"/>
  <c r="AH84" i="13"/>
  <c r="AF3" i="7" s="1"/>
  <c r="K84" i="13"/>
  <c r="I3" i="7" s="1"/>
  <c r="I84" i="13"/>
  <c r="G3" i="7" s="1"/>
  <c r="H84" i="13"/>
  <c r="F3" i="7" s="1"/>
  <c r="G84" i="13"/>
  <c r="E3" i="7" s="1"/>
  <c r="F84" i="13"/>
  <c r="D3" i="7" s="1"/>
  <c r="D52" i="18" l="1"/>
  <c r="H7" i="4" s="1"/>
  <c r="C53" i="18"/>
  <c r="G7" i="9" s="1"/>
  <c r="F53" i="18"/>
  <c r="J7" i="9" s="1"/>
  <c r="F52" i="18"/>
  <c r="J7" i="4" s="1"/>
  <c r="I51" i="18"/>
  <c r="I50" i="18"/>
  <c r="J49" i="18"/>
  <c r="L7" i="10"/>
  <c r="H53" i="18"/>
  <c r="L7" i="9" s="1"/>
  <c r="L7" i="6"/>
  <c r="H52" i="18"/>
  <c r="L7" i="4" s="1"/>
  <c r="J51" i="18" l="1"/>
  <c r="J50" i="18"/>
  <c r="K49" i="18"/>
  <c r="I52" i="18"/>
  <c r="M7" i="4" s="1"/>
  <c r="M7" i="6"/>
  <c r="M7" i="10"/>
  <c r="I53" i="18"/>
  <c r="M7" i="9" s="1"/>
  <c r="K51" i="18" l="1"/>
  <c r="K50" i="18"/>
  <c r="L49" i="18"/>
  <c r="J52" i="18"/>
  <c r="N7" i="4" s="1"/>
  <c r="N7" i="6"/>
  <c r="J53" i="18"/>
  <c r="N7" i="9" s="1"/>
  <c r="N7" i="10"/>
  <c r="L50" i="18" l="1"/>
  <c r="L51" i="18"/>
  <c r="M49" i="18"/>
  <c r="K52" i="18"/>
  <c r="O7" i="4" s="1"/>
  <c r="O7" i="6"/>
  <c r="K53" i="18"/>
  <c r="O7" i="9" s="1"/>
  <c r="O7" i="10"/>
  <c r="L52" i="18" l="1"/>
  <c r="P7" i="4" s="1"/>
  <c r="P7" i="6"/>
  <c r="M50" i="18"/>
  <c r="M51" i="18"/>
  <c r="N49" i="18"/>
  <c r="L53" i="18"/>
  <c r="P7" i="9" s="1"/>
  <c r="P7" i="10"/>
  <c r="N50" i="18" l="1"/>
  <c r="N51" i="18"/>
  <c r="O49" i="18"/>
  <c r="M53" i="18"/>
  <c r="Q7" i="9" s="1"/>
  <c r="Q7" i="10"/>
  <c r="M52" i="18"/>
  <c r="Q7" i="4" s="1"/>
  <c r="Q7" i="6"/>
  <c r="O50" i="18" l="1"/>
  <c r="O51" i="18"/>
  <c r="P49" i="18"/>
  <c r="R7" i="10"/>
  <c r="N53" i="18"/>
  <c r="R7" i="9" s="1"/>
  <c r="R7" i="6"/>
  <c r="N52" i="18"/>
  <c r="R7" i="4" s="1"/>
  <c r="S7" i="6" l="1"/>
  <c r="O52" i="18"/>
  <c r="S7" i="4" s="1"/>
  <c r="P51" i="18"/>
  <c r="P50" i="18"/>
  <c r="Q49" i="18"/>
  <c r="O53" i="18"/>
  <c r="S7" i="9" s="1"/>
  <c r="S7" i="10"/>
  <c r="Q51" i="18" l="1"/>
  <c r="Q50" i="18"/>
  <c r="R49" i="18"/>
  <c r="T7" i="6"/>
  <c r="P52" i="18"/>
  <c r="T7" i="4" s="1"/>
  <c r="P53" i="18"/>
  <c r="T7" i="9" s="1"/>
  <c r="T7" i="10"/>
  <c r="R51" i="18" l="1"/>
  <c r="R50" i="18"/>
  <c r="S49" i="18"/>
  <c r="U7" i="6"/>
  <c r="Q52" i="18"/>
  <c r="U7" i="4" s="1"/>
  <c r="U7" i="10"/>
  <c r="Q53" i="18"/>
  <c r="U7" i="9" s="1"/>
  <c r="S51" i="18" l="1"/>
  <c r="S50" i="18"/>
  <c r="T49" i="18"/>
  <c r="R52" i="18"/>
  <c r="V7" i="4" s="1"/>
  <c r="V7" i="6"/>
  <c r="V7" i="10"/>
  <c r="R53" i="18"/>
  <c r="V7" i="9" s="1"/>
  <c r="T50" i="18" l="1"/>
  <c r="T51" i="18"/>
  <c r="U49" i="18"/>
  <c r="S52" i="18"/>
  <c r="W7" i="4" s="1"/>
  <c r="W7" i="6"/>
  <c r="S53" i="18"/>
  <c r="W7" i="9" s="1"/>
  <c r="W7" i="10"/>
  <c r="U50" i="18" l="1"/>
  <c r="U51" i="18"/>
  <c r="V49" i="18"/>
  <c r="T53" i="18"/>
  <c r="X7" i="9" s="1"/>
  <c r="X7" i="10"/>
  <c r="T52" i="18"/>
  <c r="X7" i="4" s="1"/>
  <c r="X7" i="6"/>
  <c r="V50" i="18" l="1"/>
  <c r="V51" i="18"/>
  <c r="W49" i="18"/>
  <c r="U53" i="18"/>
  <c r="Y7" i="9" s="1"/>
  <c r="Y7" i="10"/>
  <c r="U52" i="18"/>
  <c r="Y7" i="4" s="1"/>
  <c r="Y7" i="6"/>
  <c r="W50" i="18" l="1"/>
  <c r="W51" i="18"/>
  <c r="X49" i="18"/>
  <c r="V53" i="18"/>
  <c r="Z7" i="9" s="1"/>
  <c r="Z7" i="10"/>
  <c r="V52" i="18"/>
  <c r="Z7" i="4" s="1"/>
  <c r="Z7" i="6"/>
  <c r="X50" i="18" l="1"/>
  <c r="X51" i="18"/>
  <c r="Y49" i="18"/>
  <c r="W53" i="18"/>
  <c r="AA7" i="9" s="1"/>
  <c r="AA7" i="10"/>
  <c r="W52" i="18"/>
  <c r="AA7" i="4" s="1"/>
  <c r="AA7" i="6"/>
  <c r="Y51" i="18" l="1"/>
  <c r="Y50" i="18"/>
  <c r="Z49" i="18"/>
  <c r="AB7" i="10"/>
  <c r="X53" i="18"/>
  <c r="AB7" i="9" s="1"/>
  <c r="X52" i="18"/>
  <c r="AB7" i="4" s="1"/>
  <c r="AB7" i="6"/>
  <c r="Z51" i="18" l="1"/>
  <c r="Z50" i="18"/>
  <c r="AA49" i="18"/>
  <c r="AC7" i="6"/>
  <c r="Y52" i="18"/>
  <c r="AC7" i="4" s="1"/>
  <c r="Y53" i="18"/>
  <c r="AC7" i="9" s="1"/>
  <c r="AC7" i="10"/>
  <c r="AA51" i="18" l="1"/>
  <c r="AA50" i="18"/>
  <c r="AB49" i="18"/>
  <c r="Z52" i="18"/>
  <c r="AD7" i="4" s="1"/>
  <c r="AD7" i="6"/>
  <c r="AD7" i="10"/>
  <c r="Z53" i="18"/>
  <c r="AD7" i="9" s="1"/>
  <c r="AB50" i="18" l="1"/>
  <c r="AB51" i="18"/>
  <c r="AC49" i="18"/>
  <c r="AE7" i="6"/>
  <c r="AA52" i="18"/>
  <c r="AE7" i="4" s="1"/>
  <c r="AE7" i="10"/>
  <c r="AA53" i="18"/>
  <c r="AE7" i="9" s="1"/>
  <c r="AC50" i="18" l="1"/>
  <c r="AC51" i="18"/>
  <c r="AB53" i="18"/>
  <c r="AF7" i="9" s="1"/>
  <c r="AF7" i="10"/>
  <c r="AB52" i="18"/>
  <c r="AF7" i="4" s="1"/>
  <c r="AF7" i="6"/>
  <c r="AC53" i="18" l="1"/>
  <c r="AG7" i="9" s="1"/>
  <c r="AG7" i="10"/>
  <c r="AC52" i="18"/>
  <c r="AG7" i="4" s="1"/>
  <c r="AG7" i="6"/>
</calcChain>
</file>

<file path=xl/sharedStrings.xml><?xml version="1.0" encoding="utf-8"?>
<sst xmlns="http://schemas.openxmlformats.org/spreadsheetml/2006/main" count="2148" uniqueCount="944">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</sst>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70" formatCode="_(&quot;$&quot;* #,##0_);_(&quot;$&quot;* \(#,##0\);_(&quot;$&quot;* &quot;-&quot;??_);_(@_)"/>
  </numFmts>
  <fonts count="37"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scheme val="minor"/>
    </font>
    <font>
      <b/>
      <sz val="11"/>
      <color rgb="FF000000"/>
      <name val="Calibri"/>
      <family val="2"/>
    </font>
    <font>
      <sz val="11"/>
      <color rgb="FF000000"/>
      <name val="Calibri"/>
      <family val="2"/>
    </font>
    <font>
      <i/>
      <sz val="10"/>
      <color theme="1"/>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0">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70" fontId="12" fillId="0" borderId="0" xfId="53" applyNumberFormat="1" applyFont="1"/>
    <xf numFmtId="1" fontId="33" fillId="0" borderId="0" xfId="54" applyNumberFormat="1"/>
    <xf numFmtId="9" fontId="0" fillId="0" borderId="0" xfId="8" applyFont="1"/>
    <xf numFmtId="11" fontId="0" fillId="0" borderId="0" xfId="0" applyNumberFormat="1"/>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abSelected="1" workbookViewId="0">
      <selection activeCell="A36" sqref="A36:XFD36"/>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19</v>
      </c>
    </row>
    <row r="2" spans="1:2" x14ac:dyDescent="0.25">
      <c r="A2" s="1" t="s">
        <v>20</v>
      </c>
    </row>
    <row r="4" spans="1:2" x14ac:dyDescent="0.25">
      <c r="A4" s="1" t="s">
        <v>57</v>
      </c>
      <c r="B4" s="4" t="s">
        <v>647</v>
      </c>
    </row>
    <row r="5" spans="1:2" x14ac:dyDescent="0.25">
      <c r="B5" t="s">
        <v>0</v>
      </c>
    </row>
    <row r="6" spans="1:2" x14ac:dyDescent="0.25">
      <c r="B6" s="2">
        <v>2022</v>
      </c>
    </row>
    <row r="7" spans="1:2" x14ac:dyDescent="0.25">
      <c r="B7" t="s">
        <v>646</v>
      </c>
    </row>
    <row r="8" spans="1:2" ht="30" x14ac:dyDescent="0.25">
      <c r="B8" s="23" t="s">
        <v>648</v>
      </c>
    </row>
    <row r="9" spans="1:2" ht="30" x14ac:dyDescent="0.25">
      <c r="B9" s="23" t="s">
        <v>649</v>
      </c>
    </row>
    <row r="10" spans="1:2" x14ac:dyDescent="0.25">
      <c r="B10" t="s">
        <v>169</v>
      </c>
    </row>
    <row r="12" spans="1:2" x14ac:dyDescent="0.25">
      <c r="B12" s="4" t="s">
        <v>645</v>
      </c>
    </row>
    <row r="13" spans="1:2" x14ac:dyDescent="0.25">
      <c r="B13" t="s">
        <v>0</v>
      </c>
    </row>
    <row r="14" spans="1:2" x14ac:dyDescent="0.25">
      <c r="B14" s="2">
        <v>2021</v>
      </c>
    </row>
    <row r="15" spans="1:2" x14ac:dyDescent="0.25">
      <c r="B15" t="s">
        <v>572</v>
      </c>
    </row>
    <row r="16" spans="1:2" ht="60" x14ac:dyDescent="0.25">
      <c r="B16" s="23" t="s">
        <v>481</v>
      </c>
    </row>
    <row r="17" spans="1:2" ht="60" x14ac:dyDescent="0.25">
      <c r="B17" s="23" t="s">
        <v>321</v>
      </c>
    </row>
    <row r="18" spans="1:2" x14ac:dyDescent="0.25">
      <c r="B18" t="s">
        <v>169</v>
      </c>
    </row>
    <row r="20" spans="1:2" x14ac:dyDescent="0.25">
      <c r="B20" s="4" t="s">
        <v>58</v>
      </c>
    </row>
    <row r="21" spans="1:2" x14ac:dyDescent="0.25">
      <c r="B21" t="s">
        <v>0</v>
      </c>
    </row>
    <row r="22" spans="1:2" x14ac:dyDescent="0.25">
      <c r="B22" s="2">
        <v>2020</v>
      </c>
    </row>
    <row r="23" spans="1:2" x14ac:dyDescent="0.25">
      <c r="B23" t="s">
        <v>59</v>
      </c>
    </row>
    <row r="24" spans="1:2" x14ac:dyDescent="0.25">
      <c r="B24" s="24" t="s">
        <v>617</v>
      </c>
    </row>
    <row r="25" spans="1:2" x14ac:dyDescent="0.25">
      <c r="B25" s="24" t="s">
        <v>616</v>
      </c>
    </row>
    <row r="26" spans="1:2" x14ac:dyDescent="0.25">
      <c r="B26" t="s">
        <v>60</v>
      </c>
    </row>
    <row r="28" spans="1:2" x14ac:dyDescent="0.25">
      <c r="A28" s="1" t="s">
        <v>16</v>
      </c>
    </row>
    <row r="29" spans="1:2" x14ac:dyDescent="0.25">
      <c r="A29" t="s">
        <v>17</v>
      </c>
    </row>
    <row r="30" spans="1:2" x14ac:dyDescent="0.25">
      <c r="A30" t="s">
        <v>18</v>
      </c>
    </row>
    <row r="31" spans="1:2" x14ac:dyDescent="0.25">
      <c r="A31" t="s">
        <v>167</v>
      </c>
    </row>
    <row r="32" spans="1:2" x14ac:dyDescent="0.25">
      <c r="A32" t="s">
        <v>168</v>
      </c>
    </row>
    <row r="34" spans="1:6" x14ac:dyDescent="0.25">
      <c r="A34" t="s">
        <v>942</v>
      </c>
    </row>
    <row r="35" spans="1:6" x14ac:dyDescent="0.25">
      <c r="A35" t="s">
        <v>943</v>
      </c>
    </row>
    <row r="37" spans="1:6" x14ac:dyDescent="0.25">
      <c r="A37" s="1" t="s">
        <v>161</v>
      </c>
    </row>
    <row r="38" spans="1:6" x14ac:dyDescent="0.25">
      <c r="A38" s="9">
        <f>'RECS HC2.1'!B24/SUM('RECS HC2.1'!B24,'RECS HC2.1'!B27)</f>
        <v>0.81308184246741677</v>
      </c>
      <c r="B38" t="s">
        <v>36</v>
      </c>
    </row>
    <row r="39" spans="1:6" x14ac:dyDescent="0.25">
      <c r="A39" s="9">
        <f>'RECS HC2.1'!B27/SUM('RECS HC2.1'!B24,'RECS HC2.1'!B27)</f>
        <v>0.18691815753258317</v>
      </c>
      <c r="B39" t="s">
        <v>37</v>
      </c>
    </row>
    <row r="41" spans="1:6" ht="60" x14ac:dyDescent="0.25">
      <c r="A41" s="11" t="s">
        <v>171</v>
      </c>
      <c r="B41">
        <f>10^6</f>
        <v>1000000</v>
      </c>
      <c r="C41" s="12"/>
      <c r="D41" s="13"/>
      <c r="E41" s="14"/>
    </row>
    <row r="42" spans="1:6" x14ac:dyDescent="0.25">
      <c r="A42" t="s">
        <v>179</v>
      </c>
      <c r="B42">
        <v>1000</v>
      </c>
      <c r="F42" s="14"/>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topLeftCell="H1" workbookViewId="0">
      <selection activeCell="F7" sqref="F7:AG7"/>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Calculations!D24</f>
        <v>0</v>
      </c>
      <c r="C2" s="10">
        <f>Calculations!E24</f>
        <v>0</v>
      </c>
      <c r="D2" s="10">
        <f>Calculations!F24</f>
        <v>0</v>
      </c>
      <c r="E2" s="10">
        <f>Calculations!G24</f>
        <v>0</v>
      </c>
      <c r="F2" s="10">
        <f>Calculations!H24</f>
        <v>0</v>
      </c>
      <c r="G2" s="10">
        <f>Calculations!I24</f>
        <v>0</v>
      </c>
      <c r="H2" s="10">
        <f>Calculations!J24</f>
        <v>0</v>
      </c>
      <c r="I2" s="10">
        <f>Calculations!K24</f>
        <v>0</v>
      </c>
      <c r="J2" s="10">
        <f>Calculations!L24</f>
        <v>0</v>
      </c>
      <c r="K2" s="10">
        <f>Calculations!M24</f>
        <v>0</v>
      </c>
      <c r="L2" s="10">
        <f>Calculations!N24</f>
        <v>0</v>
      </c>
      <c r="M2" s="10">
        <f>Calculations!O24</f>
        <v>0</v>
      </c>
      <c r="N2" s="10">
        <f>Calculations!P24</f>
        <v>0</v>
      </c>
      <c r="O2" s="10">
        <f>Calculations!Q24</f>
        <v>0</v>
      </c>
      <c r="P2" s="10">
        <f>Calculations!R24</f>
        <v>0</v>
      </c>
      <c r="Q2" s="10">
        <f>Calculations!S24</f>
        <v>0</v>
      </c>
      <c r="R2" s="10">
        <f>Calculations!T24</f>
        <v>0</v>
      </c>
      <c r="S2" s="10">
        <f>Calculations!U24</f>
        <v>0</v>
      </c>
      <c r="T2" s="10">
        <f>Calculations!V24</f>
        <v>0</v>
      </c>
      <c r="U2" s="10">
        <f>Calculations!W24</f>
        <v>0</v>
      </c>
      <c r="V2" s="10">
        <f>Calculations!X24</f>
        <v>0</v>
      </c>
      <c r="W2" s="10">
        <f>Calculations!Y24</f>
        <v>0</v>
      </c>
      <c r="X2" s="10">
        <f>Calculations!Z24</f>
        <v>0</v>
      </c>
      <c r="Y2" s="10">
        <f>Calculations!AA24</f>
        <v>0</v>
      </c>
      <c r="Z2" s="10">
        <f>Calculations!AB24</f>
        <v>0</v>
      </c>
      <c r="AA2" s="10">
        <f>Calculations!AC24</f>
        <v>0</v>
      </c>
      <c r="AB2" s="10">
        <f>Calculations!AD24</f>
        <v>0</v>
      </c>
      <c r="AC2" s="10">
        <f>Calculations!AE24</f>
        <v>0</v>
      </c>
      <c r="AD2" s="10">
        <f>Calculations!AF24</f>
        <v>0</v>
      </c>
      <c r="AE2" s="10">
        <f>Calculations!AG24</f>
        <v>0</v>
      </c>
      <c r="AF2" s="10">
        <f>Calculations!AH24</f>
        <v>0</v>
      </c>
      <c r="AG2" s="10">
        <f>Calculations!AI24</f>
        <v>0</v>
      </c>
    </row>
    <row r="3" spans="1:33" x14ac:dyDescent="0.25">
      <c r="A3" t="s">
        <v>7</v>
      </c>
      <c r="B3" s="10">
        <f>Calculations!D25</f>
        <v>0</v>
      </c>
      <c r="C3" s="10">
        <f>Calculations!E25</f>
        <v>0</v>
      </c>
      <c r="D3" s="10">
        <f>Calculations!F25</f>
        <v>0</v>
      </c>
      <c r="E3" s="10">
        <f>Calculations!G25</f>
        <v>0</v>
      </c>
      <c r="F3" s="10">
        <f>Calculations!H25</f>
        <v>0</v>
      </c>
      <c r="G3" s="10">
        <f>Calculations!I25</f>
        <v>0</v>
      </c>
      <c r="H3" s="10">
        <f>Calculations!J25</f>
        <v>0</v>
      </c>
      <c r="I3" s="10">
        <f>Calculations!K25</f>
        <v>0</v>
      </c>
      <c r="J3" s="10">
        <f>Calculations!L25</f>
        <v>0</v>
      </c>
      <c r="K3" s="10">
        <f>Calculations!M25</f>
        <v>0</v>
      </c>
      <c r="L3" s="10">
        <f>Calculations!N25</f>
        <v>0</v>
      </c>
      <c r="M3" s="10">
        <f>Calculations!O25</f>
        <v>0</v>
      </c>
      <c r="N3" s="10">
        <f>Calculations!P25</f>
        <v>0</v>
      </c>
      <c r="O3" s="10">
        <f>Calculations!Q25</f>
        <v>0</v>
      </c>
      <c r="P3" s="10">
        <f>Calculations!R25</f>
        <v>0.18691815753258315</v>
      </c>
      <c r="Q3" s="10">
        <f>Calculations!S25</f>
        <v>0.93459078766291603</v>
      </c>
      <c r="R3" s="10">
        <f>Calculations!T25</f>
        <v>2.4299360479235812</v>
      </c>
      <c r="S3" s="10">
        <f>Calculations!U25</f>
        <v>5.420626568444912</v>
      </c>
      <c r="T3" s="10">
        <f>Calculations!V25</f>
        <v>10.841253136889824</v>
      </c>
      <c r="U3" s="10">
        <f>Calculations!W25</f>
        <v>21.495588116247063</v>
      </c>
      <c r="V3" s="10">
        <f>Calculations!X25</f>
        <v>40.561240184570551</v>
      </c>
      <c r="W3" s="10">
        <f>Calculations!Y25</f>
        <v>76.262608273293935</v>
      </c>
      <c r="X3" s="10">
        <f>Calculations!Z25</f>
        <v>141.12320893710032</v>
      </c>
      <c r="Y3" s="10">
        <f>Calculations!AA25</f>
        <v>205.98380960090662</v>
      </c>
      <c r="Z3" s="10">
        <f>Calculations!AB25</f>
        <v>271.21824657977817</v>
      </c>
      <c r="AA3" s="10">
        <f>Calculations!AC25</f>
        <v>336.45268355864971</v>
      </c>
      <c r="AB3" s="10">
        <f>Calculations!AD25</f>
        <v>401.68712053752125</v>
      </c>
      <c r="AC3" s="10">
        <f>Calculations!AE25</f>
        <v>467.10847567392528</v>
      </c>
      <c r="AD3" s="10">
        <f>Calculations!AF25</f>
        <v>532.71674896786203</v>
      </c>
      <c r="AE3" s="10">
        <f>Calculations!AG25</f>
        <v>598.32502226179861</v>
      </c>
      <c r="AF3" s="10">
        <f>Calculations!AH25</f>
        <v>664.12021371326807</v>
      </c>
      <c r="AG3" s="10">
        <f>Calculations!AI25</f>
        <v>729.72848700720465</v>
      </c>
    </row>
    <row r="4" spans="1:33" x14ac:dyDescent="0.25">
      <c r="A4" t="s">
        <v>8</v>
      </c>
      <c r="B4" s="10">
        <f>Calculations!D26</f>
        <v>0</v>
      </c>
      <c r="C4" s="10">
        <f>Calculations!E26</f>
        <v>0</v>
      </c>
      <c r="D4" s="10">
        <f>Calculations!F26</f>
        <v>0</v>
      </c>
      <c r="E4" s="10">
        <f>Calculations!G26</f>
        <v>0</v>
      </c>
      <c r="F4" s="10">
        <f>Calculations!H26</f>
        <v>0</v>
      </c>
      <c r="G4" s="10">
        <f>Calculations!I26</f>
        <v>0</v>
      </c>
      <c r="H4" s="10">
        <f>Calculations!J26</f>
        <v>0</v>
      </c>
      <c r="I4" s="10">
        <f>Calculations!K26</f>
        <v>0</v>
      </c>
      <c r="J4" s="10">
        <f>Calculations!L26</f>
        <v>0</v>
      </c>
      <c r="K4" s="10">
        <f>Calculations!M26</f>
        <v>0</v>
      </c>
      <c r="L4" s="10">
        <f>Calculations!N26</f>
        <v>0</v>
      </c>
      <c r="M4" s="10">
        <f>Calculations!O26</f>
        <v>0</v>
      </c>
      <c r="N4" s="10">
        <f>Calculations!P26</f>
        <v>0</v>
      </c>
      <c r="O4" s="10">
        <f>Calculations!Q26</f>
        <v>0</v>
      </c>
      <c r="P4" s="10">
        <f>Calculations!R26</f>
        <v>0</v>
      </c>
      <c r="Q4" s="10">
        <f>Calculations!S26</f>
        <v>0</v>
      </c>
      <c r="R4" s="10">
        <f>Calculations!T26</f>
        <v>0</v>
      </c>
      <c r="S4" s="10">
        <f>Calculations!U26</f>
        <v>0</v>
      </c>
      <c r="T4" s="10">
        <f>Calculations!V26</f>
        <v>0</v>
      </c>
      <c r="U4" s="10">
        <f>Calculations!W26</f>
        <v>0</v>
      </c>
      <c r="V4" s="10">
        <f>Calculations!X26</f>
        <v>0</v>
      </c>
      <c r="W4" s="10">
        <f>Calculations!Y26</f>
        <v>0</v>
      </c>
      <c r="X4" s="10">
        <f>Calculations!Z26</f>
        <v>0</v>
      </c>
      <c r="Y4" s="10">
        <f>Calculations!AA26</f>
        <v>0</v>
      </c>
      <c r="Z4" s="10">
        <f>Calculations!AB26</f>
        <v>0</v>
      </c>
      <c r="AA4" s="10">
        <f>Calculations!AC26</f>
        <v>0</v>
      </c>
      <c r="AB4" s="10">
        <f>Calculations!AD26</f>
        <v>0</v>
      </c>
      <c r="AC4" s="10">
        <f>Calculations!AE26</f>
        <v>0</v>
      </c>
      <c r="AD4" s="10">
        <f>Calculations!AF26</f>
        <v>0</v>
      </c>
      <c r="AE4" s="10">
        <f>Calculations!AG26</f>
        <v>0</v>
      </c>
      <c r="AF4" s="10">
        <f>Calculations!AH26</f>
        <v>0</v>
      </c>
      <c r="AG4" s="10">
        <f>Calculations!AI26</f>
        <v>0</v>
      </c>
    </row>
    <row r="5" spans="1:33" x14ac:dyDescent="0.25">
      <c r="A5" t="s">
        <v>9</v>
      </c>
      <c r="B5" s="10">
        <f>Calculations!D27</f>
        <v>0</v>
      </c>
      <c r="C5" s="10">
        <f>Calculations!E27</f>
        <v>0</v>
      </c>
      <c r="D5" s="10">
        <f>Calculations!F27</f>
        <v>0</v>
      </c>
      <c r="E5" s="10">
        <f>Calculations!G27</f>
        <v>0</v>
      </c>
      <c r="F5" s="10">
        <f>Calculations!H27</f>
        <v>0</v>
      </c>
      <c r="G5" s="10">
        <f>Calculations!I27</f>
        <v>0</v>
      </c>
      <c r="H5" s="10">
        <f>Calculations!J27</f>
        <v>0</v>
      </c>
      <c r="I5" s="10">
        <f>Calculations!K27</f>
        <v>0</v>
      </c>
      <c r="J5" s="10">
        <f>Calculations!L27</f>
        <v>0</v>
      </c>
      <c r="K5" s="10">
        <f>Calculations!M27</f>
        <v>0</v>
      </c>
      <c r="L5" s="10">
        <f>Calculations!N27</f>
        <v>0</v>
      </c>
      <c r="M5" s="10">
        <f>Calculations!O27</f>
        <v>0</v>
      </c>
      <c r="N5" s="10">
        <f>Calculations!P27</f>
        <v>0</v>
      </c>
      <c r="O5" s="10">
        <f>Calculations!Q27</f>
        <v>0</v>
      </c>
      <c r="P5" s="10">
        <f>Calculations!R27</f>
        <v>0</v>
      </c>
      <c r="Q5" s="10">
        <f>Calculations!S27</f>
        <v>0</v>
      </c>
      <c r="R5" s="10">
        <f>Calculations!T27</f>
        <v>0</v>
      </c>
      <c r="S5" s="10">
        <f>Calculations!U27</f>
        <v>0</v>
      </c>
      <c r="T5" s="10">
        <f>Calculations!V27</f>
        <v>0</v>
      </c>
      <c r="U5" s="10">
        <f>Calculations!W27</f>
        <v>0</v>
      </c>
      <c r="V5" s="10">
        <f>Calculations!X27</f>
        <v>0</v>
      </c>
      <c r="W5" s="10">
        <f>Calculations!Y27</f>
        <v>0</v>
      </c>
      <c r="X5" s="10">
        <f>Calculations!Z27</f>
        <v>0</v>
      </c>
      <c r="Y5" s="10">
        <f>Calculations!AA27</f>
        <v>0</v>
      </c>
      <c r="Z5" s="10">
        <f>Calculations!AB27</f>
        <v>0</v>
      </c>
      <c r="AA5" s="10">
        <f>Calculations!AC27</f>
        <v>0</v>
      </c>
      <c r="AB5" s="10">
        <f>Calculations!AD27</f>
        <v>0</v>
      </c>
      <c r="AC5" s="10">
        <f>Calculations!AE27</f>
        <v>0</v>
      </c>
      <c r="AD5" s="10">
        <f>Calculations!AF27</f>
        <v>0</v>
      </c>
      <c r="AE5" s="10">
        <f>Calculations!AG27</f>
        <v>0</v>
      </c>
      <c r="AF5" s="10">
        <f>Calculations!AH27</f>
        <v>0</v>
      </c>
      <c r="AG5" s="10">
        <f>Calculations!AI27</f>
        <v>0</v>
      </c>
    </row>
    <row r="6" spans="1:33" x14ac:dyDescent="0.25">
      <c r="A6" t="s">
        <v>63</v>
      </c>
      <c r="B6" s="10">
        <f>Calculations!D28</f>
        <v>0</v>
      </c>
      <c r="C6" s="10">
        <f>Calculations!E28</f>
        <v>3466.5841495992872</v>
      </c>
      <c r="D6" s="10">
        <f>Calculations!F28</f>
        <v>3466.5841495992872</v>
      </c>
      <c r="E6" s="10">
        <f>Calculations!G28</f>
        <v>3466.5841495992872</v>
      </c>
      <c r="F6" s="10">
        <f>Calculations!H28</f>
        <v>3466.5841495992872</v>
      </c>
      <c r="G6" s="10">
        <f>Calculations!I28</f>
        <v>3466.5841495992872</v>
      </c>
      <c r="H6" s="10">
        <f>Calculations!J28</f>
        <v>3466.5841495992872</v>
      </c>
      <c r="I6" s="10">
        <f>Calculations!K28</f>
        <v>3466.5841495992872</v>
      </c>
      <c r="J6" s="10">
        <f>Calculations!L28</f>
        <v>3466.5841495992872</v>
      </c>
      <c r="K6" s="10">
        <f>Calculations!M28</f>
        <v>3466.5841495992872</v>
      </c>
      <c r="L6" s="10">
        <f>Calculations!N28</f>
        <v>3466.5841495992872</v>
      </c>
      <c r="M6" s="10">
        <f>Calculations!O28</f>
        <v>3466.5841495992872</v>
      </c>
      <c r="N6" s="10">
        <f>Calculations!P28</f>
        <v>3466.5841495992872</v>
      </c>
      <c r="O6" s="10">
        <f>Calculations!Q28</f>
        <v>3466.5841495992872</v>
      </c>
      <c r="P6" s="10">
        <f>Calculations!R28</f>
        <v>3466.7710677568202</v>
      </c>
      <c r="Q6" s="10">
        <f>Calculations!S28</f>
        <v>3467.1449040718853</v>
      </c>
      <c r="R6" s="10">
        <f>Calculations!T28</f>
        <v>3468.2664130170806</v>
      </c>
      <c r="S6" s="10">
        <f>Calculations!U28</f>
        <v>3470.5094309074716</v>
      </c>
      <c r="T6" s="10">
        <f>Calculations!V28</f>
        <v>3474.434712215656</v>
      </c>
      <c r="U6" s="10">
        <f>Calculations!W28</f>
        <v>3482.2852748320247</v>
      </c>
      <c r="V6" s="10">
        <f>Calculations!X28</f>
        <v>3496.3041366469679</v>
      </c>
      <c r="W6" s="10">
        <f>Calculations!Y28</f>
        <v>3522.6595968590627</v>
      </c>
      <c r="X6" s="10">
        <f>Calculations!Z28</f>
        <v>3570.323727029871</v>
      </c>
      <c r="Y6" s="10">
        <f>Calculations!AA28</f>
        <v>3617.9878572006801</v>
      </c>
      <c r="Z6" s="10">
        <f>Calculations!AB28</f>
        <v>3665.8389055290213</v>
      </c>
      <c r="AA6" s="10">
        <f>Calculations!AC28</f>
        <v>3713.6899538573625</v>
      </c>
      <c r="AB6" s="10">
        <f>Calculations!AD28</f>
        <v>3761.7279203432363</v>
      </c>
      <c r="AC6" s="10">
        <f>Calculations!AE28</f>
        <v>3809.5789686715775</v>
      </c>
      <c r="AD6" s="10">
        <f>Calculations!AF28</f>
        <v>3857.6169351574513</v>
      </c>
      <c r="AE6" s="10">
        <f>Calculations!AG28</f>
        <v>3905.8418198008585</v>
      </c>
      <c r="AF6" s="10">
        <f>Calculations!AH28</f>
        <v>3953.8797862867323</v>
      </c>
      <c r="AG6" s="10">
        <f>Calculations!AI28</f>
        <v>4001.9177527726051</v>
      </c>
    </row>
    <row r="7" spans="1:33" x14ac:dyDescent="0.25">
      <c r="A7" t="s">
        <v>10</v>
      </c>
      <c r="B7" s="10">
        <f>Calculations!D29</f>
        <v>0</v>
      </c>
      <c r="C7" s="10">
        <f>Calculations!E29</f>
        <v>5067266.576782967</v>
      </c>
      <c r="D7" s="10">
        <f>Calculations!F29</f>
        <v>6274537.3110175673</v>
      </c>
      <c r="E7" s="10">
        <f>Calculations!G29</f>
        <v>6976475.1801991425</v>
      </c>
      <c r="F7" s="10">
        <f>Calculations!H29+'Inflation Reduction Act'!B53</f>
        <v>8706581.1753566489</v>
      </c>
      <c r="G7" s="10">
        <f>Calculations!I29+'Inflation Reduction Act'!C53</f>
        <v>10294934.114641435</v>
      </c>
      <c r="H7" s="10">
        <f>Calculations!J29+'Inflation Reduction Act'!D53</f>
        <v>11880624.960216204</v>
      </c>
      <c r="I7" s="10">
        <f>Calculations!K29+'Inflation Reduction Act'!E53</f>
        <v>13483543.394979905</v>
      </c>
      <c r="J7" s="10">
        <f>Calculations!L29+'Inflation Reduction Act'!F53</f>
        <v>15107582.689153699</v>
      </c>
      <c r="K7" s="10">
        <f>Calculations!M29+'Inflation Reduction Act'!G53</f>
        <v>16767697.433972713</v>
      </c>
      <c r="L7" s="10">
        <f>Calculations!N29+'Inflation Reduction Act'!H53</f>
        <v>18459635.401036534</v>
      </c>
      <c r="M7" s="10">
        <f>Calculations!O29+'Inflation Reduction Act'!I53</f>
        <v>20167901.028602734</v>
      </c>
      <c r="N7" s="10">
        <f>Calculations!P29+'Inflation Reduction Act'!J53</f>
        <v>21910567.358179722</v>
      </c>
      <c r="O7" s="10">
        <f>Calculations!Q29+'Inflation Reduction Act'!K53</f>
        <v>23678358.312282741</v>
      </c>
      <c r="P7" s="10">
        <f>Calculations!R29+'Inflation Reduction Act'!L53</f>
        <v>25166275.659184352</v>
      </c>
      <c r="Q7" s="10">
        <f>Calculations!S29+'Inflation Reduction Act'!M53</f>
        <v>26695879.716130726</v>
      </c>
      <c r="R7" s="10">
        <f>Calculations!T29+'Inflation Reduction Act'!N53</f>
        <v>28225127.980252039</v>
      </c>
      <c r="S7" s="10">
        <f>Calculations!U29+'Inflation Reduction Act'!O53</f>
        <v>29759617.947171822</v>
      </c>
      <c r="T7" s="10">
        <f>Calculations!V29+'Inflation Reduction Act'!P53</f>
        <v>31193656.516434677</v>
      </c>
      <c r="U7" s="10">
        <f>Calculations!W29+'Inflation Reduction Act'!Q53</f>
        <v>32472195.77474574</v>
      </c>
      <c r="V7" s="10">
        <f>Calculations!X29+'Inflation Reduction Act'!R53</f>
        <v>33477189.350133777</v>
      </c>
      <c r="W7" s="10">
        <f>Calculations!Y29+'Inflation Reduction Act'!S53</f>
        <v>34536284.53377606</v>
      </c>
      <c r="X7" s="10">
        <f>Calculations!Z29+'Inflation Reduction Act'!T53</f>
        <v>35613804.308657229</v>
      </c>
      <c r="Y7" s="10">
        <f>Calculations!AA29+'Inflation Reduction Act'!U53</f>
        <v>36756481.456642002</v>
      </c>
      <c r="Z7" s="10">
        <f>Calculations!AB29+'Inflation Reduction Act'!V53</f>
        <v>37939301.544545926</v>
      </c>
      <c r="AA7" s="10">
        <f>Calculations!AC29+'Inflation Reduction Act'!W53</f>
        <v>39134491.748457156</v>
      </c>
      <c r="AB7" s="10">
        <f>Calculations!AD29+'Inflation Reduction Act'!X53</f>
        <v>40387147.703415073</v>
      </c>
      <c r="AC7" s="10">
        <f>Calculations!AE29+'Inflation Reduction Act'!Y53</f>
        <v>41671767.394600876</v>
      </c>
      <c r="AD7" s="10">
        <f>Calculations!AF29+'Inflation Reduction Act'!Z53</f>
        <v>43008417.639362797</v>
      </c>
      <c r="AE7" s="10">
        <f>Calculations!AG29+'Inflation Reduction Act'!AA53</f>
        <v>44397288.674235329</v>
      </c>
      <c r="AF7" s="10">
        <f>Calculations!AH29+'Inflation Reduction Act'!AB53</f>
        <v>45839650.071010917</v>
      </c>
      <c r="AG7" s="10">
        <f>Calculations!AI29+'Inflation Reduction Act'!AC53</f>
        <v>47309402.398045227</v>
      </c>
    </row>
    <row r="8" spans="1:33" x14ac:dyDescent="0.25">
      <c r="A8" t="s">
        <v>11</v>
      </c>
      <c r="B8" s="10">
        <f>Calculations!D30</f>
        <v>0</v>
      </c>
      <c r="C8" s="10">
        <f>Calculations!E30</f>
        <v>0</v>
      </c>
      <c r="D8" s="10">
        <f>Calculations!F30</f>
        <v>0</v>
      </c>
      <c r="E8" s="10">
        <f>Calculations!G30</f>
        <v>0</v>
      </c>
      <c r="F8" s="10">
        <f>Calculations!H30</f>
        <v>0</v>
      </c>
      <c r="G8" s="10">
        <f>Calculations!I30</f>
        <v>0</v>
      </c>
      <c r="H8" s="10">
        <f>Calculations!J30</f>
        <v>0</v>
      </c>
      <c r="I8" s="10">
        <f>Calculations!K30</f>
        <v>0</v>
      </c>
      <c r="J8" s="10">
        <f>Calculations!L30</f>
        <v>0</v>
      </c>
      <c r="K8" s="10">
        <f>Calculations!M30</f>
        <v>0</v>
      </c>
      <c r="L8" s="10">
        <f>Calculations!N30</f>
        <v>0</v>
      </c>
      <c r="M8" s="10">
        <f>Calculations!O30</f>
        <v>0</v>
      </c>
      <c r="N8" s="10">
        <f>Calculations!P30</f>
        <v>0</v>
      </c>
      <c r="O8" s="10">
        <f>Calculations!Q30</f>
        <v>0</v>
      </c>
      <c r="P8" s="10">
        <f>Calculations!R30</f>
        <v>0</v>
      </c>
      <c r="Q8" s="10">
        <f>Calculations!S30</f>
        <v>0</v>
      </c>
      <c r="R8" s="10">
        <f>Calculations!T30</f>
        <v>0</v>
      </c>
      <c r="S8" s="10">
        <f>Calculations!U30</f>
        <v>0</v>
      </c>
      <c r="T8" s="10">
        <f>Calculations!V30</f>
        <v>0</v>
      </c>
      <c r="U8" s="10">
        <f>Calculations!W30</f>
        <v>0</v>
      </c>
      <c r="V8" s="10">
        <f>Calculations!X30</f>
        <v>0</v>
      </c>
      <c r="W8" s="10">
        <f>Calculations!Y30</f>
        <v>0</v>
      </c>
      <c r="X8" s="10">
        <f>Calculations!Z30</f>
        <v>0</v>
      </c>
      <c r="Y8" s="10">
        <f>Calculations!AA30</f>
        <v>0</v>
      </c>
      <c r="Z8" s="10">
        <f>Calculations!AB30</f>
        <v>0</v>
      </c>
      <c r="AA8" s="10">
        <f>Calculations!AC30</f>
        <v>0</v>
      </c>
      <c r="AB8" s="10">
        <f>Calculations!AD30</f>
        <v>0</v>
      </c>
      <c r="AC8" s="10">
        <f>Calculations!AE30</f>
        <v>0</v>
      </c>
      <c r="AD8" s="10">
        <f>Calculations!AF30</f>
        <v>0</v>
      </c>
      <c r="AE8" s="10">
        <f>Calculations!AG30</f>
        <v>0</v>
      </c>
      <c r="AF8" s="10">
        <f>Calculations!AH30</f>
        <v>0</v>
      </c>
      <c r="AG8" s="10">
        <f>Calculations!AI30</f>
        <v>0</v>
      </c>
    </row>
    <row r="9" spans="1:33" x14ac:dyDescent="0.25">
      <c r="A9" t="s">
        <v>12</v>
      </c>
      <c r="B9" s="10">
        <f>Calculations!D31</f>
        <v>0</v>
      </c>
      <c r="C9" s="10">
        <f>Calculations!E31</f>
        <v>0</v>
      </c>
      <c r="D9" s="10">
        <f>Calculations!F31</f>
        <v>0</v>
      </c>
      <c r="E9" s="10">
        <f>Calculations!G31</f>
        <v>0</v>
      </c>
      <c r="F9" s="10">
        <f>Calculations!H31</f>
        <v>0</v>
      </c>
      <c r="G9" s="10">
        <f>Calculations!I31</f>
        <v>0</v>
      </c>
      <c r="H9" s="10">
        <f>Calculations!J31</f>
        <v>0</v>
      </c>
      <c r="I9" s="10">
        <f>Calculations!K31</f>
        <v>0</v>
      </c>
      <c r="J9" s="10">
        <f>Calculations!L31</f>
        <v>0</v>
      </c>
      <c r="K9" s="10">
        <f>Calculations!M31</f>
        <v>0</v>
      </c>
      <c r="L9" s="10">
        <f>Calculations!N31</f>
        <v>0</v>
      </c>
      <c r="M9" s="10">
        <f>Calculations!O31</f>
        <v>0</v>
      </c>
      <c r="N9" s="10">
        <f>Calculations!P31</f>
        <v>0</v>
      </c>
      <c r="O9" s="10">
        <f>Calculations!Q31</f>
        <v>0</v>
      </c>
      <c r="P9" s="10">
        <f>Calculations!R31</f>
        <v>0</v>
      </c>
      <c r="Q9" s="10">
        <f>Calculations!S31</f>
        <v>0</v>
      </c>
      <c r="R9" s="10">
        <f>Calculations!T31</f>
        <v>0</v>
      </c>
      <c r="S9" s="10">
        <f>Calculations!U31</f>
        <v>0</v>
      </c>
      <c r="T9" s="10">
        <f>Calculations!V31</f>
        <v>0</v>
      </c>
      <c r="U9" s="10">
        <f>Calculations!W31</f>
        <v>0</v>
      </c>
      <c r="V9" s="10">
        <f>Calculations!X31</f>
        <v>0</v>
      </c>
      <c r="W9" s="10">
        <f>Calculations!Y31</f>
        <v>0</v>
      </c>
      <c r="X9" s="10">
        <f>Calculations!Z31</f>
        <v>0</v>
      </c>
      <c r="Y9" s="10">
        <f>Calculations!AA31</f>
        <v>0</v>
      </c>
      <c r="Z9" s="10">
        <f>Calculations!AB31</f>
        <v>0</v>
      </c>
      <c r="AA9" s="10">
        <f>Calculations!AC31</f>
        <v>0</v>
      </c>
      <c r="AB9" s="10">
        <f>Calculations!AD31</f>
        <v>0</v>
      </c>
      <c r="AC9" s="10">
        <f>Calculations!AE31</f>
        <v>0</v>
      </c>
      <c r="AD9" s="10">
        <f>Calculations!AF31</f>
        <v>0</v>
      </c>
      <c r="AE9" s="10">
        <f>Calculations!AG31</f>
        <v>0</v>
      </c>
      <c r="AF9" s="10">
        <f>Calculations!AH31</f>
        <v>0</v>
      </c>
      <c r="AG9" s="10">
        <f>Calculations!AI31</f>
        <v>0</v>
      </c>
    </row>
    <row r="10" spans="1:33" x14ac:dyDescent="0.25">
      <c r="A10" t="s">
        <v>13</v>
      </c>
      <c r="B10" s="10">
        <f>Calculations!D32</f>
        <v>0</v>
      </c>
      <c r="C10" s="10">
        <f>Calculations!E32</f>
        <v>0</v>
      </c>
      <c r="D10" s="10">
        <f>Calculations!F32</f>
        <v>0</v>
      </c>
      <c r="E10" s="10">
        <f>Calculations!G32</f>
        <v>0</v>
      </c>
      <c r="F10" s="10">
        <f>Calculations!H32</f>
        <v>0</v>
      </c>
      <c r="G10" s="10">
        <f>Calculations!I32</f>
        <v>0</v>
      </c>
      <c r="H10" s="10">
        <f>Calculations!J32</f>
        <v>0</v>
      </c>
      <c r="I10" s="10">
        <f>Calculations!K32</f>
        <v>0</v>
      </c>
      <c r="J10" s="10">
        <f>Calculations!L32</f>
        <v>0</v>
      </c>
      <c r="K10" s="10">
        <f>Calculations!M32</f>
        <v>0</v>
      </c>
      <c r="L10" s="10">
        <f>Calculations!N32</f>
        <v>0</v>
      </c>
      <c r="M10" s="10">
        <f>Calculations!O32</f>
        <v>0</v>
      </c>
      <c r="N10" s="10">
        <f>Calculations!P32</f>
        <v>0</v>
      </c>
      <c r="O10" s="10">
        <f>Calculations!Q32</f>
        <v>0</v>
      </c>
      <c r="P10" s="10">
        <f>Calculations!R32</f>
        <v>0</v>
      </c>
      <c r="Q10" s="10">
        <f>Calculations!S32</f>
        <v>0</v>
      </c>
      <c r="R10" s="10">
        <f>Calculations!T32</f>
        <v>0</v>
      </c>
      <c r="S10" s="10">
        <f>Calculations!U32</f>
        <v>0</v>
      </c>
      <c r="T10" s="10">
        <f>Calculations!V32</f>
        <v>0</v>
      </c>
      <c r="U10" s="10">
        <f>Calculations!W32</f>
        <v>0</v>
      </c>
      <c r="V10" s="10">
        <f>Calculations!X32</f>
        <v>0</v>
      </c>
      <c r="W10" s="10">
        <f>Calculations!Y32</f>
        <v>0</v>
      </c>
      <c r="X10" s="10">
        <f>Calculations!Z32</f>
        <v>0</v>
      </c>
      <c r="Y10" s="10">
        <f>Calculations!AA32</f>
        <v>0</v>
      </c>
      <c r="Z10" s="10">
        <f>Calculations!AB32</f>
        <v>0</v>
      </c>
      <c r="AA10" s="10">
        <f>Calculations!AC32</f>
        <v>0</v>
      </c>
      <c r="AB10" s="10">
        <f>Calculations!AD32</f>
        <v>0</v>
      </c>
      <c r="AC10" s="10">
        <f>Calculations!AE32</f>
        <v>0</v>
      </c>
      <c r="AD10" s="10">
        <f>Calculations!AF32</f>
        <v>0</v>
      </c>
      <c r="AE10" s="10">
        <f>Calculations!AG32</f>
        <v>0</v>
      </c>
      <c r="AF10" s="10">
        <f>Calculations!AH32</f>
        <v>0</v>
      </c>
      <c r="AG10" s="10">
        <f>Calculations!AI32</f>
        <v>0</v>
      </c>
    </row>
    <row r="11" spans="1:33" x14ac:dyDescent="0.25">
      <c r="A11" t="s">
        <v>14</v>
      </c>
      <c r="B11" s="10">
        <f>Calculations!D33</f>
        <v>0</v>
      </c>
      <c r="C11" s="10">
        <f>Calculations!E33</f>
        <v>0</v>
      </c>
      <c r="D11" s="10">
        <f>Calculations!F33</f>
        <v>0</v>
      </c>
      <c r="E11" s="10">
        <f>Calculations!G33</f>
        <v>0</v>
      </c>
      <c r="F11" s="10">
        <f>Calculations!H33</f>
        <v>0</v>
      </c>
      <c r="G11" s="10">
        <f>Calculations!I33</f>
        <v>0</v>
      </c>
      <c r="H11" s="10">
        <f>Calculations!J33</f>
        <v>0</v>
      </c>
      <c r="I11" s="10">
        <f>Calculations!K33</f>
        <v>0</v>
      </c>
      <c r="J11" s="10">
        <f>Calculations!L33</f>
        <v>0</v>
      </c>
      <c r="K11" s="10">
        <f>Calculations!M33</f>
        <v>0</v>
      </c>
      <c r="L11" s="10">
        <f>Calculations!N33</f>
        <v>0</v>
      </c>
      <c r="M11" s="10">
        <f>Calculations!O33</f>
        <v>0</v>
      </c>
      <c r="N11" s="10">
        <f>Calculations!P33</f>
        <v>0</v>
      </c>
      <c r="O11" s="10">
        <f>Calculations!Q33</f>
        <v>0</v>
      </c>
      <c r="P11" s="10">
        <f>Calculations!R33</f>
        <v>0</v>
      </c>
      <c r="Q11" s="10">
        <f>Calculations!S33</f>
        <v>0</v>
      </c>
      <c r="R11" s="10">
        <f>Calculations!T33</f>
        <v>0</v>
      </c>
      <c r="S11" s="10">
        <f>Calculations!U33</f>
        <v>0</v>
      </c>
      <c r="T11" s="10">
        <f>Calculations!V33</f>
        <v>0</v>
      </c>
      <c r="U11" s="10">
        <f>Calculations!W33</f>
        <v>0</v>
      </c>
      <c r="V11" s="10">
        <f>Calculations!X33</f>
        <v>0</v>
      </c>
      <c r="W11" s="10">
        <f>Calculations!Y33</f>
        <v>0</v>
      </c>
      <c r="X11" s="10">
        <f>Calculations!Z33</f>
        <v>0</v>
      </c>
      <c r="Y11" s="10">
        <f>Calculations!AA33</f>
        <v>0</v>
      </c>
      <c r="Z11" s="10">
        <f>Calculations!AB33</f>
        <v>0</v>
      </c>
      <c r="AA11" s="10">
        <f>Calculations!AC33</f>
        <v>0</v>
      </c>
      <c r="AB11" s="10">
        <f>Calculations!AD33</f>
        <v>0</v>
      </c>
      <c r="AC11" s="10">
        <f>Calculations!AE33</f>
        <v>0</v>
      </c>
      <c r="AD11" s="10">
        <f>Calculations!AF33</f>
        <v>0</v>
      </c>
      <c r="AE11" s="10">
        <f>Calculations!AG33</f>
        <v>0</v>
      </c>
      <c r="AF11" s="10">
        <f>Calculations!AH33</f>
        <v>0</v>
      </c>
      <c r="AG11" s="10">
        <f>Calculations!AI33</f>
        <v>0</v>
      </c>
    </row>
    <row r="12" spans="1:33" x14ac:dyDescent="0.25">
      <c r="A12" t="s">
        <v>15</v>
      </c>
      <c r="B12" s="10">
        <f>Calculations!D34</f>
        <v>0</v>
      </c>
      <c r="C12" s="10">
        <f>Calculations!E34</f>
        <v>0</v>
      </c>
      <c r="D12" s="10">
        <f>Calculations!F34</f>
        <v>0</v>
      </c>
      <c r="E12" s="10">
        <f>Calculations!G34</f>
        <v>0</v>
      </c>
      <c r="F12" s="10">
        <f>Calculations!H34</f>
        <v>0</v>
      </c>
      <c r="G12" s="10">
        <f>Calculations!I34</f>
        <v>0</v>
      </c>
      <c r="H12" s="10">
        <f>Calculations!J34</f>
        <v>0</v>
      </c>
      <c r="I12" s="10">
        <f>Calculations!K34</f>
        <v>0</v>
      </c>
      <c r="J12" s="10">
        <f>Calculations!L34</f>
        <v>0</v>
      </c>
      <c r="K12" s="10">
        <f>Calculations!M34</f>
        <v>0</v>
      </c>
      <c r="L12" s="10">
        <f>Calculations!N34</f>
        <v>0</v>
      </c>
      <c r="M12" s="10">
        <f>Calculations!O34</f>
        <v>0</v>
      </c>
      <c r="N12" s="10">
        <f>Calculations!P34</f>
        <v>0</v>
      </c>
      <c r="O12" s="10">
        <f>Calculations!Q34</f>
        <v>0</v>
      </c>
      <c r="P12" s="10">
        <f>Calculations!R34</f>
        <v>0</v>
      </c>
      <c r="Q12" s="10">
        <f>Calculations!S34</f>
        <v>0</v>
      </c>
      <c r="R12" s="10">
        <f>Calculations!T34</f>
        <v>0</v>
      </c>
      <c r="S12" s="10">
        <f>Calculations!U34</f>
        <v>0</v>
      </c>
      <c r="T12" s="10">
        <f>Calculations!V34</f>
        <v>0</v>
      </c>
      <c r="U12" s="10">
        <f>Calculations!W34</f>
        <v>0</v>
      </c>
      <c r="V12" s="10">
        <f>Calculations!X34</f>
        <v>0</v>
      </c>
      <c r="W12" s="10">
        <f>Calculations!Y34</f>
        <v>0</v>
      </c>
      <c r="X12" s="10">
        <f>Calculations!Z34</f>
        <v>0</v>
      </c>
      <c r="Y12" s="10">
        <f>Calculations!AA34</f>
        <v>0</v>
      </c>
      <c r="Z12" s="10">
        <f>Calculations!AB34</f>
        <v>0</v>
      </c>
      <c r="AA12" s="10">
        <f>Calculations!AC34</f>
        <v>0</v>
      </c>
      <c r="AB12" s="10">
        <f>Calculations!AD34</f>
        <v>0</v>
      </c>
      <c r="AC12" s="10">
        <f>Calculations!AE34</f>
        <v>0</v>
      </c>
      <c r="AD12" s="10">
        <f>Calculations!AF34</f>
        <v>0</v>
      </c>
      <c r="AE12" s="10">
        <f>Calculations!AG34</f>
        <v>0</v>
      </c>
      <c r="AF12" s="10">
        <f>Calculations!AH34</f>
        <v>0</v>
      </c>
      <c r="AG12" s="10">
        <f>Calculations!AI34</f>
        <v>0</v>
      </c>
    </row>
    <row r="13" spans="1:33" x14ac:dyDescent="0.25">
      <c r="A13" t="s">
        <v>61</v>
      </c>
      <c r="B13" s="10">
        <f>Calculations!D35</f>
        <v>0</v>
      </c>
      <c r="C13" s="10">
        <f>Calculations!E35</f>
        <v>0</v>
      </c>
      <c r="D13" s="10">
        <f>Calculations!F35</f>
        <v>0</v>
      </c>
      <c r="E13" s="10">
        <f>Calculations!G35</f>
        <v>0</v>
      </c>
      <c r="F13" s="10">
        <f>Calculations!H35</f>
        <v>0</v>
      </c>
      <c r="G13" s="10">
        <f>Calculations!I35</f>
        <v>0</v>
      </c>
      <c r="H13" s="10">
        <f>Calculations!J35</f>
        <v>0</v>
      </c>
      <c r="I13" s="10">
        <f>Calculations!K35</f>
        <v>0</v>
      </c>
      <c r="J13" s="10">
        <f>Calculations!L35</f>
        <v>0</v>
      </c>
      <c r="K13" s="10">
        <f>Calculations!M35</f>
        <v>0</v>
      </c>
      <c r="L13" s="10">
        <f>Calculations!N35</f>
        <v>0</v>
      </c>
      <c r="M13" s="10">
        <f>Calculations!O35</f>
        <v>0</v>
      </c>
      <c r="N13" s="10">
        <f>Calculations!P35</f>
        <v>0</v>
      </c>
      <c r="O13" s="10">
        <f>Calculations!Q35</f>
        <v>0</v>
      </c>
      <c r="P13" s="10">
        <f>Calculations!R35</f>
        <v>0</v>
      </c>
      <c r="Q13" s="10">
        <f>Calculations!S35</f>
        <v>0</v>
      </c>
      <c r="R13" s="10">
        <f>Calculations!T35</f>
        <v>0</v>
      </c>
      <c r="S13" s="10">
        <f>Calculations!U35</f>
        <v>0</v>
      </c>
      <c r="T13" s="10">
        <f>Calculations!V35</f>
        <v>0</v>
      </c>
      <c r="U13" s="10">
        <f>Calculations!W35</f>
        <v>0</v>
      </c>
      <c r="V13" s="10">
        <f>Calculations!X35</f>
        <v>0</v>
      </c>
      <c r="W13" s="10">
        <f>Calculations!Y35</f>
        <v>0</v>
      </c>
      <c r="X13" s="10">
        <f>Calculations!Z35</f>
        <v>0</v>
      </c>
      <c r="Y13" s="10">
        <f>Calculations!AA35</f>
        <v>0</v>
      </c>
      <c r="Z13" s="10">
        <f>Calculations!AB35</f>
        <v>0</v>
      </c>
      <c r="AA13" s="10">
        <f>Calculations!AC35</f>
        <v>0</v>
      </c>
      <c r="AB13" s="10">
        <f>Calculations!AD35</f>
        <v>0</v>
      </c>
      <c r="AC13" s="10">
        <f>Calculations!AE35</f>
        <v>0</v>
      </c>
      <c r="AD13" s="10">
        <f>Calculations!AF35</f>
        <v>0</v>
      </c>
      <c r="AE13" s="10">
        <f>Calculations!AG35</f>
        <v>0</v>
      </c>
      <c r="AF13" s="10">
        <f>Calculations!AH35</f>
        <v>0</v>
      </c>
      <c r="AG13" s="10">
        <f>Calculations!AI35</f>
        <v>0</v>
      </c>
    </row>
    <row r="14" spans="1:33" x14ac:dyDescent="0.25">
      <c r="A14" t="s">
        <v>64</v>
      </c>
      <c r="B14" s="10">
        <f>Calculations!D36</f>
        <v>0</v>
      </c>
      <c r="C14" s="10">
        <f>Calculations!E36</f>
        <v>0</v>
      </c>
      <c r="D14" s="10">
        <f>Calculations!F36</f>
        <v>0</v>
      </c>
      <c r="E14" s="10">
        <f>Calculations!G36</f>
        <v>0</v>
      </c>
      <c r="F14" s="10">
        <f>Calculations!H36</f>
        <v>0</v>
      </c>
      <c r="G14" s="10">
        <f>Calculations!I36</f>
        <v>0</v>
      </c>
      <c r="H14" s="10">
        <f>Calculations!J36</f>
        <v>0</v>
      </c>
      <c r="I14" s="10">
        <f>Calculations!K36</f>
        <v>0</v>
      </c>
      <c r="J14" s="10">
        <f>Calculations!L36</f>
        <v>0</v>
      </c>
      <c r="K14" s="10">
        <f>Calculations!M36</f>
        <v>0</v>
      </c>
      <c r="L14" s="10">
        <f>Calculations!N36</f>
        <v>0</v>
      </c>
      <c r="M14" s="10">
        <f>Calculations!O36</f>
        <v>0</v>
      </c>
      <c r="N14" s="10">
        <f>Calculations!P36</f>
        <v>0</v>
      </c>
      <c r="O14" s="10">
        <f>Calculations!Q36</f>
        <v>0</v>
      </c>
      <c r="P14" s="10">
        <f>Calculations!R36</f>
        <v>0</v>
      </c>
      <c r="Q14" s="10">
        <f>Calculations!S36</f>
        <v>0</v>
      </c>
      <c r="R14" s="10">
        <f>Calculations!T36</f>
        <v>0</v>
      </c>
      <c r="S14" s="10">
        <f>Calculations!U36</f>
        <v>0</v>
      </c>
      <c r="T14" s="10">
        <f>Calculations!V36</f>
        <v>0</v>
      </c>
      <c r="U14" s="10">
        <f>Calculations!W36</f>
        <v>0</v>
      </c>
      <c r="V14" s="10">
        <f>Calculations!X36</f>
        <v>0</v>
      </c>
      <c r="W14" s="10">
        <f>Calculations!Y36</f>
        <v>0</v>
      </c>
      <c r="X14" s="10">
        <f>Calculations!Z36</f>
        <v>0</v>
      </c>
      <c r="Y14" s="10">
        <f>Calculations!AA36</f>
        <v>0</v>
      </c>
      <c r="Z14" s="10">
        <f>Calculations!AB36</f>
        <v>0</v>
      </c>
      <c r="AA14" s="10">
        <f>Calculations!AC36</f>
        <v>0</v>
      </c>
      <c r="AB14" s="10">
        <f>Calculations!AD36</f>
        <v>0</v>
      </c>
      <c r="AC14" s="10">
        <f>Calculations!AE36</f>
        <v>0</v>
      </c>
      <c r="AD14" s="10">
        <f>Calculations!AF36</f>
        <v>0</v>
      </c>
      <c r="AE14" s="10">
        <f>Calculations!AG36</f>
        <v>0</v>
      </c>
      <c r="AF14" s="10">
        <f>Calculations!AH36</f>
        <v>0</v>
      </c>
      <c r="AG14" s="10">
        <f>Calculations!AI36</f>
        <v>0</v>
      </c>
    </row>
    <row r="15" spans="1:33" x14ac:dyDescent="0.25">
      <c r="A15" t="s">
        <v>162</v>
      </c>
      <c r="B15" s="10">
        <f>Calculations!D37</f>
        <v>0</v>
      </c>
      <c r="C15" s="10">
        <f>Calculations!E37</f>
        <v>0</v>
      </c>
      <c r="D15" s="10">
        <f>Calculations!F37</f>
        <v>0</v>
      </c>
      <c r="E15" s="10">
        <f>Calculations!G37</f>
        <v>0</v>
      </c>
      <c r="F15" s="10">
        <f>Calculations!H37</f>
        <v>0</v>
      </c>
      <c r="G15" s="10">
        <f>Calculations!I37</f>
        <v>0</v>
      </c>
      <c r="H15" s="10">
        <f>Calculations!J37</f>
        <v>0</v>
      </c>
      <c r="I15" s="10">
        <f>Calculations!K37</f>
        <v>0</v>
      </c>
      <c r="J15" s="10">
        <f>Calculations!L37</f>
        <v>0</v>
      </c>
      <c r="K15" s="10">
        <f>Calculations!M37</f>
        <v>0</v>
      </c>
      <c r="L15" s="10">
        <f>Calculations!N37</f>
        <v>0</v>
      </c>
      <c r="M15" s="10">
        <f>Calculations!O37</f>
        <v>0</v>
      </c>
      <c r="N15" s="10">
        <f>Calculations!P37</f>
        <v>0</v>
      </c>
      <c r="O15" s="10">
        <f>Calculations!Q37</f>
        <v>0</v>
      </c>
      <c r="P15" s="10">
        <f>Calculations!R37</f>
        <v>0</v>
      </c>
      <c r="Q15" s="10">
        <f>Calculations!S37</f>
        <v>0</v>
      </c>
      <c r="R15" s="10">
        <f>Calculations!T37</f>
        <v>0</v>
      </c>
      <c r="S15" s="10">
        <f>Calculations!U37</f>
        <v>0</v>
      </c>
      <c r="T15" s="10">
        <f>Calculations!V37</f>
        <v>0</v>
      </c>
      <c r="U15" s="10">
        <f>Calculations!W37</f>
        <v>0</v>
      </c>
      <c r="V15" s="10">
        <f>Calculations!X37</f>
        <v>0</v>
      </c>
      <c r="W15" s="10">
        <f>Calculations!Y37</f>
        <v>0</v>
      </c>
      <c r="X15" s="10">
        <f>Calculations!Z37</f>
        <v>0</v>
      </c>
      <c r="Y15" s="10">
        <f>Calculations!AA37</f>
        <v>0</v>
      </c>
      <c r="Z15" s="10">
        <f>Calculations!AB37</f>
        <v>0</v>
      </c>
      <c r="AA15" s="10">
        <f>Calculations!AC37</f>
        <v>0</v>
      </c>
      <c r="AB15" s="10">
        <f>Calculations!AD37</f>
        <v>0</v>
      </c>
      <c r="AC15" s="10">
        <f>Calculations!AE37</f>
        <v>0</v>
      </c>
      <c r="AD15" s="10">
        <f>Calculations!AF37</f>
        <v>0</v>
      </c>
      <c r="AE15" s="10">
        <f>Calculations!AG37</f>
        <v>0</v>
      </c>
      <c r="AF15" s="10">
        <f>Calculations!AH37</f>
        <v>0</v>
      </c>
      <c r="AG15" s="10">
        <f>Calculations!AI37</f>
        <v>0</v>
      </c>
    </row>
    <row r="16" spans="1:33" x14ac:dyDescent="0.25">
      <c r="A16" t="s">
        <v>163</v>
      </c>
      <c r="B16" s="10">
        <f>Calculations!D38</f>
        <v>0</v>
      </c>
      <c r="C16" s="10">
        <f>Calculations!E38</f>
        <v>0</v>
      </c>
      <c r="D16" s="10">
        <f>Calculations!F38</f>
        <v>0</v>
      </c>
      <c r="E16" s="10">
        <f>Calculations!G38</f>
        <v>0</v>
      </c>
      <c r="F16" s="10">
        <f>Calculations!H38</f>
        <v>0</v>
      </c>
      <c r="G16" s="10">
        <f>Calculations!I38</f>
        <v>0</v>
      </c>
      <c r="H16" s="10">
        <f>Calculations!J38</f>
        <v>0</v>
      </c>
      <c r="I16" s="10">
        <f>Calculations!K38</f>
        <v>0</v>
      </c>
      <c r="J16" s="10">
        <f>Calculations!L38</f>
        <v>0</v>
      </c>
      <c r="K16" s="10">
        <f>Calculations!M38</f>
        <v>0</v>
      </c>
      <c r="L16" s="10">
        <f>Calculations!N38</f>
        <v>0</v>
      </c>
      <c r="M16" s="10">
        <f>Calculations!O38</f>
        <v>0</v>
      </c>
      <c r="N16" s="10">
        <f>Calculations!P38</f>
        <v>0</v>
      </c>
      <c r="O16" s="10">
        <f>Calculations!Q38</f>
        <v>0</v>
      </c>
      <c r="P16" s="10">
        <f>Calculations!R38</f>
        <v>0</v>
      </c>
      <c r="Q16" s="10">
        <f>Calculations!S38</f>
        <v>0</v>
      </c>
      <c r="R16" s="10">
        <f>Calculations!T38</f>
        <v>0</v>
      </c>
      <c r="S16" s="10">
        <f>Calculations!U38</f>
        <v>0</v>
      </c>
      <c r="T16" s="10">
        <f>Calculations!V38</f>
        <v>0</v>
      </c>
      <c r="U16" s="10">
        <f>Calculations!W38</f>
        <v>0</v>
      </c>
      <c r="V16" s="10">
        <f>Calculations!X38</f>
        <v>0</v>
      </c>
      <c r="W16" s="10">
        <f>Calculations!Y38</f>
        <v>0</v>
      </c>
      <c r="X16" s="10">
        <f>Calculations!Z38</f>
        <v>0</v>
      </c>
      <c r="Y16" s="10">
        <f>Calculations!AA38</f>
        <v>0</v>
      </c>
      <c r="Z16" s="10">
        <f>Calculations!AB38</f>
        <v>0</v>
      </c>
      <c r="AA16" s="10">
        <f>Calculations!AC38</f>
        <v>0</v>
      </c>
      <c r="AB16" s="10">
        <f>Calculations!AD38</f>
        <v>0</v>
      </c>
      <c r="AC16" s="10">
        <f>Calculations!AE38</f>
        <v>0</v>
      </c>
      <c r="AD16" s="10">
        <f>Calculations!AF38</f>
        <v>0</v>
      </c>
      <c r="AE16" s="10">
        <f>Calculations!AG38</f>
        <v>0</v>
      </c>
      <c r="AF16" s="10">
        <f>Calculations!AH38</f>
        <v>0</v>
      </c>
      <c r="AG16" s="10">
        <f>Calculations!AI38</f>
        <v>0</v>
      </c>
    </row>
    <row r="17" spans="1:33" x14ac:dyDescent="0.25">
      <c r="A17" t="s">
        <v>164</v>
      </c>
      <c r="B17" s="10">
        <f>Calculations!D39</f>
        <v>0</v>
      </c>
      <c r="C17" s="10">
        <f>Calculations!E39</f>
        <v>0</v>
      </c>
      <c r="D17" s="10">
        <f>Calculations!F39</f>
        <v>0</v>
      </c>
      <c r="E17" s="10">
        <f>Calculations!G39</f>
        <v>0</v>
      </c>
      <c r="F17" s="10">
        <f>Calculations!H39</f>
        <v>0</v>
      </c>
      <c r="G17" s="10">
        <f>Calculations!I39</f>
        <v>0</v>
      </c>
      <c r="H17" s="10">
        <f>Calculations!J39</f>
        <v>0</v>
      </c>
      <c r="I17" s="10">
        <f>Calculations!K39</f>
        <v>0</v>
      </c>
      <c r="J17" s="10">
        <f>Calculations!L39</f>
        <v>0</v>
      </c>
      <c r="K17" s="10">
        <f>Calculations!M39</f>
        <v>0</v>
      </c>
      <c r="L17" s="10">
        <f>Calculations!N39</f>
        <v>0</v>
      </c>
      <c r="M17" s="10">
        <f>Calculations!O39</f>
        <v>0</v>
      </c>
      <c r="N17" s="10">
        <f>Calculations!P39</f>
        <v>0</v>
      </c>
      <c r="O17" s="10">
        <f>Calculations!Q39</f>
        <v>0</v>
      </c>
      <c r="P17" s="10">
        <f>Calculations!R39</f>
        <v>0</v>
      </c>
      <c r="Q17" s="10">
        <f>Calculations!S39</f>
        <v>0</v>
      </c>
      <c r="R17" s="10">
        <f>Calculations!T39</f>
        <v>0</v>
      </c>
      <c r="S17" s="10">
        <f>Calculations!U39</f>
        <v>0</v>
      </c>
      <c r="T17" s="10">
        <f>Calculations!V39</f>
        <v>0</v>
      </c>
      <c r="U17" s="10">
        <f>Calculations!W39</f>
        <v>0</v>
      </c>
      <c r="V17" s="10">
        <f>Calculations!X39</f>
        <v>0</v>
      </c>
      <c r="W17" s="10">
        <f>Calculations!Y39</f>
        <v>0</v>
      </c>
      <c r="X17" s="10">
        <f>Calculations!Z39</f>
        <v>0</v>
      </c>
      <c r="Y17" s="10">
        <f>Calculations!AA39</f>
        <v>0</v>
      </c>
      <c r="Z17" s="10">
        <f>Calculations!AB39</f>
        <v>0</v>
      </c>
      <c r="AA17" s="10">
        <f>Calculations!AC39</f>
        <v>0</v>
      </c>
      <c r="AB17" s="10">
        <f>Calculations!AD39</f>
        <v>0</v>
      </c>
      <c r="AC17" s="10">
        <f>Calculations!AE39</f>
        <v>0</v>
      </c>
      <c r="AD17" s="10">
        <f>Calculations!AF39</f>
        <v>0</v>
      </c>
      <c r="AE17" s="10">
        <f>Calculations!AG39</f>
        <v>0</v>
      </c>
      <c r="AF17" s="10">
        <f>Calculations!AH39</f>
        <v>0</v>
      </c>
      <c r="AG17" s="10">
        <f>Calculations!AI39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Calculations!D103</f>
        <v>0</v>
      </c>
      <c r="C2" s="10">
        <f>Calculations!E103</f>
        <v>0</v>
      </c>
      <c r="D2" s="10">
        <f>Calculations!F103</f>
        <v>0</v>
      </c>
      <c r="E2" s="10">
        <f>Calculations!G103</f>
        <v>0</v>
      </c>
      <c r="F2" s="10">
        <f>Calculations!H103</f>
        <v>0</v>
      </c>
      <c r="G2" s="10">
        <f>Calculations!I103</f>
        <v>0</v>
      </c>
      <c r="H2" s="10">
        <f>Calculations!J103</f>
        <v>0</v>
      </c>
      <c r="I2" s="10">
        <f>Calculations!K103</f>
        <v>0</v>
      </c>
      <c r="J2" s="10">
        <f>Calculations!L103</f>
        <v>0</v>
      </c>
      <c r="K2" s="10">
        <f>Calculations!M103</f>
        <v>0</v>
      </c>
      <c r="L2" s="10">
        <f>Calculations!N103</f>
        <v>0</v>
      </c>
      <c r="M2" s="10">
        <f>Calculations!O103</f>
        <v>0</v>
      </c>
      <c r="N2" s="10">
        <f>Calculations!P103</f>
        <v>0</v>
      </c>
      <c r="O2" s="10">
        <f>Calculations!Q103</f>
        <v>0</v>
      </c>
      <c r="P2" s="10">
        <f>Calculations!R103</f>
        <v>0</v>
      </c>
      <c r="Q2" s="10">
        <f>Calculations!S103</f>
        <v>0</v>
      </c>
      <c r="R2" s="10">
        <f>Calculations!T103</f>
        <v>0</v>
      </c>
      <c r="S2" s="10">
        <f>Calculations!U103</f>
        <v>0</v>
      </c>
      <c r="T2" s="10">
        <f>Calculations!V103</f>
        <v>0</v>
      </c>
      <c r="U2" s="10">
        <f>Calculations!W103</f>
        <v>0</v>
      </c>
      <c r="V2" s="10">
        <f>Calculations!X103</f>
        <v>0</v>
      </c>
      <c r="W2" s="10">
        <f>Calculations!Y103</f>
        <v>0</v>
      </c>
      <c r="X2" s="10">
        <f>Calculations!Z103</f>
        <v>0</v>
      </c>
      <c r="Y2" s="10">
        <f>Calculations!AA103</f>
        <v>0</v>
      </c>
      <c r="Z2" s="10">
        <f>Calculations!AB103</f>
        <v>0</v>
      </c>
      <c r="AA2" s="10">
        <f>Calculations!AC103</f>
        <v>0</v>
      </c>
      <c r="AB2" s="10">
        <f>Calculations!AD103</f>
        <v>0</v>
      </c>
      <c r="AC2" s="10">
        <f>Calculations!AE103</f>
        <v>0</v>
      </c>
      <c r="AD2" s="10">
        <f>Calculations!AF103</f>
        <v>0</v>
      </c>
      <c r="AE2" s="10">
        <f>Calculations!AG103</f>
        <v>0</v>
      </c>
      <c r="AF2" s="10">
        <f>Calculations!AH103</f>
        <v>0</v>
      </c>
      <c r="AG2" s="10">
        <f>Calculations!AI103</f>
        <v>0</v>
      </c>
    </row>
    <row r="3" spans="1:33" x14ac:dyDescent="0.25">
      <c r="A3" t="s">
        <v>7</v>
      </c>
      <c r="B3" s="10">
        <f>Calculations!D104</f>
        <v>0</v>
      </c>
      <c r="C3" s="10">
        <f>Calculations!E104</f>
        <v>9605634</v>
      </c>
      <c r="D3" s="10">
        <f>Calculations!F104</f>
        <v>9660717.8000000119</v>
      </c>
      <c r="E3" s="10">
        <f>Calculations!G104</f>
        <v>9715801.6000000089</v>
      </c>
      <c r="F3" s="10">
        <f>Calculations!H104</f>
        <v>9770885.400000006</v>
      </c>
      <c r="G3" s="10">
        <f>Calculations!I104</f>
        <v>9825969.200000003</v>
      </c>
      <c r="H3" s="10">
        <f>Calculations!J104</f>
        <v>9881053</v>
      </c>
      <c r="I3" s="10">
        <f>Calculations!K104</f>
        <v>9990912.8000000119</v>
      </c>
      <c r="J3" s="10">
        <f>Calculations!L104</f>
        <v>10100772.599999994</v>
      </c>
      <c r="K3" s="10">
        <f>Calculations!M104</f>
        <v>10210632.400000006</v>
      </c>
      <c r="L3" s="10">
        <f>Calculations!N104</f>
        <v>10320492.200000018</v>
      </c>
      <c r="M3" s="10">
        <f>Calculations!O104</f>
        <v>10430352</v>
      </c>
      <c r="N3" s="10">
        <f>Calculations!P104</f>
        <v>10536265.199999988</v>
      </c>
      <c r="O3" s="10">
        <f>Calculations!Q104</f>
        <v>10642178.400000006</v>
      </c>
      <c r="P3" s="10">
        <f>Calculations!R104</f>
        <v>10748091.599999994</v>
      </c>
      <c r="Q3" s="10">
        <f>Calculations!S104</f>
        <v>10854004.799999982</v>
      </c>
      <c r="R3" s="10">
        <f>Calculations!T104</f>
        <v>10959918</v>
      </c>
      <c r="S3" s="10">
        <f>Calculations!U104</f>
        <v>11060111.199999988</v>
      </c>
      <c r="T3" s="10">
        <f>Calculations!V104</f>
        <v>11160304.400000006</v>
      </c>
      <c r="U3" s="10">
        <f>Calculations!W104</f>
        <v>11260497.599999994</v>
      </c>
      <c r="V3" s="10">
        <f>Calculations!X104</f>
        <v>11360690.799999982</v>
      </c>
      <c r="W3" s="10">
        <f>Calculations!Y104</f>
        <v>11460884</v>
      </c>
      <c r="X3" s="10">
        <f>Calculations!Z104</f>
        <v>11566549.199999988</v>
      </c>
      <c r="Y3" s="10">
        <f>Calculations!AA104</f>
        <v>11672214.400000006</v>
      </c>
      <c r="Z3" s="10">
        <f>Calculations!AB104</f>
        <v>11777879.599999994</v>
      </c>
      <c r="AA3" s="10">
        <f>Calculations!AC104</f>
        <v>11883544.799999982</v>
      </c>
      <c r="AB3" s="10">
        <f>Calculations!AD104</f>
        <v>11989210</v>
      </c>
      <c r="AC3" s="10">
        <f>Calculations!AE104</f>
        <v>12078878.800000012</v>
      </c>
      <c r="AD3" s="10">
        <f>Calculations!AF104</f>
        <v>12168547.599999994</v>
      </c>
      <c r="AE3" s="10">
        <f>Calculations!AG104</f>
        <v>12258216.400000006</v>
      </c>
      <c r="AF3" s="10">
        <f>Calculations!AH104</f>
        <v>12347885.200000018</v>
      </c>
      <c r="AG3" s="10">
        <f>Calculations!AI104</f>
        <v>12437554</v>
      </c>
    </row>
    <row r="4" spans="1:33" x14ac:dyDescent="0.25">
      <c r="A4" t="s">
        <v>8</v>
      </c>
      <c r="B4" s="10">
        <f>Calculations!D105</f>
        <v>0</v>
      </c>
      <c r="C4" s="10">
        <f>Calculations!E105</f>
        <v>0</v>
      </c>
      <c r="D4" s="10">
        <f>Calculations!F105</f>
        <v>0</v>
      </c>
      <c r="E4" s="10">
        <f>Calculations!G105</f>
        <v>0</v>
      </c>
      <c r="F4" s="10">
        <f>Calculations!H105</f>
        <v>0</v>
      </c>
      <c r="G4" s="10">
        <f>Calculations!I105</f>
        <v>0</v>
      </c>
      <c r="H4" s="10">
        <f>Calculations!J105</f>
        <v>0</v>
      </c>
      <c r="I4" s="10">
        <f>Calculations!K105</f>
        <v>0</v>
      </c>
      <c r="J4" s="10">
        <f>Calculations!L105</f>
        <v>0</v>
      </c>
      <c r="K4" s="10">
        <f>Calculations!M105</f>
        <v>0</v>
      </c>
      <c r="L4" s="10">
        <f>Calculations!N105</f>
        <v>0</v>
      </c>
      <c r="M4" s="10">
        <f>Calculations!O105</f>
        <v>0</v>
      </c>
      <c r="N4" s="10">
        <f>Calculations!P105</f>
        <v>0</v>
      </c>
      <c r="O4" s="10">
        <f>Calculations!Q105</f>
        <v>0</v>
      </c>
      <c r="P4" s="10">
        <f>Calculations!R105</f>
        <v>0</v>
      </c>
      <c r="Q4" s="10">
        <f>Calculations!S105</f>
        <v>0</v>
      </c>
      <c r="R4" s="10">
        <f>Calculations!T105</f>
        <v>0</v>
      </c>
      <c r="S4" s="10">
        <f>Calculations!U105</f>
        <v>0</v>
      </c>
      <c r="T4" s="10">
        <f>Calculations!V105</f>
        <v>0</v>
      </c>
      <c r="U4" s="10">
        <f>Calculations!W105</f>
        <v>0</v>
      </c>
      <c r="V4" s="10">
        <f>Calculations!X105</f>
        <v>0</v>
      </c>
      <c r="W4" s="10">
        <f>Calculations!Y105</f>
        <v>0</v>
      </c>
      <c r="X4" s="10">
        <f>Calculations!Z105</f>
        <v>0</v>
      </c>
      <c r="Y4" s="10">
        <f>Calculations!AA105</f>
        <v>0</v>
      </c>
      <c r="Z4" s="10">
        <f>Calculations!AB105</f>
        <v>0</v>
      </c>
      <c r="AA4" s="10">
        <f>Calculations!AC105</f>
        <v>0</v>
      </c>
      <c r="AB4" s="10">
        <f>Calculations!AD105</f>
        <v>0</v>
      </c>
      <c r="AC4" s="10">
        <f>Calculations!AE105</f>
        <v>0</v>
      </c>
      <c r="AD4" s="10">
        <f>Calculations!AF105</f>
        <v>0</v>
      </c>
      <c r="AE4" s="10">
        <f>Calculations!AG105</f>
        <v>0</v>
      </c>
      <c r="AF4" s="10">
        <f>Calculations!AH105</f>
        <v>0</v>
      </c>
      <c r="AG4" s="10">
        <f>Calculations!AI105</f>
        <v>0</v>
      </c>
    </row>
    <row r="5" spans="1:33" x14ac:dyDescent="0.25">
      <c r="A5" t="s">
        <v>9</v>
      </c>
      <c r="B5" s="10">
        <f>Calculations!D106</f>
        <v>0</v>
      </c>
      <c r="C5" s="10">
        <f>Calculations!E106</f>
        <v>0</v>
      </c>
      <c r="D5" s="10">
        <f>Calculations!F106</f>
        <v>0</v>
      </c>
      <c r="E5" s="10">
        <f>Calculations!G106</f>
        <v>0</v>
      </c>
      <c r="F5" s="10">
        <f>Calculations!H106</f>
        <v>0</v>
      </c>
      <c r="G5" s="10">
        <f>Calculations!I106</f>
        <v>0</v>
      </c>
      <c r="H5" s="10">
        <f>Calculations!J106</f>
        <v>0</v>
      </c>
      <c r="I5" s="10">
        <f>Calculations!K106</f>
        <v>0</v>
      </c>
      <c r="J5" s="10">
        <f>Calculations!L106</f>
        <v>0</v>
      </c>
      <c r="K5" s="10">
        <f>Calculations!M106</f>
        <v>0</v>
      </c>
      <c r="L5" s="10">
        <f>Calculations!N106</f>
        <v>0</v>
      </c>
      <c r="M5" s="10">
        <f>Calculations!O106</f>
        <v>0</v>
      </c>
      <c r="N5" s="10">
        <f>Calculations!P106</f>
        <v>0</v>
      </c>
      <c r="O5" s="10">
        <f>Calculations!Q106</f>
        <v>0</v>
      </c>
      <c r="P5" s="10">
        <f>Calculations!R106</f>
        <v>0</v>
      </c>
      <c r="Q5" s="10">
        <f>Calculations!S106</f>
        <v>0</v>
      </c>
      <c r="R5" s="10">
        <f>Calculations!T106</f>
        <v>0</v>
      </c>
      <c r="S5" s="10">
        <f>Calculations!U106</f>
        <v>0</v>
      </c>
      <c r="T5" s="10">
        <f>Calculations!V106</f>
        <v>0</v>
      </c>
      <c r="U5" s="10">
        <f>Calculations!W106</f>
        <v>0</v>
      </c>
      <c r="V5" s="10">
        <f>Calculations!X106</f>
        <v>0</v>
      </c>
      <c r="W5" s="10">
        <f>Calculations!Y106</f>
        <v>0</v>
      </c>
      <c r="X5" s="10">
        <f>Calculations!Z106</f>
        <v>0</v>
      </c>
      <c r="Y5" s="10">
        <f>Calculations!AA106</f>
        <v>0</v>
      </c>
      <c r="Z5" s="10">
        <f>Calculations!AB106</f>
        <v>0</v>
      </c>
      <c r="AA5" s="10">
        <f>Calculations!AC106</f>
        <v>0</v>
      </c>
      <c r="AB5" s="10">
        <f>Calculations!AD106</f>
        <v>0</v>
      </c>
      <c r="AC5" s="10">
        <f>Calculations!AE106</f>
        <v>0</v>
      </c>
      <c r="AD5" s="10">
        <f>Calculations!AF106</f>
        <v>0</v>
      </c>
      <c r="AE5" s="10">
        <f>Calculations!AG106</f>
        <v>0</v>
      </c>
      <c r="AF5" s="10">
        <f>Calculations!AH106</f>
        <v>0</v>
      </c>
      <c r="AG5" s="10">
        <f>Calculations!AI106</f>
        <v>0</v>
      </c>
    </row>
    <row r="6" spans="1:33" x14ac:dyDescent="0.25">
      <c r="A6" t="s">
        <v>63</v>
      </c>
      <c r="B6" s="10">
        <f>Calculations!D107</f>
        <v>0</v>
      </c>
      <c r="C6" s="10">
        <f>Calculations!E107</f>
        <v>755308</v>
      </c>
      <c r="D6" s="10">
        <f>Calculations!F107</f>
        <v>756853.20000000019</v>
      </c>
      <c r="E6" s="10">
        <f>Calculations!G107</f>
        <v>758398.39999999991</v>
      </c>
      <c r="F6" s="10">
        <f>Calculations!H107</f>
        <v>759943.60000000009</v>
      </c>
      <c r="G6" s="10">
        <f>Calculations!I107</f>
        <v>761488.80000000028</v>
      </c>
      <c r="H6" s="10">
        <f>Calculations!J107</f>
        <v>763034</v>
      </c>
      <c r="I6" s="10">
        <f>Calculations!K107</f>
        <v>764193.79999999981</v>
      </c>
      <c r="J6" s="10">
        <f>Calculations!L107</f>
        <v>765353.60000000009</v>
      </c>
      <c r="K6" s="10">
        <f>Calculations!M107</f>
        <v>766513.39999999991</v>
      </c>
      <c r="L6" s="10">
        <f>Calculations!N107</f>
        <v>767673.19999999972</v>
      </c>
      <c r="M6" s="10">
        <f>Calculations!O107</f>
        <v>768833</v>
      </c>
      <c r="N6" s="10">
        <f>Calculations!P107</f>
        <v>770258.59999999963</v>
      </c>
      <c r="O6" s="10">
        <f>Calculations!Q107</f>
        <v>771684.19999999972</v>
      </c>
      <c r="P6" s="10">
        <f>Calculations!R107</f>
        <v>773109.79999999981</v>
      </c>
      <c r="Q6" s="10">
        <f>Calculations!S107</f>
        <v>774535.39999999991</v>
      </c>
      <c r="R6" s="10">
        <f>Calculations!T107</f>
        <v>775961</v>
      </c>
      <c r="S6" s="10">
        <f>Calculations!U107</f>
        <v>776590.39999999991</v>
      </c>
      <c r="T6" s="10">
        <f>Calculations!V107</f>
        <v>777219.8</v>
      </c>
      <c r="U6" s="10">
        <f>Calculations!W107</f>
        <v>777849.2</v>
      </c>
      <c r="V6" s="10">
        <f>Calculations!X107</f>
        <v>778478.59999999986</v>
      </c>
      <c r="W6" s="10">
        <f>Calculations!Y107</f>
        <v>779108</v>
      </c>
      <c r="X6" s="10">
        <f>Calculations!Z107</f>
        <v>780136</v>
      </c>
      <c r="Y6" s="10">
        <f>Calculations!AA107</f>
        <v>781164</v>
      </c>
      <c r="Z6" s="10">
        <f>Calculations!AB107</f>
        <v>782192</v>
      </c>
      <c r="AA6" s="10">
        <f>Calculations!AC107</f>
        <v>783220</v>
      </c>
      <c r="AB6" s="10">
        <f>Calculations!AD107</f>
        <v>784248</v>
      </c>
      <c r="AC6" s="10">
        <f>Calculations!AE107</f>
        <v>784301.6</v>
      </c>
      <c r="AD6" s="10">
        <f>Calculations!AF107</f>
        <v>784355.2</v>
      </c>
      <c r="AE6" s="10">
        <f>Calculations!AG107</f>
        <v>784408.8</v>
      </c>
      <c r="AF6" s="10">
        <f>Calculations!AH107</f>
        <v>784462.4</v>
      </c>
      <c r="AG6" s="10">
        <f>Calculations!AI107</f>
        <v>784516</v>
      </c>
    </row>
    <row r="7" spans="1:33" x14ac:dyDescent="0.25">
      <c r="A7" t="s">
        <v>10</v>
      </c>
      <c r="B7" s="10">
        <f>Calculations!D108</f>
        <v>0</v>
      </c>
      <c r="C7" s="10">
        <f>Calculations!E108</f>
        <v>20024660</v>
      </c>
      <c r="D7" s="10">
        <f>Calculations!F108</f>
        <v>23193289.799999237</v>
      </c>
      <c r="E7" s="10">
        <f>Calculations!G108</f>
        <v>26361919.599999428</v>
      </c>
      <c r="F7" s="10">
        <f>Calculations!H108</f>
        <v>29530549.399999619</v>
      </c>
      <c r="G7" s="10">
        <f>Calculations!I108</f>
        <v>32699179.199999809</v>
      </c>
      <c r="H7" s="10">
        <f>Calculations!J108</f>
        <v>35867809</v>
      </c>
      <c r="I7" s="10">
        <f>Calculations!K108</f>
        <v>37785974.600000381</v>
      </c>
      <c r="J7" s="10">
        <f>Calculations!L108</f>
        <v>39704140.200000286</v>
      </c>
      <c r="K7" s="10">
        <f>Calculations!M108</f>
        <v>41622305.800000191</v>
      </c>
      <c r="L7" s="10">
        <f>Calculations!N108</f>
        <v>43540471.400000095</v>
      </c>
      <c r="M7" s="10">
        <f>Calculations!O108</f>
        <v>45458637</v>
      </c>
      <c r="N7" s="10">
        <f>Calculations!P108</f>
        <v>46740126.600000381</v>
      </c>
      <c r="O7" s="10">
        <f>Calculations!Q108</f>
        <v>48021616.200000286</v>
      </c>
      <c r="P7" s="10">
        <f>Calculations!R108</f>
        <v>49303105.800000191</v>
      </c>
      <c r="Q7" s="10">
        <f>Calculations!S108</f>
        <v>50584595.400000095</v>
      </c>
      <c r="R7" s="10">
        <f>Calculations!T108</f>
        <v>51866085</v>
      </c>
      <c r="S7" s="10">
        <f>Calculations!U108</f>
        <v>53801245.800000191</v>
      </c>
      <c r="T7" s="10">
        <f>Calculations!V108</f>
        <v>55736406.599999905</v>
      </c>
      <c r="U7" s="10">
        <f>Calculations!W108</f>
        <v>57671567.400000095</v>
      </c>
      <c r="V7" s="10">
        <f>Calculations!X108</f>
        <v>59606728.200000286</v>
      </c>
      <c r="W7" s="10">
        <f>Calculations!Y108</f>
        <v>61541889</v>
      </c>
      <c r="X7" s="10">
        <f>Calculations!Z108</f>
        <v>63830111.600000381</v>
      </c>
      <c r="Y7" s="10">
        <f>Calculations!AA108</f>
        <v>66118334.199999809</v>
      </c>
      <c r="Z7" s="10">
        <f>Calculations!AB108</f>
        <v>68406556.800000191</v>
      </c>
      <c r="AA7" s="10">
        <f>Calculations!AC108</f>
        <v>70694779.400000572</v>
      </c>
      <c r="AB7" s="10">
        <f>Calculations!AD108</f>
        <v>72983002</v>
      </c>
      <c r="AC7" s="10">
        <f>Calculations!AE108</f>
        <v>75295129.600000381</v>
      </c>
      <c r="AD7" s="10">
        <f>Calculations!AF108</f>
        <v>77607257.199999809</v>
      </c>
      <c r="AE7" s="10">
        <f>Calculations!AG108</f>
        <v>79919384.800000191</v>
      </c>
      <c r="AF7" s="10">
        <f>Calculations!AH108</f>
        <v>82231512.400000572</v>
      </c>
      <c r="AG7" s="10">
        <f>Calculations!AI108</f>
        <v>84543640</v>
      </c>
    </row>
    <row r="8" spans="1:33" x14ac:dyDescent="0.25">
      <c r="A8" t="s">
        <v>11</v>
      </c>
      <c r="B8" s="10">
        <f>Calculations!D109</f>
        <v>0</v>
      </c>
      <c r="C8" s="10">
        <f>Calculations!E109</f>
        <v>0</v>
      </c>
      <c r="D8" s="10">
        <f>Calculations!F109</f>
        <v>0</v>
      </c>
      <c r="E8" s="10">
        <f>Calculations!G109</f>
        <v>0</v>
      </c>
      <c r="F8" s="10">
        <f>Calculations!H109</f>
        <v>0</v>
      </c>
      <c r="G8" s="10">
        <f>Calculations!I109</f>
        <v>0</v>
      </c>
      <c r="H8" s="10">
        <f>Calculations!J109</f>
        <v>0</v>
      </c>
      <c r="I8" s="10">
        <f>Calculations!K109</f>
        <v>0</v>
      </c>
      <c r="J8" s="10">
        <f>Calculations!L109</f>
        <v>0</v>
      </c>
      <c r="K8" s="10">
        <f>Calculations!M109</f>
        <v>0</v>
      </c>
      <c r="L8" s="10">
        <f>Calculations!N109</f>
        <v>0</v>
      </c>
      <c r="M8" s="10">
        <f>Calculations!O109</f>
        <v>0</v>
      </c>
      <c r="N8" s="10">
        <f>Calculations!P109</f>
        <v>0</v>
      </c>
      <c r="O8" s="10">
        <f>Calculations!Q109</f>
        <v>0</v>
      </c>
      <c r="P8" s="10">
        <f>Calculations!R109</f>
        <v>0</v>
      </c>
      <c r="Q8" s="10">
        <f>Calculations!S109</f>
        <v>0</v>
      </c>
      <c r="R8" s="10">
        <f>Calculations!T109</f>
        <v>0</v>
      </c>
      <c r="S8" s="10">
        <f>Calculations!U109</f>
        <v>0</v>
      </c>
      <c r="T8" s="10">
        <f>Calculations!V109</f>
        <v>0</v>
      </c>
      <c r="U8" s="10">
        <f>Calculations!W109</f>
        <v>0</v>
      </c>
      <c r="V8" s="10">
        <f>Calculations!X109</f>
        <v>0</v>
      </c>
      <c r="W8" s="10">
        <f>Calculations!Y109</f>
        <v>0</v>
      </c>
      <c r="X8" s="10">
        <f>Calculations!Z109</f>
        <v>0</v>
      </c>
      <c r="Y8" s="10">
        <f>Calculations!AA109</f>
        <v>0</v>
      </c>
      <c r="Z8" s="10">
        <f>Calculations!AB109</f>
        <v>0</v>
      </c>
      <c r="AA8" s="10">
        <f>Calculations!AC109</f>
        <v>0</v>
      </c>
      <c r="AB8" s="10">
        <f>Calculations!AD109</f>
        <v>0</v>
      </c>
      <c r="AC8" s="10">
        <f>Calculations!AE109</f>
        <v>0</v>
      </c>
      <c r="AD8" s="10">
        <f>Calculations!AF109</f>
        <v>0</v>
      </c>
      <c r="AE8" s="10">
        <f>Calculations!AG109</f>
        <v>0</v>
      </c>
      <c r="AF8" s="10">
        <f>Calculations!AH109</f>
        <v>0</v>
      </c>
      <c r="AG8" s="10">
        <f>Calculations!AI109</f>
        <v>0</v>
      </c>
    </row>
    <row r="9" spans="1:33" x14ac:dyDescent="0.25">
      <c r="A9" t="s">
        <v>12</v>
      </c>
      <c r="B9" s="10">
        <f>Calculations!D110</f>
        <v>0</v>
      </c>
      <c r="C9" s="10">
        <f>Calculations!E110</f>
        <v>0</v>
      </c>
      <c r="D9" s="10">
        <f>Calculations!F110</f>
        <v>0</v>
      </c>
      <c r="E9" s="10">
        <f>Calculations!G110</f>
        <v>0</v>
      </c>
      <c r="F9" s="10">
        <f>Calculations!H110</f>
        <v>0</v>
      </c>
      <c r="G9" s="10">
        <f>Calculations!I110</f>
        <v>0</v>
      </c>
      <c r="H9" s="10">
        <f>Calculations!J110</f>
        <v>0</v>
      </c>
      <c r="I9" s="10">
        <f>Calculations!K110</f>
        <v>0</v>
      </c>
      <c r="J9" s="10">
        <f>Calculations!L110</f>
        <v>0</v>
      </c>
      <c r="K9" s="10">
        <f>Calculations!M110</f>
        <v>0</v>
      </c>
      <c r="L9" s="10">
        <f>Calculations!N110</f>
        <v>0</v>
      </c>
      <c r="M9" s="10">
        <f>Calculations!O110</f>
        <v>0</v>
      </c>
      <c r="N9" s="10">
        <f>Calculations!P110</f>
        <v>0</v>
      </c>
      <c r="O9" s="10">
        <f>Calculations!Q110</f>
        <v>0</v>
      </c>
      <c r="P9" s="10">
        <f>Calculations!R110</f>
        <v>0</v>
      </c>
      <c r="Q9" s="10">
        <f>Calculations!S110</f>
        <v>0</v>
      </c>
      <c r="R9" s="10">
        <f>Calculations!T110</f>
        <v>0</v>
      </c>
      <c r="S9" s="10">
        <f>Calculations!U110</f>
        <v>0</v>
      </c>
      <c r="T9" s="10">
        <f>Calculations!V110</f>
        <v>0</v>
      </c>
      <c r="U9" s="10">
        <f>Calculations!W110</f>
        <v>0</v>
      </c>
      <c r="V9" s="10">
        <f>Calculations!X110</f>
        <v>0</v>
      </c>
      <c r="W9" s="10">
        <f>Calculations!Y110</f>
        <v>0</v>
      </c>
      <c r="X9" s="10">
        <f>Calculations!Z110</f>
        <v>0</v>
      </c>
      <c r="Y9" s="10">
        <f>Calculations!AA110</f>
        <v>0</v>
      </c>
      <c r="Z9" s="10">
        <f>Calculations!AB110</f>
        <v>0</v>
      </c>
      <c r="AA9" s="10">
        <f>Calculations!AC110</f>
        <v>0</v>
      </c>
      <c r="AB9" s="10">
        <f>Calculations!AD110</f>
        <v>0</v>
      </c>
      <c r="AC9" s="10">
        <f>Calculations!AE110</f>
        <v>0</v>
      </c>
      <c r="AD9" s="10">
        <f>Calculations!AF110</f>
        <v>0</v>
      </c>
      <c r="AE9" s="10">
        <f>Calculations!AG110</f>
        <v>0</v>
      </c>
      <c r="AF9" s="10">
        <f>Calculations!AH110</f>
        <v>0</v>
      </c>
      <c r="AG9" s="10">
        <f>Calculations!AI110</f>
        <v>0</v>
      </c>
    </row>
    <row r="10" spans="1:33" x14ac:dyDescent="0.25">
      <c r="A10" t="s">
        <v>13</v>
      </c>
      <c r="B10" s="10">
        <f>Calculations!D111</f>
        <v>0</v>
      </c>
      <c r="C10" s="10">
        <f>Calculations!E111</f>
        <v>0</v>
      </c>
      <c r="D10" s="10">
        <f>Calculations!F111</f>
        <v>0</v>
      </c>
      <c r="E10" s="10">
        <f>Calculations!G111</f>
        <v>0</v>
      </c>
      <c r="F10" s="10">
        <f>Calculations!H111</f>
        <v>0</v>
      </c>
      <c r="G10" s="10">
        <f>Calculations!I111</f>
        <v>0</v>
      </c>
      <c r="H10" s="10">
        <f>Calculations!J111</f>
        <v>0</v>
      </c>
      <c r="I10" s="10">
        <f>Calculations!K111</f>
        <v>0</v>
      </c>
      <c r="J10" s="10">
        <f>Calculations!L111</f>
        <v>0</v>
      </c>
      <c r="K10" s="10">
        <f>Calculations!M111</f>
        <v>0</v>
      </c>
      <c r="L10" s="10">
        <f>Calculations!N111</f>
        <v>0</v>
      </c>
      <c r="M10" s="10">
        <f>Calculations!O111</f>
        <v>0</v>
      </c>
      <c r="N10" s="10">
        <f>Calculations!P111</f>
        <v>0</v>
      </c>
      <c r="O10" s="10">
        <f>Calculations!Q111</f>
        <v>0</v>
      </c>
      <c r="P10" s="10">
        <f>Calculations!R111</f>
        <v>0</v>
      </c>
      <c r="Q10" s="10">
        <f>Calculations!S111</f>
        <v>0</v>
      </c>
      <c r="R10" s="10">
        <f>Calculations!T111</f>
        <v>0</v>
      </c>
      <c r="S10" s="10">
        <f>Calculations!U111</f>
        <v>0</v>
      </c>
      <c r="T10" s="10">
        <f>Calculations!V111</f>
        <v>0</v>
      </c>
      <c r="U10" s="10">
        <f>Calculations!W111</f>
        <v>0</v>
      </c>
      <c r="V10" s="10">
        <f>Calculations!X111</f>
        <v>0</v>
      </c>
      <c r="W10" s="10">
        <f>Calculations!Y111</f>
        <v>0</v>
      </c>
      <c r="X10" s="10">
        <f>Calculations!Z111</f>
        <v>0</v>
      </c>
      <c r="Y10" s="10">
        <f>Calculations!AA111</f>
        <v>0</v>
      </c>
      <c r="Z10" s="10">
        <f>Calculations!AB111</f>
        <v>0</v>
      </c>
      <c r="AA10" s="10">
        <f>Calculations!AC111</f>
        <v>0</v>
      </c>
      <c r="AB10" s="10">
        <f>Calculations!AD111</f>
        <v>0</v>
      </c>
      <c r="AC10" s="10">
        <f>Calculations!AE111</f>
        <v>0</v>
      </c>
      <c r="AD10" s="10">
        <f>Calculations!AF111</f>
        <v>0</v>
      </c>
      <c r="AE10" s="10">
        <f>Calculations!AG111</f>
        <v>0</v>
      </c>
      <c r="AF10" s="10">
        <f>Calculations!AH111</f>
        <v>0</v>
      </c>
      <c r="AG10" s="10">
        <f>Calculations!AI111</f>
        <v>0</v>
      </c>
    </row>
    <row r="11" spans="1:33" x14ac:dyDescent="0.25">
      <c r="A11" t="s">
        <v>14</v>
      </c>
      <c r="B11" s="10">
        <f>Calculations!D112</f>
        <v>0</v>
      </c>
      <c r="C11" s="10">
        <f>Calculations!E112</f>
        <v>119388</v>
      </c>
      <c r="D11" s="10">
        <f>Calculations!F112</f>
        <v>112323.80000000075</v>
      </c>
      <c r="E11" s="10">
        <f>Calculations!G112</f>
        <v>105259.59999999963</v>
      </c>
      <c r="F11" s="10">
        <f>Calculations!H112</f>
        <v>98195.400000000373</v>
      </c>
      <c r="G11" s="10">
        <f>Calculations!I112</f>
        <v>91131.200000001118</v>
      </c>
      <c r="H11" s="10">
        <f>Calculations!J112</f>
        <v>84067</v>
      </c>
      <c r="I11" s="10">
        <f>Calculations!K112</f>
        <v>84067</v>
      </c>
      <c r="J11" s="10">
        <f>Calculations!L112</f>
        <v>84067</v>
      </c>
      <c r="K11" s="10">
        <f>Calculations!M112</f>
        <v>84067</v>
      </c>
      <c r="L11" s="10">
        <f>Calculations!N112</f>
        <v>84067</v>
      </c>
      <c r="M11" s="10">
        <f>Calculations!O112</f>
        <v>84067</v>
      </c>
      <c r="N11" s="10">
        <f>Calculations!P112</f>
        <v>84067</v>
      </c>
      <c r="O11" s="10">
        <f>Calculations!Q112</f>
        <v>84067</v>
      </c>
      <c r="P11" s="10">
        <f>Calculations!R112</f>
        <v>84067</v>
      </c>
      <c r="Q11" s="10">
        <f>Calculations!S112</f>
        <v>84067</v>
      </c>
      <c r="R11" s="10">
        <f>Calculations!T112</f>
        <v>84067</v>
      </c>
      <c r="S11" s="10">
        <f>Calculations!U112</f>
        <v>84067</v>
      </c>
      <c r="T11" s="10">
        <f>Calculations!V112</f>
        <v>84067</v>
      </c>
      <c r="U11" s="10">
        <f>Calculations!W112</f>
        <v>84067</v>
      </c>
      <c r="V11" s="10">
        <f>Calculations!X112</f>
        <v>84067</v>
      </c>
      <c r="W11" s="10">
        <f>Calculations!Y112</f>
        <v>84067</v>
      </c>
      <c r="X11" s="10">
        <f>Calculations!Z112</f>
        <v>84067</v>
      </c>
      <c r="Y11" s="10">
        <f>Calculations!AA112</f>
        <v>84067</v>
      </c>
      <c r="Z11" s="10">
        <f>Calculations!AB112</f>
        <v>84067</v>
      </c>
      <c r="AA11" s="10">
        <f>Calculations!AC112</f>
        <v>84067</v>
      </c>
      <c r="AB11" s="10">
        <f>Calculations!AD112</f>
        <v>84067</v>
      </c>
      <c r="AC11" s="10">
        <f>Calculations!AE112</f>
        <v>84067</v>
      </c>
      <c r="AD11" s="10">
        <f>Calculations!AF112</f>
        <v>84067</v>
      </c>
      <c r="AE11" s="10">
        <f>Calculations!AG112</f>
        <v>84067</v>
      </c>
      <c r="AF11" s="10">
        <f>Calculations!AH112</f>
        <v>84067</v>
      </c>
      <c r="AG11" s="10">
        <f>Calculations!AI112</f>
        <v>84067</v>
      </c>
    </row>
    <row r="12" spans="1:33" x14ac:dyDescent="0.25">
      <c r="A12" t="s">
        <v>15</v>
      </c>
      <c r="B12" s="10">
        <f>Calculations!D113</f>
        <v>0</v>
      </c>
      <c r="C12" s="10">
        <f>Calculations!E113</f>
        <v>0</v>
      </c>
      <c r="D12" s="10">
        <f>Calculations!F113</f>
        <v>0</v>
      </c>
      <c r="E12" s="10">
        <f>Calculations!G113</f>
        <v>0</v>
      </c>
      <c r="F12" s="10">
        <f>Calculations!H113</f>
        <v>0</v>
      </c>
      <c r="G12" s="10">
        <f>Calculations!I113</f>
        <v>0</v>
      </c>
      <c r="H12" s="10">
        <f>Calculations!J113</f>
        <v>0</v>
      </c>
      <c r="I12" s="10">
        <f>Calculations!K113</f>
        <v>0</v>
      </c>
      <c r="J12" s="10">
        <f>Calculations!L113</f>
        <v>0</v>
      </c>
      <c r="K12" s="10">
        <f>Calculations!M113</f>
        <v>0</v>
      </c>
      <c r="L12" s="10">
        <f>Calculations!N113</f>
        <v>0</v>
      </c>
      <c r="M12" s="10">
        <f>Calculations!O113</f>
        <v>0</v>
      </c>
      <c r="N12" s="10">
        <f>Calculations!P113</f>
        <v>0</v>
      </c>
      <c r="O12" s="10">
        <f>Calculations!Q113</f>
        <v>0</v>
      </c>
      <c r="P12" s="10">
        <f>Calculations!R113</f>
        <v>0</v>
      </c>
      <c r="Q12" s="10">
        <f>Calculations!S113</f>
        <v>0</v>
      </c>
      <c r="R12" s="10">
        <f>Calculations!T113</f>
        <v>0</v>
      </c>
      <c r="S12" s="10">
        <f>Calculations!U113</f>
        <v>0</v>
      </c>
      <c r="T12" s="10">
        <f>Calculations!V113</f>
        <v>0</v>
      </c>
      <c r="U12" s="10">
        <f>Calculations!W113</f>
        <v>0</v>
      </c>
      <c r="V12" s="10">
        <f>Calculations!X113</f>
        <v>0</v>
      </c>
      <c r="W12" s="10">
        <f>Calculations!Y113</f>
        <v>0</v>
      </c>
      <c r="X12" s="10">
        <f>Calculations!Z113</f>
        <v>0</v>
      </c>
      <c r="Y12" s="10">
        <f>Calculations!AA113</f>
        <v>0</v>
      </c>
      <c r="Z12" s="10">
        <f>Calculations!AB113</f>
        <v>0</v>
      </c>
      <c r="AA12" s="10">
        <f>Calculations!AC113</f>
        <v>0</v>
      </c>
      <c r="AB12" s="10">
        <f>Calculations!AD113</f>
        <v>0</v>
      </c>
      <c r="AC12" s="10">
        <f>Calculations!AE113</f>
        <v>0</v>
      </c>
      <c r="AD12" s="10">
        <f>Calculations!AF113</f>
        <v>0</v>
      </c>
      <c r="AE12" s="10">
        <f>Calculations!AG113</f>
        <v>0</v>
      </c>
      <c r="AF12" s="10">
        <f>Calculations!AH113</f>
        <v>0</v>
      </c>
      <c r="AG12" s="10">
        <f>Calculations!AI113</f>
        <v>0</v>
      </c>
    </row>
    <row r="13" spans="1:33" x14ac:dyDescent="0.25">
      <c r="A13" t="s">
        <v>61</v>
      </c>
      <c r="B13" s="10">
        <f>Calculations!D114</f>
        <v>0</v>
      </c>
      <c r="C13" s="10">
        <f>Calculations!E114</f>
        <v>0</v>
      </c>
      <c r="D13" s="10">
        <f>Calculations!F114</f>
        <v>0</v>
      </c>
      <c r="E13" s="10">
        <f>Calculations!G114</f>
        <v>0</v>
      </c>
      <c r="F13" s="10">
        <f>Calculations!H114</f>
        <v>0</v>
      </c>
      <c r="G13" s="10">
        <f>Calculations!I114</f>
        <v>0</v>
      </c>
      <c r="H13" s="10">
        <f>Calculations!J114</f>
        <v>0</v>
      </c>
      <c r="I13" s="10">
        <f>Calculations!K114</f>
        <v>0</v>
      </c>
      <c r="J13" s="10">
        <f>Calculations!L114</f>
        <v>0</v>
      </c>
      <c r="K13" s="10">
        <f>Calculations!M114</f>
        <v>0</v>
      </c>
      <c r="L13" s="10">
        <f>Calculations!N114</f>
        <v>0</v>
      </c>
      <c r="M13" s="10">
        <f>Calculations!O114</f>
        <v>0</v>
      </c>
      <c r="N13" s="10">
        <f>Calculations!P114</f>
        <v>0</v>
      </c>
      <c r="O13" s="10">
        <f>Calculations!Q114</f>
        <v>0</v>
      </c>
      <c r="P13" s="10">
        <f>Calculations!R114</f>
        <v>0</v>
      </c>
      <c r="Q13" s="10">
        <f>Calculations!S114</f>
        <v>0</v>
      </c>
      <c r="R13" s="10">
        <f>Calculations!T114</f>
        <v>0</v>
      </c>
      <c r="S13" s="10">
        <f>Calculations!U114</f>
        <v>0</v>
      </c>
      <c r="T13" s="10">
        <f>Calculations!V114</f>
        <v>0</v>
      </c>
      <c r="U13" s="10">
        <f>Calculations!W114</f>
        <v>0</v>
      </c>
      <c r="V13" s="10">
        <f>Calculations!X114</f>
        <v>0</v>
      </c>
      <c r="W13" s="10">
        <f>Calculations!Y114</f>
        <v>0</v>
      </c>
      <c r="X13" s="10">
        <f>Calculations!Z114</f>
        <v>0</v>
      </c>
      <c r="Y13" s="10">
        <f>Calculations!AA114</f>
        <v>0</v>
      </c>
      <c r="Z13" s="10">
        <f>Calculations!AB114</f>
        <v>0</v>
      </c>
      <c r="AA13" s="10">
        <f>Calculations!AC114</f>
        <v>0</v>
      </c>
      <c r="AB13" s="10">
        <f>Calculations!AD114</f>
        <v>0</v>
      </c>
      <c r="AC13" s="10">
        <f>Calculations!AE114</f>
        <v>0</v>
      </c>
      <c r="AD13" s="10">
        <f>Calculations!AF114</f>
        <v>0</v>
      </c>
      <c r="AE13" s="10">
        <f>Calculations!AG114</f>
        <v>0</v>
      </c>
      <c r="AF13" s="10">
        <f>Calculations!AH114</f>
        <v>0</v>
      </c>
      <c r="AG13" s="10">
        <f>Calculations!AI114</f>
        <v>0</v>
      </c>
    </row>
    <row r="14" spans="1:33" x14ac:dyDescent="0.25">
      <c r="A14" t="s">
        <v>64</v>
      </c>
      <c r="B14" s="10">
        <f>Calculations!D115</f>
        <v>0</v>
      </c>
      <c r="C14" s="10">
        <f>Calculations!E115</f>
        <v>0</v>
      </c>
      <c r="D14" s="10">
        <f>Calculations!F115</f>
        <v>0</v>
      </c>
      <c r="E14" s="10">
        <f>Calculations!G115</f>
        <v>0</v>
      </c>
      <c r="F14" s="10">
        <f>Calculations!H115</f>
        <v>0</v>
      </c>
      <c r="G14" s="10">
        <f>Calculations!I115</f>
        <v>0</v>
      </c>
      <c r="H14" s="10">
        <f>Calculations!J115</f>
        <v>0</v>
      </c>
      <c r="I14" s="10">
        <f>Calculations!K115</f>
        <v>0</v>
      </c>
      <c r="J14" s="10">
        <f>Calculations!L115</f>
        <v>0</v>
      </c>
      <c r="K14" s="10">
        <f>Calculations!M115</f>
        <v>0</v>
      </c>
      <c r="L14" s="10">
        <f>Calculations!N115</f>
        <v>0</v>
      </c>
      <c r="M14" s="10">
        <f>Calculations!O115</f>
        <v>0</v>
      </c>
      <c r="N14" s="10">
        <f>Calculations!P115</f>
        <v>0</v>
      </c>
      <c r="O14" s="10">
        <f>Calculations!Q115</f>
        <v>0</v>
      </c>
      <c r="P14" s="10">
        <f>Calculations!R115</f>
        <v>0</v>
      </c>
      <c r="Q14" s="10">
        <f>Calculations!S115</f>
        <v>0</v>
      </c>
      <c r="R14" s="10">
        <f>Calculations!T115</f>
        <v>0</v>
      </c>
      <c r="S14" s="10">
        <f>Calculations!U115</f>
        <v>0</v>
      </c>
      <c r="T14" s="10">
        <f>Calculations!V115</f>
        <v>0</v>
      </c>
      <c r="U14" s="10">
        <f>Calculations!W115</f>
        <v>0</v>
      </c>
      <c r="V14" s="10">
        <f>Calculations!X115</f>
        <v>0</v>
      </c>
      <c r="W14" s="10">
        <f>Calculations!Y115</f>
        <v>0</v>
      </c>
      <c r="X14" s="10">
        <f>Calculations!Z115</f>
        <v>0</v>
      </c>
      <c r="Y14" s="10">
        <f>Calculations!AA115</f>
        <v>0</v>
      </c>
      <c r="Z14" s="10">
        <f>Calculations!AB115</f>
        <v>0</v>
      </c>
      <c r="AA14" s="10">
        <f>Calculations!AC115</f>
        <v>0</v>
      </c>
      <c r="AB14" s="10">
        <f>Calculations!AD115</f>
        <v>0</v>
      </c>
      <c r="AC14" s="10">
        <f>Calculations!AE115</f>
        <v>0</v>
      </c>
      <c r="AD14" s="10">
        <f>Calculations!AF115</f>
        <v>0</v>
      </c>
      <c r="AE14" s="10">
        <f>Calculations!AG115</f>
        <v>0</v>
      </c>
      <c r="AF14" s="10">
        <f>Calculations!AH115</f>
        <v>0</v>
      </c>
      <c r="AG14" s="10">
        <f>Calculations!AI115</f>
        <v>0</v>
      </c>
    </row>
    <row r="15" spans="1:33" x14ac:dyDescent="0.25">
      <c r="A15" t="s">
        <v>162</v>
      </c>
      <c r="B15" s="10">
        <f>Calculations!D116</f>
        <v>0</v>
      </c>
      <c r="C15" s="10">
        <f>Calculations!E116</f>
        <v>0</v>
      </c>
      <c r="D15" s="10">
        <f>Calculations!F116</f>
        <v>0</v>
      </c>
      <c r="E15" s="10">
        <f>Calculations!G116</f>
        <v>0</v>
      </c>
      <c r="F15" s="10">
        <f>Calculations!H116</f>
        <v>0</v>
      </c>
      <c r="G15" s="10">
        <f>Calculations!I116</f>
        <v>0</v>
      </c>
      <c r="H15" s="10">
        <f>Calculations!J116</f>
        <v>0</v>
      </c>
      <c r="I15" s="10">
        <f>Calculations!K116</f>
        <v>0</v>
      </c>
      <c r="J15" s="10">
        <f>Calculations!L116</f>
        <v>0</v>
      </c>
      <c r="K15" s="10">
        <f>Calculations!M116</f>
        <v>0</v>
      </c>
      <c r="L15" s="10">
        <f>Calculations!N116</f>
        <v>0</v>
      </c>
      <c r="M15" s="10">
        <f>Calculations!O116</f>
        <v>0</v>
      </c>
      <c r="N15" s="10">
        <f>Calculations!P116</f>
        <v>0</v>
      </c>
      <c r="O15" s="10">
        <f>Calculations!Q116</f>
        <v>0</v>
      </c>
      <c r="P15" s="10">
        <f>Calculations!R116</f>
        <v>0</v>
      </c>
      <c r="Q15" s="10">
        <f>Calculations!S116</f>
        <v>0</v>
      </c>
      <c r="R15" s="10">
        <f>Calculations!T116</f>
        <v>0</v>
      </c>
      <c r="S15" s="10">
        <f>Calculations!U116</f>
        <v>0</v>
      </c>
      <c r="T15" s="10">
        <f>Calculations!V116</f>
        <v>0</v>
      </c>
      <c r="U15" s="10">
        <f>Calculations!W116</f>
        <v>0</v>
      </c>
      <c r="V15" s="10">
        <f>Calculations!X116</f>
        <v>0</v>
      </c>
      <c r="W15" s="10">
        <f>Calculations!Y116</f>
        <v>0</v>
      </c>
      <c r="X15" s="10">
        <f>Calculations!Z116</f>
        <v>0</v>
      </c>
      <c r="Y15" s="10">
        <f>Calculations!AA116</f>
        <v>0</v>
      </c>
      <c r="Z15" s="10">
        <f>Calculations!AB116</f>
        <v>0</v>
      </c>
      <c r="AA15" s="10">
        <f>Calculations!AC116</f>
        <v>0</v>
      </c>
      <c r="AB15" s="10">
        <f>Calculations!AD116</f>
        <v>0</v>
      </c>
      <c r="AC15" s="10">
        <f>Calculations!AE116</f>
        <v>0</v>
      </c>
      <c r="AD15" s="10">
        <f>Calculations!AF116</f>
        <v>0</v>
      </c>
      <c r="AE15" s="10">
        <f>Calculations!AG116</f>
        <v>0</v>
      </c>
      <c r="AF15" s="10">
        <f>Calculations!AH116</f>
        <v>0</v>
      </c>
      <c r="AG15" s="10">
        <f>Calculations!AI116</f>
        <v>0</v>
      </c>
    </row>
    <row r="16" spans="1:33" x14ac:dyDescent="0.25">
      <c r="A16" t="s">
        <v>163</v>
      </c>
      <c r="B16" s="10">
        <f>Calculations!D117</f>
        <v>0</v>
      </c>
      <c r="C16" s="10">
        <f>Calculations!E117</f>
        <v>0</v>
      </c>
      <c r="D16" s="10">
        <f>Calculations!F117</f>
        <v>0</v>
      </c>
      <c r="E16" s="10">
        <f>Calculations!G117</f>
        <v>0</v>
      </c>
      <c r="F16" s="10">
        <f>Calculations!H117</f>
        <v>0</v>
      </c>
      <c r="G16" s="10">
        <f>Calculations!I117</f>
        <v>0</v>
      </c>
      <c r="H16" s="10">
        <f>Calculations!J117</f>
        <v>0</v>
      </c>
      <c r="I16" s="10">
        <f>Calculations!K117</f>
        <v>0</v>
      </c>
      <c r="J16" s="10">
        <f>Calculations!L117</f>
        <v>0</v>
      </c>
      <c r="K16" s="10">
        <f>Calculations!M117</f>
        <v>0</v>
      </c>
      <c r="L16" s="10">
        <f>Calculations!N117</f>
        <v>0</v>
      </c>
      <c r="M16" s="10">
        <f>Calculations!O117</f>
        <v>0</v>
      </c>
      <c r="N16" s="10">
        <f>Calculations!P117</f>
        <v>0</v>
      </c>
      <c r="O16" s="10">
        <f>Calculations!Q117</f>
        <v>0</v>
      </c>
      <c r="P16" s="10">
        <f>Calculations!R117</f>
        <v>0</v>
      </c>
      <c r="Q16" s="10">
        <f>Calculations!S117</f>
        <v>0</v>
      </c>
      <c r="R16" s="10">
        <f>Calculations!T117</f>
        <v>0</v>
      </c>
      <c r="S16" s="10">
        <f>Calculations!U117</f>
        <v>0</v>
      </c>
      <c r="T16" s="10">
        <f>Calculations!V117</f>
        <v>0</v>
      </c>
      <c r="U16" s="10">
        <f>Calculations!W117</f>
        <v>0</v>
      </c>
      <c r="V16" s="10">
        <f>Calculations!X117</f>
        <v>0</v>
      </c>
      <c r="W16" s="10">
        <f>Calculations!Y117</f>
        <v>0</v>
      </c>
      <c r="X16" s="10">
        <f>Calculations!Z117</f>
        <v>0</v>
      </c>
      <c r="Y16" s="10">
        <f>Calculations!AA117</f>
        <v>0</v>
      </c>
      <c r="Z16" s="10">
        <f>Calculations!AB117</f>
        <v>0</v>
      </c>
      <c r="AA16" s="10">
        <f>Calculations!AC117</f>
        <v>0</v>
      </c>
      <c r="AB16" s="10">
        <f>Calculations!AD117</f>
        <v>0</v>
      </c>
      <c r="AC16" s="10">
        <f>Calculations!AE117</f>
        <v>0</v>
      </c>
      <c r="AD16" s="10">
        <f>Calculations!AF117</f>
        <v>0</v>
      </c>
      <c r="AE16" s="10">
        <f>Calculations!AG117</f>
        <v>0</v>
      </c>
      <c r="AF16" s="10">
        <f>Calculations!AH117</f>
        <v>0</v>
      </c>
      <c r="AG16" s="10">
        <f>Calculations!AI117</f>
        <v>0</v>
      </c>
    </row>
    <row r="17" spans="1:33" x14ac:dyDescent="0.25">
      <c r="A17" t="s">
        <v>164</v>
      </c>
      <c r="B17" s="10">
        <f>Calculations!D118</f>
        <v>0</v>
      </c>
      <c r="C17" s="10">
        <f>Calculations!E118</f>
        <v>0</v>
      </c>
      <c r="D17" s="10">
        <f>Calculations!F118</f>
        <v>0</v>
      </c>
      <c r="E17" s="10">
        <f>Calculations!G118</f>
        <v>0</v>
      </c>
      <c r="F17" s="10">
        <f>Calculations!H118</f>
        <v>0</v>
      </c>
      <c r="G17" s="10">
        <f>Calculations!I118</f>
        <v>0</v>
      </c>
      <c r="H17" s="10">
        <f>Calculations!J118</f>
        <v>0</v>
      </c>
      <c r="I17" s="10">
        <f>Calculations!K118</f>
        <v>0</v>
      </c>
      <c r="J17" s="10">
        <f>Calculations!L118</f>
        <v>0</v>
      </c>
      <c r="K17" s="10">
        <f>Calculations!M118</f>
        <v>0</v>
      </c>
      <c r="L17" s="10">
        <f>Calculations!N118</f>
        <v>0</v>
      </c>
      <c r="M17" s="10">
        <f>Calculations!O118</f>
        <v>0</v>
      </c>
      <c r="N17" s="10">
        <f>Calculations!P118</f>
        <v>0</v>
      </c>
      <c r="O17" s="10">
        <f>Calculations!Q118</f>
        <v>0</v>
      </c>
      <c r="P17" s="10">
        <f>Calculations!R118</f>
        <v>0</v>
      </c>
      <c r="Q17" s="10">
        <f>Calculations!S118</f>
        <v>0</v>
      </c>
      <c r="R17" s="10">
        <f>Calculations!T118</f>
        <v>0</v>
      </c>
      <c r="S17" s="10">
        <f>Calculations!U118</f>
        <v>0</v>
      </c>
      <c r="T17" s="10">
        <f>Calculations!V118</f>
        <v>0</v>
      </c>
      <c r="U17" s="10">
        <f>Calculations!W118</f>
        <v>0</v>
      </c>
      <c r="V17" s="10">
        <f>Calculations!X118</f>
        <v>0</v>
      </c>
      <c r="W17" s="10">
        <f>Calculations!Y118</f>
        <v>0</v>
      </c>
      <c r="X17" s="10">
        <f>Calculations!Z118</f>
        <v>0</v>
      </c>
      <c r="Y17" s="10">
        <f>Calculations!AA118</f>
        <v>0</v>
      </c>
      <c r="Z17" s="10">
        <f>Calculations!AB118</f>
        <v>0</v>
      </c>
      <c r="AA17" s="10">
        <f>Calculations!AC118</f>
        <v>0</v>
      </c>
      <c r="AB17" s="10">
        <f>Calculations!AD118</f>
        <v>0</v>
      </c>
      <c r="AC17" s="10">
        <f>Calculations!AE118</f>
        <v>0</v>
      </c>
      <c r="AD17" s="10">
        <f>Calculations!AF118</f>
        <v>0</v>
      </c>
      <c r="AE17" s="10">
        <f>Calculations!AG118</f>
        <v>0</v>
      </c>
      <c r="AF17" s="10">
        <f>Calculations!AH118</f>
        <v>0</v>
      </c>
      <c r="AG17" s="10">
        <f>Calculations!AI118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topLeftCell="F1" workbookViewId="0">
      <selection activeCell="F7" sqref="A7:XFD7"/>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Calculations!D43</f>
        <v>0</v>
      </c>
      <c r="C2" s="10">
        <f>Calculations!E43</f>
        <v>0</v>
      </c>
      <c r="D2" s="10">
        <f>Calculations!F43</f>
        <v>0</v>
      </c>
      <c r="E2" s="10">
        <f>Calculations!G43</f>
        <v>0</v>
      </c>
      <c r="F2" s="10">
        <f>Calculations!H43</f>
        <v>0</v>
      </c>
      <c r="G2" s="10">
        <f>Calculations!I43</f>
        <v>0</v>
      </c>
      <c r="H2" s="10">
        <f>Calculations!J43</f>
        <v>0</v>
      </c>
      <c r="I2" s="10">
        <f>Calculations!K43</f>
        <v>0</v>
      </c>
      <c r="J2" s="10">
        <f>Calculations!L43</f>
        <v>0</v>
      </c>
      <c r="K2" s="10">
        <f>Calculations!M43</f>
        <v>0</v>
      </c>
      <c r="L2" s="10">
        <f>Calculations!N43</f>
        <v>0</v>
      </c>
      <c r="M2" s="10">
        <f>Calculations!O43</f>
        <v>0</v>
      </c>
      <c r="N2" s="10">
        <f>Calculations!P43</f>
        <v>0</v>
      </c>
      <c r="O2" s="10">
        <f>Calculations!Q43</f>
        <v>0</v>
      </c>
      <c r="P2" s="10">
        <f>Calculations!R43</f>
        <v>0</v>
      </c>
      <c r="Q2" s="10">
        <f>Calculations!S43</f>
        <v>0</v>
      </c>
      <c r="R2" s="10">
        <f>Calculations!T43</f>
        <v>0</v>
      </c>
      <c r="S2" s="10">
        <f>Calculations!U43</f>
        <v>0</v>
      </c>
      <c r="T2" s="10">
        <f>Calculations!V43</f>
        <v>0</v>
      </c>
      <c r="U2" s="10">
        <f>Calculations!W43</f>
        <v>0</v>
      </c>
      <c r="V2" s="10">
        <f>Calculations!X43</f>
        <v>0</v>
      </c>
      <c r="W2" s="10">
        <f>Calculations!Y43</f>
        <v>0</v>
      </c>
      <c r="X2" s="10">
        <f>Calculations!Z43</f>
        <v>0</v>
      </c>
      <c r="Y2" s="10">
        <f>Calculations!AA43</f>
        <v>0</v>
      </c>
      <c r="Z2" s="10">
        <f>Calculations!AB43</f>
        <v>0</v>
      </c>
      <c r="AA2" s="10">
        <f>Calculations!AC43</f>
        <v>0</v>
      </c>
      <c r="AB2" s="10">
        <f>Calculations!AD43</f>
        <v>0</v>
      </c>
      <c r="AC2" s="10">
        <f>Calculations!AE43</f>
        <v>0</v>
      </c>
      <c r="AD2" s="10">
        <f>Calculations!AF43</f>
        <v>0</v>
      </c>
      <c r="AE2" s="10">
        <f>Calculations!AG43</f>
        <v>0</v>
      </c>
      <c r="AF2" s="10">
        <f>Calculations!AH43</f>
        <v>0</v>
      </c>
      <c r="AG2" s="10">
        <f>Calculations!AI43</f>
        <v>0</v>
      </c>
    </row>
    <row r="3" spans="1:33" x14ac:dyDescent="0.25">
      <c r="A3" t="s">
        <v>7</v>
      </c>
      <c r="B3" s="10">
        <f>Calculations!D44</f>
        <v>0</v>
      </c>
      <c r="C3" s="10">
        <f>Calculations!E44</f>
        <v>0</v>
      </c>
      <c r="D3" s="10">
        <f>Calculations!F44</f>
        <v>0</v>
      </c>
      <c r="E3" s="10">
        <f>Calculations!G44</f>
        <v>0</v>
      </c>
      <c r="F3" s="10">
        <f>Calculations!H44</f>
        <v>0</v>
      </c>
      <c r="G3" s="10">
        <f>Calculations!I44</f>
        <v>0</v>
      </c>
      <c r="H3" s="10">
        <f>Calculations!J44</f>
        <v>0</v>
      </c>
      <c r="I3" s="10">
        <f>Calculations!K44</f>
        <v>0</v>
      </c>
      <c r="J3" s="10">
        <f>Calculations!L44</f>
        <v>0</v>
      </c>
      <c r="K3" s="10">
        <f>Calculations!M44</f>
        <v>0</v>
      </c>
      <c r="L3" s="10">
        <f>Calculations!N44</f>
        <v>0</v>
      </c>
      <c r="M3" s="10">
        <f>Calculations!O44</f>
        <v>0</v>
      </c>
      <c r="N3" s="10">
        <f>Calculations!P44</f>
        <v>0</v>
      </c>
      <c r="O3" s="10">
        <f>Calculations!Q44</f>
        <v>0</v>
      </c>
      <c r="P3" s="10">
        <f>Calculations!R44</f>
        <v>0</v>
      </c>
      <c r="Q3" s="10">
        <f>Calculations!S44</f>
        <v>1.6261636849348336E-3</v>
      </c>
      <c r="R3" s="10">
        <f>Calculations!T44</f>
        <v>4.0654092123370835E-3</v>
      </c>
      <c r="S3" s="10">
        <f>Calculations!U44</f>
        <v>8.1308184246741671E-3</v>
      </c>
      <c r="T3" s="10">
        <f>Calculations!V44</f>
        <v>1.707471869181575E-2</v>
      </c>
      <c r="U3" s="10">
        <f>Calculations!W44</f>
        <v>3.3336355541164091E-2</v>
      </c>
      <c r="V3" s="10">
        <f>Calculations!X44</f>
        <v>6.3420383712458506E-2</v>
      </c>
      <c r="W3" s="10">
        <f>Calculations!Y44</f>
        <v>0.11870994900024284</v>
      </c>
      <c r="X3" s="10">
        <f>Calculations!Z44</f>
        <v>0.22034517930866993</v>
      </c>
      <c r="Y3" s="10">
        <f>Calculations!AA44</f>
        <v>0.32116732777462964</v>
      </c>
      <c r="Z3" s="10">
        <f>Calculations!AB44</f>
        <v>0.42280255808305667</v>
      </c>
      <c r="AA3" s="10">
        <f>Calculations!AC44</f>
        <v>0.52443778839148369</v>
      </c>
      <c r="AB3" s="10">
        <f>Calculations!AD44</f>
        <v>0.62607301869991083</v>
      </c>
      <c r="AC3" s="10">
        <f>Calculations!AE44</f>
        <v>0.72852133085080539</v>
      </c>
      <c r="AD3" s="10">
        <f>Calculations!AF44</f>
        <v>0.83096964300169973</v>
      </c>
      <c r="AE3" s="10">
        <f>Calculations!AG44</f>
        <v>0.93260487331012709</v>
      </c>
      <c r="AF3" s="10">
        <f>Calculations!AH44</f>
        <v>1.0350531854610217</v>
      </c>
      <c r="AG3" s="10">
        <f>Calculations!AI44</f>
        <v>1.137501497611916</v>
      </c>
    </row>
    <row r="4" spans="1:33" x14ac:dyDescent="0.25">
      <c r="A4" t="s">
        <v>8</v>
      </c>
      <c r="B4" s="10">
        <f>Calculations!D45</f>
        <v>0</v>
      </c>
      <c r="C4" s="10">
        <f>Calculations!E45</f>
        <v>0</v>
      </c>
      <c r="D4" s="10">
        <f>Calculations!F45</f>
        <v>0</v>
      </c>
      <c r="E4" s="10">
        <f>Calculations!G45</f>
        <v>0</v>
      </c>
      <c r="F4" s="10">
        <f>Calculations!H45</f>
        <v>0</v>
      </c>
      <c r="G4" s="10">
        <f>Calculations!I45</f>
        <v>0</v>
      </c>
      <c r="H4" s="10">
        <f>Calculations!J45</f>
        <v>0</v>
      </c>
      <c r="I4" s="10">
        <f>Calculations!K45</f>
        <v>0</v>
      </c>
      <c r="J4" s="10">
        <f>Calculations!L45</f>
        <v>0</v>
      </c>
      <c r="K4" s="10">
        <f>Calculations!M45</f>
        <v>0</v>
      </c>
      <c r="L4" s="10">
        <f>Calculations!N45</f>
        <v>0</v>
      </c>
      <c r="M4" s="10">
        <f>Calculations!O45</f>
        <v>0</v>
      </c>
      <c r="N4" s="10">
        <f>Calculations!P45</f>
        <v>0</v>
      </c>
      <c r="O4" s="10">
        <f>Calculations!Q45</f>
        <v>0</v>
      </c>
      <c r="P4" s="10">
        <f>Calculations!R45</f>
        <v>0</v>
      </c>
      <c r="Q4" s="10">
        <f>Calculations!S45</f>
        <v>0</v>
      </c>
      <c r="R4" s="10">
        <f>Calculations!T45</f>
        <v>0</v>
      </c>
      <c r="S4" s="10">
        <f>Calculations!U45</f>
        <v>0</v>
      </c>
      <c r="T4" s="10">
        <f>Calculations!V45</f>
        <v>0</v>
      </c>
      <c r="U4" s="10">
        <f>Calculations!W45</f>
        <v>0</v>
      </c>
      <c r="V4" s="10">
        <f>Calculations!X45</f>
        <v>0</v>
      </c>
      <c r="W4" s="10">
        <f>Calculations!Y45</f>
        <v>0</v>
      </c>
      <c r="X4" s="10">
        <f>Calculations!Z45</f>
        <v>0</v>
      </c>
      <c r="Y4" s="10">
        <f>Calculations!AA45</f>
        <v>0</v>
      </c>
      <c r="Z4" s="10">
        <f>Calculations!AB45</f>
        <v>0</v>
      </c>
      <c r="AA4" s="10">
        <f>Calculations!AC45</f>
        <v>0</v>
      </c>
      <c r="AB4" s="10">
        <f>Calculations!AD45</f>
        <v>0</v>
      </c>
      <c r="AC4" s="10">
        <f>Calculations!AE45</f>
        <v>0</v>
      </c>
      <c r="AD4" s="10">
        <f>Calculations!AF45</f>
        <v>0</v>
      </c>
      <c r="AE4" s="10">
        <f>Calculations!AG45</f>
        <v>0</v>
      </c>
      <c r="AF4" s="10">
        <f>Calculations!AH45</f>
        <v>0</v>
      </c>
      <c r="AG4" s="10">
        <f>Calculations!AI45</f>
        <v>0</v>
      </c>
    </row>
    <row r="5" spans="1:33" x14ac:dyDescent="0.25">
      <c r="A5" t="s">
        <v>9</v>
      </c>
      <c r="B5" s="10">
        <f>Calculations!D46</f>
        <v>0</v>
      </c>
      <c r="C5" s="10">
        <f>Calculations!E46</f>
        <v>0</v>
      </c>
      <c r="D5" s="10">
        <f>Calculations!F46</f>
        <v>0</v>
      </c>
      <c r="E5" s="10">
        <f>Calculations!G46</f>
        <v>0</v>
      </c>
      <c r="F5" s="10">
        <f>Calculations!H46</f>
        <v>0</v>
      </c>
      <c r="G5" s="10">
        <f>Calculations!I46</f>
        <v>0</v>
      </c>
      <c r="H5" s="10">
        <f>Calculations!J46</f>
        <v>0</v>
      </c>
      <c r="I5" s="10">
        <f>Calculations!K46</f>
        <v>0</v>
      </c>
      <c r="J5" s="10">
        <f>Calculations!L46</f>
        <v>0</v>
      </c>
      <c r="K5" s="10">
        <f>Calculations!M46</f>
        <v>0</v>
      </c>
      <c r="L5" s="10">
        <f>Calculations!N46</f>
        <v>0</v>
      </c>
      <c r="M5" s="10">
        <f>Calculations!O46</f>
        <v>0</v>
      </c>
      <c r="N5" s="10">
        <f>Calculations!P46</f>
        <v>0</v>
      </c>
      <c r="O5" s="10">
        <f>Calculations!Q46</f>
        <v>0</v>
      </c>
      <c r="P5" s="10">
        <f>Calculations!R46</f>
        <v>0</v>
      </c>
      <c r="Q5" s="10">
        <f>Calculations!S46</f>
        <v>0</v>
      </c>
      <c r="R5" s="10">
        <f>Calculations!T46</f>
        <v>0</v>
      </c>
      <c r="S5" s="10">
        <f>Calculations!U46</f>
        <v>0</v>
      </c>
      <c r="T5" s="10">
        <f>Calculations!V46</f>
        <v>0</v>
      </c>
      <c r="U5" s="10">
        <f>Calculations!W46</f>
        <v>0</v>
      </c>
      <c r="V5" s="10">
        <f>Calculations!X46</f>
        <v>0</v>
      </c>
      <c r="W5" s="10">
        <f>Calculations!Y46</f>
        <v>0</v>
      </c>
      <c r="X5" s="10">
        <f>Calculations!Z46</f>
        <v>0</v>
      </c>
      <c r="Y5" s="10">
        <f>Calculations!AA46</f>
        <v>0</v>
      </c>
      <c r="Z5" s="10">
        <f>Calculations!AB46</f>
        <v>0</v>
      </c>
      <c r="AA5" s="10">
        <f>Calculations!AC46</f>
        <v>0</v>
      </c>
      <c r="AB5" s="10">
        <f>Calculations!AD46</f>
        <v>0</v>
      </c>
      <c r="AC5" s="10">
        <f>Calculations!AE46</f>
        <v>0</v>
      </c>
      <c r="AD5" s="10">
        <f>Calculations!AF46</f>
        <v>0</v>
      </c>
      <c r="AE5" s="10">
        <f>Calculations!AG46</f>
        <v>0</v>
      </c>
      <c r="AF5" s="10">
        <f>Calculations!AH46</f>
        <v>0</v>
      </c>
      <c r="AG5" s="10">
        <f>Calculations!AI46</f>
        <v>0</v>
      </c>
    </row>
    <row r="6" spans="1:33" x14ac:dyDescent="0.25">
      <c r="A6" t="s">
        <v>63</v>
      </c>
      <c r="B6" s="10">
        <f>Calculations!D47</f>
        <v>0</v>
      </c>
      <c r="C6" s="10">
        <f>Calculations!E47</f>
        <v>11.571780781996274</v>
      </c>
      <c r="D6" s="10">
        <f>Calculations!F47</f>
        <v>11.571780781996274</v>
      </c>
      <c r="E6" s="10">
        <f>Calculations!G47</f>
        <v>11.571780781996274</v>
      </c>
      <c r="F6" s="10">
        <f>Calculations!H47</f>
        <v>11.571780781996274</v>
      </c>
      <c r="G6" s="10">
        <f>Calculations!I47</f>
        <v>11.571780781996274</v>
      </c>
      <c r="H6" s="10">
        <f>Calculations!J47</f>
        <v>11.571780781996274</v>
      </c>
      <c r="I6" s="10">
        <f>Calculations!K47</f>
        <v>11.571780781996274</v>
      </c>
      <c r="J6" s="10">
        <f>Calculations!L47</f>
        <v>11.571780781996274</v>
      </c>
      <c r="K6" s="10">
        <f>Calculations!M47</f>
        <v>11.571780781996274</v>
      </c>
      <c r="L6" s="10">
        <f>Calculations!N47</f>
        <v>11.571780781996274</v>
      </c>
      <c r="M6" s="10">
        <f>Calculations!O47</f>
        <v>11.571780781996274</v>
      </c>
      <c r="N6" s="10">
        <f>Calculations!P47</f>
        <v>11.571780781996274</v>
      </c>
      <c r="O6" s="10">
        <f>Calculations!Q47</f>
        <v>11.572593863838744</v>
      </c>
      <c r="P6" s="10">
        <f>Calculations!R47</f>
        <v>11.572593863838744</v>
      </c>
      <c r="Q6" s="10">
        <f>Calculations!S47</f>
        <v>11.575033109366146</v>
      </c>
      <c r="R6" s="10">
        <f>Calculations!T47</f>
        <v>11.579911600420949</v>
      </c>
      <c r="S6" s="10">
        <f>Calculations!U47</f>
        <v>11.588855500688091</v>
      </c>
      <c r="T6" s="10">
        <f>Calculations!V47</f>
        <v>11.605930219379907</v>
      </c>
      <c r="U6" s="10">
        <f>Calculations!W47</f>
        <v>11.638453493078604</v>
      </c>
      <c r="V6" s="10">
        <f>Calculations!X47</f>
        <v>11.698621549421192</v>
      </c>
      <c r="W6" s="10">
        <f>Calculations!Y47</f>
        <v>11.81001376183923</v>
      </c>
      <c r="X6" s="10">
        <f>Calculations!Z47</f>
        <v>12.011658058771149</v>
      </c>
      <c r="Y6" s="10">
        <f>Calculations!AA47</f>
        <v>12.214115437545535</v>
      </c>
      <c r="Z6" s="10">
        <f>Calculations!AB47</f>
        <v>12.417385898162388</v>
      </c>
      <c r="AA6" s="10">
        <f>Calculations!AC47</f>
        <v>12.620656358779241</v>
      </c>
      <c r="AB6" s="10">
        <f>Calculations!AD47</f>
        <v>12.824739901238564</v>
      </c>
      <c r="AC6" s="10">
        <f>Calculations!AE47</f>
        <v>13.028823443697886</v>
      </c>
      <c r="AD6" s="10">
        <f>Calculations!AF47</f>
        <v>13.232906986157209</v>
      </c>
      <c r="AE6" s="10">
        <f>Calculations!AG47</f>
        <v>13.437803610458998</v>
      </c>
      <c r="AF6" s="10">
        <f>Calculations!AH47</f>
        <v>13.642700234760786</v>
      </c>
      <c r="AG6" s="10">
        <f>Calculations!AI47</f>
        <v>13.847596859062577</v>
      </c>
    </row>
    <row r="7" spans="1:33" s="59" customFormat="1" x14ac:dyDescent="0.25">
      <c r="A7" s="59" t="s">
        <v>10</v>
      </c>
      <c r="B7" s="59">
        <f>Calculations!D48</f>
        <v>0</v>
      </c>
      <c r="C7" s="59">
        <f>Calculations!E48</f>
        <v>14894.199872095845</v>
      </c>
      <c r="D7" s="59">
        <f>Calculations!F48</f>
        <v>17296.296503197602</v>
      </c>
      <c r="E7" s="59">
        <f>Calculations!G48</f>
        <v>18879.378233627456</v>
      </c>
      <c r="F7" s="59">
        <f>Calculations!H48+'Inflation Reduction Act'!B50</f>
        <v>23201.099300574759</v>
      </c>
      <c r="G7" s="59">
        <f>Calculations!I48+'Inflation Reduction Act'!C50</f>
        <v>27073.058454788308</v>
      </c>
      <c r="H7" s="59">
        <f>Calculations!J48+'Inflation Reduction Act'!D50</f>
        <v>30872.610231684608</v>
      </c>
      <c r="I7" s="59">
        <f>Calculations!K48+'Inflation Reduction Act'!E50</f>
        <v>34663.2148559864</v>
      </c>
      <c r="J7" s="59">
        <f>Calculations!L48+'Inflation Reduction Act'!F50</f>
        <v>38461.843784991499</v>
      </c>
      <c r="K7" s="59">
        <f>Calculations!M48+'Inflation Reduction Act'!G50</f>
        <v>42316.855874362504</v>
      </c>
      <c r="L7" s="59">
        <f>Calculations!N48+'Inflation Reduction Act'!H50</f>
        <v>46221.887132518415</v>
      </c>
      <c r="M7" s="59">
        <f>Calculations!O48+'Inflation Reduction Act'!I50</f>
        <v>50138.890207722812</v>
      </c>
      <c r="N7" s="59">
        <f>Calculations!P48+'Inflation Reduction Act'!J50</f>
        <v>54124.468605520917</v>
      </c>
      <c r="O7" s="59">
        <f>Calculations!Q48+'Inflation Reduction Act'!K50</f>
        <v>58157.471627944629</v>
      </c>
      <c r="P7" s="59">
        <f>Calculations!R48+'Inflation Reduction Act'!L50</f>
        <v>61511.504966243017</v>
      </c>
      <c r="Q7" s="59">
        <f>Calculations!S48+'Inflation Reduction Act'!M50</f>
        <v>64981.347990609574</v>
      </c>
      <c r="R7" s="59">
        <f>Calculations!T48+'Inflation Reduction Act'!N50</f>
        <v>68442.543889581488</v>
      </c>
      <c r="S7" s="59">
        <f>Calculations!U48+'Inflation Reduction Act'!O50</f>
        <v>71912.350325265113</v>
      </c>
      <c r="T7" s="59">
        <f>Calculations!V48+'Inflation Reduction Act'!P50</f>
        <v>75165.465571440145</v>
      </c>
      <c r="U7" s="59">
        <f>Calculations!W48+'Inflation Reduction Act'!Q50</f>
        <v>78040.702657492118</v>
      </c>
      <c r="V7" s="59">
        <f>Calculations!X48+'Inflation Reduction Act'!R50</f>
        <v>80279.477978142968</v>
      </c>
      <c r="W7" s="59">
        <f>Calculations!Y48+'Inflation Reduction Act'!S50</f>
        <v>82686.195353355462</v>
      </c>
      <c r="X7" s="59">
        <f>Calculations!Z48+'Inflation Reduction Act'!T50</f>
        <v>85151.220453654998</v>
      </c>
      <c r="Y7" s="59">
        <f>Calculations!AA48+'Inflation Reduction Act'!U50</f>
        <v>87814.37408499961</v>
      </c>
      <c r="Z7" s="59">
        <f>Calculations!AB48+'Inflation Reduction Act'!V50</f>
        <v>90597.976847405502</v>
      </c>
      <c r="AA7" s="59">
        <f>Calculations!AC48+'Inflation Reduction Act'!W50</f>
        <v>93417.904041123635</v>
      </c>
      <c r="AB7" s="59">
        <f>Calculations!AD48+'Inflation Reduction Act'!X50</f>
        <v>96406.18552189754</v>
      </c>
      <c r="AC7" s="59">
        <f>Calculations!AE48+'Inflation Reduction Act'!Y50</f>
        <v>99486.878632558917</v>
      </c>
      <c r="AD7" s="59">
        <f>Calculations!AF48+'Inflation Reduction Act'!Z50</f>
        <v>102716.34539334578</v>
      </c>
      <c r="AE7" s="59">
        <f>Calculations!AG48+'Inflation Reduction Act'!AA50</f>
        <v>106094.93461636853</v>
      </c>
      <c r="AF7" s="59">
        <f>Calculations!AH48+'Inflation Reduction Act'!AB50</f>
        <v>109625.24978968673</v>
      </c>
      <c r="AG7" s="59">
        <f>Calculations!AI48+'Inflation Reduction Act'!AC50</f>
        <v>113229.21147705015</v>
      </c>
    </row>
    <row r="8" spans="1:33" x14ac:dyDescent="0.25">
      <c r="A8" t="s">
        <v>11</v>
      </c>
      <c r="B8" s="10">
        <f>Calculations!D49</f>
        <v>0</v>
      </c>
      <c r="C8" s="10">
        <f>Calculations!E49</f>
        <v>0</v>
      </c>
      <c r="D8" s="10">
        <f>Calculations!F49</f>
        <v>0</v>
      </c>
      <c r="E8" s="10">
        <f>Calculations!G49</f>
        <v>0</v>
      </c>
      <c r="F8" s="10">
        <f>Calculations!H49</f>
        <v>0</v>
      </c>
      <c r="G8" s="10">
        <f>Calculations!I49</f>
        <v>0</v>
      </c>
      <c r="H8" s="10">
        <f>Calculations!J49</f>
        <v>0</v>
      </c>
      <c r="I8" s="10">
        <f>Calculations!K49</f>
        <v>0</v>
      </c>
      <c r="J8" s="10">
        <f>Calculations!L49</f>
        <v>0</v>
      </c>
      <c r="K8" s="10">
        <f>Calculations!M49</f>
        <v>0</v>
      </c>
      <c r="L8" s="10">
        <f>Calculations!N49</f>
        <v>0</v>
      </c>
      <c r="M8" s="10">
        <f>Calculations!O49</f>
        <v>0</v>
      </c>
      <c r="N8" s="10">
        <f>Calculations!P49</f>
        <v>0</v>
      </c>
      <c r="O8" s="10">
        <f>Calculations!Q49</f>
        <v>0</v>
      </c>
      <c r="P8" s="10">
        <f>Calculations!R49</f>
        <v>0</v>
      </c>
      <c r="Q8" s="10">
        <f>Calculations!S49</f>
        <v>0</v>
      </c>
      <c r="R8" s="10">
        <f>Calculations!T49</f>
        <v>0</v>
      </c>
      <c r="S8" s="10">
        <f>Calculations!U49</f>
        <v>0</v>
      </c>
      <c r="T8" s="10">
        <f>Calculations!V49</f>
        <v>0</v>
      </c>
      <c r="U8" s="10">
        <f>Calculations!W49</f>
        <v>0</v>
      </c>
      <c r="V8" s="10">
        <f>Calculations!X49</f>
        <v>0</v>
      </c>
      <c r="W8" s="10">
        <f>Calculations!Y49</f>
        <v>0</v>
      </c>
      <c r="X8" s="10">
        <f>Calculations!Z49</f>
        <v>0</v>
      </c>
      <c r="Y8" s="10">
        <f>Calculations!AA49</f>
        <v>0</v>
      </c>
      <c r="Z8" s="10">
        <f>Calculations!AB49</f>
        <v>0</v>
      </c>
      <c r="AA8" s="10">
        <f>Calculations!AC49</f>
        <v>0</v>
      </c>
      <c r="AB8" s="10">
        <f>Calculations!AD49</f>
        <v>0</v>
      </c>
      <c r="AC8" s="10">
        <f>Calculations!AE49</f>
        <v>0</v>
      </c>
      <c r="AD8" s="10">
        <f>Calculations!AF49</f>
        <v>0</v>
      </c>
      <c r="AE8" s="10">
        <f>Calculations!AG49</f>
        <v>0</v>
      </c>
      <c r="AF8" s="10">
        <f>Calculations!AH49</f>
        <v>0</v>
      </c>
      <c r="AG8" s="10">
        <f>Calculations!AI49</f>
        <v>0</v>
      </c>
    </row>
    <row r="9" spans="1:33" x14ac:dyDescent="0.25">
      <c r="A9" t="s">
        <v>12</v>
      </c>
      <c r="B9" s="10">
        <f>Calculations!D50</f>
        <v>0</v>
      </c>
      <c r="C9" s="10">
        <f>Calculations!E50</f>
        <v>0</v>
      </c>
      <c r="D9" s="10">
        <f>Calculations!F50</f>
        <v>0</v>
      </c>
      <c r="E9" s="10">
        <f>Calculations!G50</f>
        <v>0</v>
      </c>
      <c r="F9" s="10">
        <f>Calculations!H50</f>
        <v>0</v>
      </c>
      <c r="G9" s="10">
        <f>Calculations!I50</f>
        <v>0</v>
      </c>
      <c r="H9" s="10">
        <f>Calculations!J50</f>
        <v>0</v>
      </c>
      <c r="I9" s="10">
        <f>Calculations!K50</f>
        <v>0</v>
      </c>
      <c r="J9" s="10">
        <f>Calculations!L50</f>
        <v>0</v>
      </c>
      <c r="K9" s="10">
        <f>Calculations!M50</f>
        <v>0</v>
      </c>
      <c r="L9" s="10">
        <f>Calculations!N50</f>
        <v>0</v>
      </c>
      <c r="M9" s="10">
        <f>Calculations!O50</f>
        <v>0</v>
      </c>
      <c r="N9" s="10">
        <f>Calculations!P50</f>
        <v>0</v>
      </c>
      <c r="O9" s="10">
        <f>Calculations!Q50</f>
        <v>0</v>
      </c>
      <c r="P9" s="10">
        <f>Calculations!R50</f>
        <v>0</v>
      </c>
      <c r="Q9" s="10">
        <f>Calculations!S50</f>
        <v>0</v>
      </c>
      <c r="R9" s="10">
        <f>Calculations!T50</f>
        <v>0</v>
      </c>
      <c r="S9" s="10">
        <f>Calculations!U50</f>
        <v>0</v>
      </c>
      <c r="T9" s="10">
        <f>Calculations!V50</f>
        <v>0</v>
      </c>
      <c r="U9" s="10">
        <f>Calculations!W50</f>
        <v>0</v>
      </c>
      <c r="V9" s="10">
        <f>Calculations!X50</f>
        <v>0</v>
      </c>
      <c r="W9" s="10">
        <f>Calculations!Y50</f>
        <v>0</v>
      </c>
      <c r="X9" s="10">
        <f>Calculations!Z50</f>
        <v>0</v>
      </c>
      <c r="Y9" s="10">
        <f>Calculations!AA50</f>
        <v>0</v>
      </c>
      <c r="Z9" s="10">
        <f>Calculations!AB50</f>
        <v>0</v>
      </c>
      <c r="AA9" s="10">
        <f>Calculations!AC50</f>
        <v>0</v>
      </c>
      <c r="AB9" s="10">
        <f>Calculations!AD50</f>
        <v>0</v>
      </c>
      <c r="AC9" s="10">
        <f>Calculations!AE50</f>
        <v>0</v>
      </c>
      <c r="AD9" s="10">
        <f>Calculations!AF50</f>
        <v>0</v>
      </c>
      <c r="AE9" s="10">
        <f>Calculations!AG50</f>
        <v>0</v>
      </c>
      <c r="AF9" s="10">
        <f>Calculations!AH50</f>
        <v>0</v>
      </c>
      <c r="AG9" s="10">
        <f>Calculations!AI50</f>
        <v>0</v>
      </c>
    </row>
    <row r="10" spans="1:33" x14ac:dyDescent="0.25">
      <c r="A10" t="s">
        <v>13</v>
      </c>
      <c r="B10" s="10">
        <f>Calculations!D51</f>
        <v>0</v>
      </c>
      <c r="C10" s="10">
        <f>Calculations!E51</f>
        <v>0</v>
      </c>
      <c r="D10" s="10">
        <f>Calculations!F51</f>
        <v>0</v>
      </c>
      <c r="E10" s="10">
        <f>Calculations!G51</f>
        <v>0</v>
      </c>
      <c r="F10" s="10">
        <f>Calculations!H51</f>
        <v>0</v>
      </c>
      <c r="G10" s="10">
        <f>Calculations!I51</f>
        <v>0</v>
      </c>
      <c r="H10" s="10">
        <f>Calculations!J51</f>
        <v>0</v>
      </c>
      <c r="I10" s="10">
        <f>Calculations!K51</f>
        <v>0</v>
      </c>
      <c r="J10" s="10">
        <f>Calculations!L51</f>
        <v>0</v>
      </c>
      <c r="K10" s="10">
        <f>Calculations!M51</f>
        <v>0</v>
      </c>
      <c r="L10" s="10">
        <f>Calculations!N51</f>
        <v>0</v>
      </c>
      <c r="M10" s="10">
        <f>Calculations!O51</f>
        <v>0</v>
      </c>
      <c r="N10" s="10">
        <f>Calculations!P51</f>
        <v>0</v>
      </c>
      <c r="O10" s="10">
        <f>Calculations!Q51</f>
        <v>0</v>
      </c>
      <c r="P10" s="10">
        <f>Calculations!R51</f>
        <v>0</v>
      </c>
      <c r="Q10" s="10">
        <f>Calculations!S51</f>
        <v>0</v>
      </c>
      <c r="R10" s="10">
        <f>Calculations!T51</f>
        <v>0</v>
      </c>
      <c r="S10" s="10">
        <f>Calculations!U51</f>
        <v>0</v>
      </c>
      <c r="T10" s="10">
        <f>Calculations!V51</f>
        <v>0</v>
      </c>
      <c r="U10" s="10">
        <f>Calculations!W51</f>
        <v>0</v>
      </c>
      <c r="V10" s="10">
        <f>Calculations!X51</f>
        <v>0</v>
      </c>
      <c r="W10" s="10">
        <f>Calculations!Y51</f>
        <v>0</v>
      </c>
      <c r="X10" s="10">
        <f>Calculations!Z51</f>
        <v>0</v>
      </c>
      <c r="Y10" s="10">
        <f>Calculations!AA51</f>
        <v>0</v>
      </c>
      <c r="Z10" s="10">
        <f>Calculations!AB51</f>
        <v>0</v>
      </c>
      <c r="AA10" s="10">
        <f>Calculations!AC51</f>
        <v>0</v>
      </c>
      <c r="AB10" s="10">
        <f>Calculations!AD51</f>
        <v>0</v>
      </c>
      <c r="AC10" s="10">
        <f>Calculations!AE51</f>
        <v>0</v>
      </c>
      <c r="AD10" s="10">
        <f>Calculations!AF51</f>
        <v>0</v>
      </c>
      <c r="AE10" s="10">
        <f>Calculations!AG51</f>
        <v>0</v>
      </c>
      <c r="AF10" s="10">
        <f>Calculations!AH51</f>
        <v>0</v>
      </c>
      <c r="AG10" s="10">
        <f>Calculations!AI51</f>
        <v>0</v>
      </c>
    </row>
    <row r="11" spans="1:33" x14ac:dyDescent="0.25">
      <c r="A11" t="s">
        <v>14</v>
      </c>
      <c r="B11" s="10">
        <f>Calculations!D52</f>
        <v>0</v>
      </c>
      <c r="C11" s="10">
        <f>Calculations!E52</f>
        <v>0</v>
      </c>
      <c r="D11" s="10">
        <f>Calculations!F52</f>
        <v>0</v>
      </c>
      <c r="E11" s="10">
        <f>Calculations!G52</f>
        <v>0</v>
      </c>
      <c r="F11" s="10">
        <f>Calculations!H52</f>
        <v>0</v>
      </c>
      <c r="G11" s="10">
        <f>Calculations!I52</f>
        <v>0</v>
      </c>
      <c r="H11" s="10">
        <f>Calculations!J52</f>
        <v>0</v>
      </c>
      <c r="I11" s="10">
        <f>Calculations!K52</f>
        <v>0</v>
      </c>
      <c r="J11" s="10">
        <f>Calculations!L52</f>
        <v>0</v>
      </c>
      <c r="K11" s="10">
        <f>Calculations!M52</f>
        <v>0</v>
      </c>
      <c r="L11" s="10">
        <f>Calculations!N52</f>
        <v>0</v>
      </c>
      <c r="M11" s="10">
        <f>Calculations!O52</f>
        <v>0</v>
      </c>
      <c r="N11" s="10">
        <f>Calculations!P52</f>
        <v>0</v>
      </c>
      <c r="O11" s="10">
        <f>Calculations!Q52</f>
        <v>0</v>
      </c>
      <c r="P11" s="10">
        <f>Calculations!R52</f>
        <v>0</v>
      </c>
      <c r="Q11" s="10">
        <f>Calculations!S52</f>
        <v>0</v>
      </c>
      <c r="R11" s="10">
        <f>Calculations!T52</f>
        <v>0</v>
      </c>
      <c r="S11" s="10">
        <f>Calculations!U52</f>
        <v>0</v>
      </c>
      <c r="T11" s="10">
        <f>Calculations!V52</f>
        <v>0</v>
      </c>
      <c r="U11" s="10">
        <f>Calculations!W52</f>
        <v>0</v>
      </c>
      <c r="V11" s="10">
        <f>Calculations!X52</f>
        <v>0</v>
      </c>
      <c r="W11" s="10">
        <f>Calculations!Y52</f>
        <v>0</v>
      </c>
      <c r="X11" s="10">
        <f>Calculations!Z52</f>
        <v>0</v>
      </c>
      <c r="Y11" s="10">
        <f>Calculations!AA52</f>
        <v>0</v>
      </c>
      <c r="Z11" s="10">
        <f>Calculations!AB52</f>
        <v>0</v>
      </c>
      <c r="AA11" s="10">
        <f>Calculations!AC52</f>
        <v>0</v>
      </c>
      <c r="AB11" s="10">
        <f>Calculations!AD52</f>
        <v>0</v>
      </c>
      <c r="AC11" s="10">
        <f>Calculations!AE52</f>
        <v>0</v>
      </c>
      <c r="AD11" s="10">
        <f>Calculations!AF52</f>
        <v>0</v>
      </c>
      <c r="AE11" s="10">
        <f>Calculations!AG52</f>
        <v>0</v>
      </c>
      <c r="AF11" s="10">
        <f>Calculations!AH52</f>
        <v>0</v>
      </c>
      <c r="AG11" s="10">
        <f>Calculations!AI52</f>
        <v>0</v>
      </c>
    </row>
    <row r="12" spans="1:33" x14ac:dyDescent="0.25">
      <c r="A12" t="s">
        <v>15</v>
      </c>
      <c r="B12" s="10">
        <f>Calculations!D53</f>
        <v>0</v>
      </c>
      <c r="C12" s="10">
        <f>Calculations!E53</f>
        <v>0</v>
      </c>
      <c r="D12" s="10">
        <f>Calculations!F53</f>
        <v>0</v>
      </c>
      <c r="E12" s="10">
        <f>Calculations!G53</f>
        <v>0</v>
      </c>
      <c r="F12" s="10">
        <f>Calculations!H53</f>
        <v>0</v>
      </c>
      <c r="G12" s="10">
        <f>Calculations!I53</f>
        <v>0</v>
      </c>
      <c r="H12" s="10">
        <f>Calculations!J53</f>
        <v>0</v>
      </c>
      <c r="I12" s="10">
        <f>Calculations!K53</f>
        <v>0</v>
      </c>
      <c r="J12" s="10">
        <f>Calculations!L53</f>
        <v>0</v>
      </c>
      <c r="K12" s="10">
        <f>Calculations!M53</f>
        <v>0</v>
      </c>
      <c r="L12" s="10">
        <f>Calculations!N53</f>
        <v>0</v>
      </c>
      <c r="M12" s="10">
        <f>Calculations!O53</f>
        <v>0</v>
      </c>
      <c r="N12" s="10">
        <f>Calculations!P53</f>
        <v>0</v>
      </c>
      <c r="O12" s="10">
        <f>Calculations!Q53</f>
        <v>0</v>
      </c>
      <c r="P12" s="10">
        <f>Calculations!R53</f>
        <v>0</v>
      </c>
      <c r="Q12" s="10">
        <f>Calculations!S53</f>
        <v>0</v>
      </c>
      <c r="R12" s="10">
        <f>Calculations!T53</f>
        <v>0</v>
      </c>
      <c r="S12" s="10">
        <f>Calculations!U53</f>
        <v>0</v>
      </c>
      <c r="T12" s="10">
        <f>Calculations!V53</f>
        <v>0</v>
      </c>
      <c r="U12" s="10">
        <f>Calculations!W53</f>
        <v>0</v>
      </c>
      <c r="V12" s="10">
        <f>Calculations!X53</f>
        <v>0</v>
      </c>
      <c r="W12" s="10">
        <f>Calculations!Y53</f>
        <v>0</v>
      </c>
      <c r="X12" s="10">
        <f>Calculations!Z53</f>
        <v>0</v>
      </c>
      <c r="Y12" s="10">
        <f>Calculations!AA53</f>
        <v>0</v>
      </c>
      <c r="Z12" s="10">
        <f>Calculations!AB53</f>
        <v>0</v>
      </c>
      <c r="AA12" s="10">
        <f>Calculations!AC53</f>
        <v>0</v>
      </c>
      <c r="AB12" s="10">
        <f>Calculations!AD53</f>
        <v>0</v>
      </c>
      <c r="AC12" s="10">
        <f>Calculations!AE53</f>
        <v>0</v>
      </c>
      <c r="AD12" s="10">
        <f>Calculations!AF53</f>
        <v>0</v>
      </c>
      <c r="AE12" s="10">
        <f>Calculations!AG53</f>
        <v>0</v>
      </c>
      <c r="AF12" s="10">
        <f>Calculations!AH53</f>
        <v>0</v>
      </c>
      <c r="AG12" s="10">
        <f>Calculations!AI53</f>
        <v>0</v>
      </c>
    </row>
    <row r="13" spans="1:33" x14ac:dyDescent="0.25">
      <c r="A13" t="s">
        <v>61</v>
      </c>
      <c r="B13" s="10">
        <f>Calculations!D54</f>
        <v>0</v>
      </c>
      <c r="C13" s="10">
        <f>Calculations!E54</f>
        <v>0</v>
      </c>
      <c r="D13" s="10">
        <f>Calculations!F54</f>
        <v>0</v>
      </c>
      <c r="E13" s="10">
        <f>Calculations!G54</f>
        <v>0</v>
      </c>
      <c r="F13" s="10">
        <f>Calculations!H54</f>
        <v>0</v>
      </c>
      <c r="G13" s="10">
        <f>Calculations!I54</f>
        <v>0</v>
      </c>
      <c r="H13" s="10">
        <f>Calculations!J54</f>
        <v>0</v>
      </c>
      <c r="I13" s="10">
        <f>Calculations!K54</f>
        <v>0</v>
      </c>
      <c r="J13" s="10">
        <f>Calculations!L54</f>
        <v>0</v>
      </c>
      <c r="K13" s="10">
        <f>Calculations!M54</f>
        <v>0</v>
      </c>
      <c r="L13" s="10">
        <f>Calculations!N54</f>
        <v>0</v>
      </c>
      <c r="M13" s="10">
        <f>Calculations!O54</f>
        <v>0</v>
      </c>
      <c r="N13" s="10">
        <f>Calculations!P54</f>
        <v>0</v>
      </c>
      <c r="O13" s="10">
        <f>Calculations!Q54</f>
        <v>0</v>
      </c>
      <c r="P13" s="10">
        <f>Calculations!R54</f>
        <v>0</v>
      </c>
      <c r="Q13" s="10">
        <f>Calculations!S54</f>
        <v>0</v>
      </c>
      <c r="R13" s="10">
        <f>Calculations!T54</f>
        <v>0</v>
      </c>
      <c r="S13" s="10">
        <f>Calculations!U54</f>
        <v>0</v>
      </c>
      <c r="T13" s="10">
        <f>Calculations!V54</f>
        <v>0</v>
      </c>
      <c r="U13" s="10">
        <f>Calculations!W54</f>
        <v>0</v>
      </c>
      <c r="V13" s="10">
        <f>Calculations!X54</f>
        <v>0</v>
      </c>
      <c r="W13" s="10">
        <f>Calculations!Y54</f>
        <v>0</v>
      </c>
      <c r="X13" s="10">
        <f>Calculations!Z54</f>
        <v>0</v>
      </c>
      <c r="Y13" s="10">
        <f>Calculations!AA54</f>
        <v>0</v>
      </c>
      <c r="Z13" s="10">
        <f>Calculations!AB54</f>
        <v>0</v>
      </c>
      <c r="AA13" s="10">
        <f>Calculations!AC54</f>
        <v>0</v>
      </c>
      <c r="AB13" s="10">
        <f>Calculations!AD54</f>
        <v>0</v>
      </c>
      <c r="AC13" s="10">
        <f>Calculations!AE54</f>
        <v>0</v>
      </c>
      <c r="AD13" s="10">
        <f>Calculations!AF54</f>
        <v>0</v>
      </c>
      <c r="AE13" s="10">
        <f>Calculations!AG54</f>
        <v>0</v>
      </c>
      <c r="AF13" s="10">
        <f>Calculations!AH54</f>
        <v>0</v>
      </c>
      <c r="AG13" s="10">
        <f>Calculations!AI54</f>
        <v>0</v>
      </c>
    </row>
    <row r="14" spans="1:33" x14ac:dyDescent="0.25">
      <c r="A14" t="s">
        <v>64</v>
      </c>
      <c r="B14" s="10">
        <f>Calculations!D55</f>
        <v>0</v>
      </c>
      <c r="C14" s="10">
        <f>Calculations!E55</f>
        <v>0</v>
      </c>
      <c r="D14" s="10">
        <f>Calculations!F55</f>
        <v>0</v>
      </c>
      <c r="E14" s="10">
        <f>Calculations!G55</f>
        <v>0</v>
      </c>
      <c r="F14" s="10">
        <f>Calculations!H55</f>
        <v>0</v>
      </c>
      <c r="G14" s="10">
        <f>Calculations!I55</f>
        <v>0</v>
      </c>
      <c r="H14" s="10">
        <f>Calculations!J55</f>
        <v>0</v>
      </c>
      <c r="I14" s="10">
        <f>Calculations!K55</f>
        <v>0</v>
      </c>
      <c r="J14" s="10">
        <f>Calculations!L55</f>
        <v>0</v>
      </c>
      <c r="K14" s="10">
        <f>Calculations!M55</f>
        <v>0</v>
      </c>
      <c r="L14" s="10">
        <f>Calculations!N55</f>
        <v>0</v>
      </c>
      <c r="M14" s="10">
        <f>Calculations!O55</f>
        <v>0</v>
      </c>
      <c r="N14" s="10">
        <f>Calculations!P55</f>
        <v>0</v>
      </c>
      <c r="O14" s="10">
        <f>Calculations!Q55</f>
        <v>0</v>
      </c>
      <c r="P14" s="10">
        <f>Calculations!R55</f>
        <v>0</v>
      </c>
      <c r="Q14" s="10">
        <f>Calculations!S55</f>
        <v>0</v>
      </c>
      <c r="R14" s="10">
        <f>Calculations!T55</f>
        <v>0</v>
      </c>
      <c r="S14" s="10">
        <f>Calculations!U55</f>
        <v>0</v>
      </c>
      <c r="T14" s="10">
        <f>Calculations!V55</f>
        <v>0</v>
      </c>
      <c r="U14" s="10">
        <f>Calculations!W55</f>
        <v>0</v>
      </c>
      <c r="V14" s="10">
        <f>Calculations!X55</f>
        <v>0</v>
      </c>
      <c r="W14" s="10">
        <f>Calculations!Y55</f>
        <v>0</v>
      </c>
      <c r="X14" s="10">
        <f>Calculations!Z55</f>
        <v>0</v>
      </c>
      <c r="Y14" s="10">
        <f>Calculations!AA55</f>
        <v>0</v>
      </c>
      <c r="Z14" s="10">
        <f>Calculations!AB55</f>
        <v>0</v>
      </c>
      <c r="AA14" s="10">
        <f>Calculations!AC55</f>
        <v>0</v>
      </c>
      <c r="AB14" s="10">
        <f>Calculations!AD55</f>
        <v>0</v>
      </c>
      <c r="AC14" s="10">
        <f>Calculations!AE55</f>
        <v>0</v>
      </c>
      <c r="AD14" s="10">
        <f>Calculations!AF55</f>
        <v>0</v>
      </c>
      <c r="AE14" s="10">
        <f>Calculations!AG55</f>
        <v>0</v>
      </c>
      <c r="AF14" s="10">
        <f>Calculations!AH55</f>
        <v>0</v>
      </c>
      <c r="AG14" s="10">
        <f>Calculations!AI55</f>
        <v>0</v>
      </c>
    </row>
    <row r="15" spans="1:33" x14ac:dyDescent="0.25">
      <c r="A15" t="s">
        <v>162</v>
      </c>
      <c r="B15" s="10">
        <f>Calculations!D56</f>
        <v>0</v>
      </c>
      <c r="C15" s="10">
        <f>Calculations!E56</f>
        <v>0</v>
      </c>
      <c r="D15" s="10">
        <f>Calculations!F56</f>
        <v>0</v>
      </c>
      <c r="E15" s="10">
        <f>Calculations!G56</f>
        <v>0</v>
      </c>
      <c r="F15" s="10">
        <f>Calculations!H56</f>
        <v>0</v>
      </c>
      <c r="G15" s="10">
        <f>Calculations!I56</f>
        <v>0</v>
      </c>
      <c r="H15" s="10">
        <f>Calculations!J56</f>
        <v>0</v>
      </c>
      <c r="I15" s="10">
        <f>Calculations!K56</f>
        <v>0</v>
      </c>
      <c r="J15" s="10">
        <f>Calculations!L56</f>
        <v>0</v>
      </c>
      <c r="K15" s="10">
        <f>Calculations!M56</f>
        <v>0</v>
      </c>
      <c r="L15" s="10">
        <f>Calculations!N56</f>
        <v>0</v>
      </c>
      <c r="M15" s="10">
        <f>Calculations!O56</f>
        <v>0</v>
      </c>
      <c r="N15" s="10">
        <f>Calculations!P56</f>
        <v>0</v>
      </c>
      <c r="O15" s="10">
        <f>Calculations!Q56</f>
        <v>0</v>
      </c>
      <c r="P15" s="10">
        <f>Calculations!R56</f>
        <v>0</v>
      </c>
      <c r="Q15" s="10">
        <f>Calculations!S56</f>
        <v>0</v>
      </c>
      <c r="R15" s="10">
        <f>Calculations!T56</f>
        <v>0</v>
      </c>
      <c r="S15" s="10">
        <f>Calculations!U56</f>
        <v>0</v>
      </c>
      <c r="T15" s="10">
        <f>Calculations!V56</f>
        <v>0</v>
      </c>
      <c r="U15" s="10">
        <f>Calculations!W56</f>
        <v>0</v>
      </c>
      <c r="V15" s="10">
        <f>Calculations!X56</f>
        <v>0</v>
      </c>
      <c r="W15" s="10">
        <f>Calculations!Y56</f>
        <v>0</v>
      </c>
      <c r="X15" s="10">
        <f>Calculations!Z56</f>
        <v>0</v>
      </c>
      <c r="Y15" s="10">
        <f>Calculations!AA56</f>
        <v>0</v>
      </c>
      <c r="Z15" s="10">
        <f>Calculations!AB56</f>
        <v>0</v>
      </c>
      <c r="AA15" s="10">
        <f>Calculations!AC56</f>
        <v>0</v>
      </c>
      <c r="AB15" s="10">
        <f>Calculations!AD56</f>
        <v>0</v>
      </c>
      <c r="AC15" s="10">
        <f>Calculations!AE56</f>
        <v>0</v>
      </c>
      <c r="AD15" s="10">
        <f>Calculations!AF56</f>
        <v>0</v>
      </c>
      <c r="AE15" s="10">
        <f>Calculations!AG56</f>
        <v>0</v>
      </c>
      <c r="AF15" s="10">
        <f>Calculations!AH56</f>
        <v>0</v>
      </c>
      <c r="AG15" s="10">
        <f>Calculations!AI56</f>
        <v>0</v>
      </c>
    </row>
    <row r="16" spans="1:33" x14ac:dyDescent="0.25">
      <c r="A16" t="s">
        <v>163</v>
      </c>
      <c r="B16" s="10">
        <f>Calculations!D57</f>
        <v>0</v>
      </c>
      <c r="C16" s="10">
        <f>Calculations!E57</f>
        <v>0</v>
      </c>
      <c r="D16" s="10">
        <f>Calculations!F57</f>
        <v>0</v>
      </c>
      <c r="E16" s="10">
        <f>Calculations!G57</f>
        <v>0</v>
      </c>
      <c r="F16" s="10">
        <f>Calculations!H57</f>
        <v>0</v>
      </c>
      <c r="G16" s="10">
        <f>Calculations!I57</f>
        <v>0</v>
      </c>
      <c r="H16" s="10">
        <f>Calculations!J57</f>
        <v>0</v>
      </c>
      <c r="I16" s="10">
        <f>Calculations!K57</f>
        <v>0</v>
      </c>
      <c r="J16" s="10">
        <f>Calculations!L57</f>
        <v>0</v>
      </c>
      <c r="K16" s="10">
        <f>Calculations!M57</f>
        <v>0</v>
      </c>
      <c r="L16" s="10">
        <f>Calculations!N57</f>
        <v>0</v>
      </c>
      <c r="M16" s="10">
        <f>Calculations!O57</f>
        <v>0</v>
      </c>
      <c r="N16" s="10">
        <f>Calculations!P57</f>
        <v>0</v>
      </c>
      <c r="O16" s="10">
        <f>Calculations!Q57</f>
        <v>0</v>
      </c>
      <c r="P16" s="10">
        <f>Calculations!R57</f>
        <v>0</v>
      </c>
      <c r="Q16" s="10">
        <f>Calculations!S57</f>
        <v>0</v>
      </c>
      <c r="R16" s="10">
        <f>Calculations!T57</f>
        <v>0</v>
      </c>
      <c r="S16" s="10">
        <f>Calculations!U57</f>
        <v>0</v>
      </c>
      <c r="T16" s="10">
        <f>Calculations!V57</f>
        <v>0</v>
      </c>
      <c r="U16" s="10">
        <f>Calculations!W57</f>
        <v>0</v>
      </c>
      <c r="V16" s="10">
        <f>Calculations!X57</f>
        <v>0</v>
      </c>
      <c r="W16" s="10">
        <f>Calculations!Y57</f>
        <v>0</v>
      </c>
      <c r="X16" s="10">
        <f>Calculations!Z57</f>
        <v>0</v>
      </c>
      <c r="Y16" s="10">
        <f>Calculations!AA57</f>
        <v>0</v>
      </c>
      <c r="Z16" s="10">
        <f>Calculations!AB57</f>
        <v>0</v>
      </c>
      <c r="AA16" s="10">
        <f>Calculations!AC57</f>
        <v>0</v>
      </c>
      <c r="AB16" s="10">
        <f>Calculations!AD57</f>
        <v>0</v>
      </c>
      <c r="AC16" s="10">
        <f>Calculations!AE57</f>
        <v>0</v>
      </c>
      <c r="AD16" s="10">
        <f>Calculations!AF57</f>
        <v>0</v>
      </c>
      <c r="AE16" s="10">
        <f>Calculations!AG57</f>
        <v>0</v>
      </c>
      <c r="AF16" s="10">
        <f>Calculations!AH57</f>
        <v>0</v>
      </c>
      <c r="AG16" s="10">
        <f>Calculations!AI57</f>
        <v>0</v>
      </c>
    </row>
    <row r="17" spans="1:33" x14ac:dyDescent="0.25">
      <c r="A17" t="s">
        <v>164</v>
      </c>
      <c r="B17" s="10">
        <f>Calculations!D58</f>
        <v>0</v>
      </c>
      <c r="C17" s="10">
        <f>Calculations!E58</f>
        <v>0</v>
      </c>
      <c r="D17" s="10">
        <f>Calculations!F58</f>
        <v>0</v>
      </c>
      <c r="E17" s="10">
        <f>Calculations!G58</f>
        <v>0</v>
      </c>
      <c r="F17" s="10">
        <f>Calculations!H58</f>
        <v>0</v>
      </c>
      <c r="G17" s="10">
        <f>Calculations!I58</f>
        <v>0</v>
      </c>
      <c r="H17" s="10">
        <f>Calculations!J58</f>
        <v>0</v>
      </c>
      <c r="I17" s="10">
        <f>Calculations!K58</f>
        <v>0</v>
      </c>
      <c r="J17" s="10">
        <f>Calculations!L58</f>
        <v>0</v>
      </c>
      <c r="K17" s="10">
        <f>Calculations!M58</f>
        <v>0</v>
      </c>
      <c r="L17" s="10">
        <f>Calculations!N58</f>
        <v>0</v>
      </c>
      <c r="M17" s="10">
        <f>Calculations!O58</f>
        <v>0</v>
      </c>
      <c r="N17" s="10">
        <f>Calculations!P58</f>
        <v>0</v>
      </c>
      <c r="O17" s="10">
        <f>Calculations!Q58</f>
        <v>0</v>
      </c>
      <c r="P17" s="10">
        <f>Calculations!R58</f>
        <v>0</v>
      </c>
      <c r="Q17" s="10">
        <f>Calculations!S58</f>
        <v>0</v>
      </c>
      <c r="R17" s="10">
        <f>Calculations!T58</f>
        <v>0</v>
      </c>
      <c r="S17" s="10">
        <f>Calculations!U58</f>
        <v>0</v>
      </c>
      <c r="T17" s="10">
        <f>Calculations!V58</f>
        <v>0</v>
      </c>
      <c r="U17" s="10">
        <f>Calculations!W58</f>
        <v>0</v>
      </c>
      <c r="V17" s="10">
        <f>Calculations!X58</f>
        <v>0</v>
      </c>
      <c r="W17" s="10">
        <f>Calculations!Y58</f>
        <v>0</v>
      </c>
      <c r="X17" s="10">
        <f>Calculations!Z58</f>
        <v>0</v>
      </c>
      <c r="Y17" s="10">
        <f>Calculations!AA58</f>
        <v>0</v>
      </c>
      <c r="Z17" s="10">
        <f>Calculations!AB58</f>
        <v>0</v>
      </c>
      <c r="AA17" s="10">
        <f>Calculations!AC58</f>
        <v>0</v>
      </c>
      <c r="AB17" s="10">
        <f>Calculations!AD58</f>
        <v>0</v>
      </c>
      <c r="AC17" s="10">
        <f>Calculations!AE58</f>
        <v>0</v>
      </c>
      <c r="AD17" s="10">
        <f>Calculations!AF58</f>
        <v>0</v>
      </c>
      <c r="AE17" s="10">
        <f>Calculations!AG58</f>
        <v>0</v>
      </c>
      <c r="AF17" s="10">
        <f>Calculations!AH58</f>
        <v>0</v>
      </c>
      <c r="AG17" s="10">
        <f>Calculations!AI58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election activeCell="F7" sqref="F7:AG7"/>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Calculations!D62</f>
        <v>0</v>
      </c>
      <c r="C2" s="10">
        <f>Calculations!E62</f>
        <v>0</v>
      </c>
      <c r="D2" s="10">
        <f>Calculations!F62</f>
        <v>0</v>
      </c>
      <c r="E2" s="10">
        <f>Calculations!G62</f>
        <v>0</v>
      </c>
      <c r="F2" s="10">
        <f>Calculations!H62</f>
        <v>0</v>
      </c>
      <c r="G2" s="10">
        <f>Calculations!I62</f>
        <v>0</v>
      </c>
      <c r="H2" s="10">
        <f>Calculations!J62</f>
        <v>0</v>
      </c>
      <c r="I2" s="10">
        <f>Calculations!K62</f>
        <v>0</v>
      </c>
      <c r="J2" s="10">
        <f>Calculations!L62</f>
        <v>0</v>
      </c>
      <c r="K2" s="10">
        <f>Calculations!M62</f>
        <v>0</v>
      </c>
      <c r="L2" s="10">
        <f>Calculations!N62</f>
        <v>0</v>
      </c>
      <c r="M2" s="10">
        <f>Calculations!O62</f>
        <v>0</v>
      </c>
      <c r="N2" s="10">
        <f>Calculations!P62</f>
        <v>0</v>
      </c>
      <c r="O2" s="10">
        <f>Calculations!Q62</f>
        <v>0</v>
      </c>
      <c r="P2" s="10">
        <f>Calculations!R62</f>
        <v>0</v>
      </c>
      <c r="Q2" s="10">
        <f>Calculations!S62</f>
        <v>0</v>
      </c>
      <c r="R2" s="10">
        <f>Calculations!T62</f>
        <v>0</v>
      </c>
      <c r="S2" s="10">
        <f>Calculations!U62</f>
        <v>0</v>
      </c>
      <c r="T2" s="10">
        <f>Calculations!V62</f>
        <v>0</v>
      </c>
      <c r="U2" s="10">
        <f>Calculations!W62</f>
        <v>0</v>
      </c>
      <c r="V2" s="10">
        <f>Calculations!X62</f>
        <v>0</v>
      </c>
      <c r="W2" s="10">
        <f>Calculations!Y62</f>
        <v>0</v>
      </c>
      <c r="X2" s="10">
        <f>Calculations!Z62</f>
        <v>0</v>
      </c>
      <c r="Y2" s="10">
        <f>Calculations!AA62</f>
        <v>0</v>
      </c>
      <c r="Z2" s="10">
        <f>Calculations!AB62</f>
        <v>0</v>
      </c>
      <c r="AA2" s="10">
        <f>Calculations!AC62</f>
        <v>0</v>
      </c>
      <c r="AB2" s="10">
        <f>Calculations!AD62</f>
        <v>0</v>
      </c>
      <c r="AC2" s="10">
        <f>Calculations!AE62</f>
        <v>0</v>
      </c>
      <c r="AD2" s="10">
        <f>Calculations!AF62</f>
        <v>0</v>
      </c>
      <c r="AE2" s="10">
        <f>Calculations!AG62</f>
        <v>0</v>
      </c>
      <c r="AF2" s="10">
        <f>Calculations!AH62</f>
        <v>0</v>
      </c>
      <c r="AG2" s="10">
        <f>Calculations!AI62</f>
        <v>0</v>
      </c>
    </row>
    <row r="3" spans="1:33" x14ac:dyDescent="0.25">
      <c r="A3" t="s">
        <v>7</v>
      </c>
      <c r="B3" s="10">
        <f>Calculations!D63</f>
        <v>0</v>
      </c>
      <c r="C3" s="10">
        <f>Calculations!E63</f>
        <v>0</v>
      </c>
      <c r="D3" s="10">
        <f>Calculations!F63</f>
        <v>0</v>
      </c>
      <c r="E3" s="10">
        <f>Calculations!G63</f>
        <v>0</v>
      </c>
      <c r="F3" s="10">
        <f>Calculations!H63</f>
        <v>0</v>
      </c>
      <c r="G3" s="10">
        <f>Calculations!I63</f>
        <v>0</v>
      </c>
      <c r="H3" s="10">
        <f>Calculations!J63</f>
        <v>0</v>
      </c>
      <c r="I3" s="10">
        <f>Calculations!K63</f>
        <v>0</v>
      </c>
      <c r="J3" s="10">
        <f>Calculations!L63</f>
        <v>0</v>
      </c>
      <c r="K3" s="10">
        <f>Calculations!M63</f>
        <v>0</v>
      </c>
      <c r="L3" s="10">
        <f>Calculations!N63</f>
        <v>0</v>
      </c>
      <c r="M3" s="10">
        <f>Calculations!O63</f>
        <v>0</v>
      </c>
      <c r="N3" s="10">
        <f>Calculations!P63</f>
        <v>0</v>
      </c>
      <c r="O3" s="10">
        <f>Calculations!Q63</f>
        <v>0</v>
      </c>
      <c r="P3" s="10">
        <f>Calculations!R63</f>
        <v>0</v>
      </c>
      <c r="Q3" s="10">
        <f>Calculations!S63</f>
        <v>3.7383631506516634E-4</v>
      </c>
      <c r="R3" s="10">
        <f>Calculations!T63</f>
        <v>9.3459078766291591E-4</v>
      </c>
      <c r="S3" s="10">
        <f>Calculations!U63</f>
        <v>1.8691815753258318E-3</v>
      </c>
      <c r="T3" s="10">
        <f>Calculations!V63</f>
        <v>3.9252813081842464E-3</v>
      </c>
      <c r="U3" s="10">
        <f>Calculations!W63</f>
        <v>7.6636444588359101E-3</v>
      </c>
      <c r="V3" s="10">
        <f>Calculations!X63</f>
        <v>1.4579616287541487E-2</v>
      </c>
      <c r="W3" s="10">
        <f>Calculations!Y63</f>
        <v>2.7290050999757141E-2</v>
      </c>
      <c r="X3" s="10">
        <f>Calculations!Z63</f>
        <v>5.0654820691330031E-2</v>
      </c>
      <c r="Y3" s="10">
        <f>Calculations!AA63</f>
        <v>7.3832672225370363E-2</v>
      </c>
      <c r="Z3" s="10">
        <f>Calculations!AB63</f>
        <v>9.7197441916943239E-2</v>
      </c>
      <c r="AA3" s="10">
        <f>Calculations!AC63</f>
        <v>0.12056221160851613</v>
      </c>
      <c r="AB3" s="10">
        <f>Calculations!AD63</f>
        <v>0.14392698130008902</v>
      </c>
      <c r="AC3" s="10">
        <f>Calculations!AE63</f>
        <v>0.16747866914919451</v>
      </c>
      <c r="AD3" s="10">
        <f>Calculations!AF63</f>
        <v>0.19103035699829995</v>
      </c>
      <c r="AE3" s="10">
        <f>Calculations!AG63</f>
        <v>0.2143951266898729</v>
      </c>
      <c r="AF3" s="10">
        <f>Calculations!AH63</f>
        <v>0.2379468145389784</v>
      </c>
      <c r="AG3" s="10">
        <f>Calculations!AI63</f>
        <v>0.26149850238808386</v>
      </c>
    </row>
    <row r="4" spans="1:33" x14ac:dyDescent="0.25">
      <c r="A4" t="s">
        <v>8</v>
      </c>
      <c r="B4" s="10">
        <f>Calculations!D64</f>
        <v>0</v>
      </c>
      <c r="C4" s="10">
        <f>Calculations!E64</f>
        <v>0</v>
      </c>
      <c r="D4" s="10">
        <f>Calculations!F64</f>
        <v>0</v>
      </c>
      <c r="E4" s="10">
        <f>Calculations!G64</f>
        <v>0</v>
      </c>
      <c r="F4" s="10">
        <f>Calculations!H64</f>
        <v>0</v>
      </c>
      <c r="G4" s="10">
        <f>Calculations!I64</f>
        <v>0</v>
      </c>
      <c r="H4" s="10">
        <f>Calculations!J64</f>
        <v>0</v>
      </c>
      <c r="I4" s="10">
        <f>Calculations!K64</f>
        <v>0</v>
      </c>
      <c r="J4" s="10">
        <f>Calculations!L64</f>
        <v>0</v>
      </c>
      <c r="K4" s="10">
        <f>Calculations!M64</f>
        <v>0</v>
      </c>
      <c r="L4" s="10">
        <f>Calculations!N64</f>
        <v>0</v>
      </c>
      <c r="M4" s="10">
        <f>Calculations!O64</f>
        <v>0</v>
      </c>
      <c r="N4" s="10">
        <f>Calculations!P64</f>
        <v>0</v>
      </c>
      <c r="O4" s="10">
        <f>Calculations!Q64</f>
        <v>0</v>
      </c>
      <c r="P4" s="10">
        <f>Calculations!R64</f>
        <v>0</v>
      </c>
      <c r="Q4" s="10">
        <f>Calculations!S64</f>
        <v>0</v>
      </c>
      <c r="R4" s="10">
        <f>Calculations!T64</f>
        <v>0</v>
      </c>
      <c r="S4" s="10">
        <f>Calculations!U64</f>
        <v>0</v>
      </c>
      <c r="T4" s="10">
        <f>Calculations!V64</f>
        <v>0</v>
      </c>
      <c r="U4" s="10">
        <f>Calculations!W64</f>
        <v>0</v>
      </c>
      <c r="V4" s="10">
        <f>Calculations!X64</f>
        <v>0</v>
      </c>
      <c r="W4" s="10">
        <f>Calculations!Y64</f>
        <v>0</v>
      </c>
      <c r="X4" s="10">
        <f>Calculations!Z64</f>
        <v>0</v>
      </c>
      <c r="Y4" s="10">
        <f>Calculations!AA64</f>
        <v>0</v>
      </c>
      <c r="Z4" s="10">
        <f>Calculations!AB64</f>
        <v>0</v>
      </c>
      <c r="AA4" s="10">
        <f>Calculations!AC64</f>
        <v>0</v>
      </c>
      <c r="AB4" s="10">
        <f>Calculations!AD64</f>
        <v>0</v>
      </c>
      <c r="AC4" s="10">
        <f>Calculations!AE64</f>
        <v>0</v>
      </c>
      <c r="AD4" s="10">
        <f>Calculations!AF64</f>
        <v>0</v>
      </c>
      <c r="AE4" s="10">
        <f>Calculations!AG64</f>
        <v>0</v>
      </c>
      <c r="AF4" s="10">
        <f>Calculations!AH64</f>
        <v>0</v>
      </c>
      <c r="AG4" s="10">
        <f>Calculations!AI64</f>
        <v>0</v>
      </c>
    </row>
    <row r="5" spans="1:33" x14ac:dyDescent="0.25">
      <c r="A5" t="s">
        <v>9</v>
      </c>
      <c r="B5" s="10">
        <f>Calculations!D65</f>
        <v>0</v>
      </c>
      <c r="C5" s="10">
        <f>Calculations!E65</f>
        <v>0</v>
      </c>
      <c r="D5" s="10">
        <f>Calculations!F65</f>
        <v>0</v>
      </c>
      <c r="E5" s="10">
        <f>Calculations!G65</f>
        <v>0</v>
      </c>
      <c r="F5" s="10">
        <f>Calculations!H65</f>
        <v>0</v>
      </c>
      <c r="G5" s="10">
        <f>Calculations!I65</f>
        <v>0</v>
      </c>
      <c r="H5" s="10">
        <f>Calculations!J65</f>
        <v>0</v>
      </c>
      <c r="I5" s="10">
        <f>Calculations!K65</f>
        <v>0</v>
      </c>
      <c r="J5" s="10">
        <f>Calculations!L65</f>
        <v>0</v>
      </c>
      <c r="K5" s="10">
        <f>Calculations!M65</f>
        <v>0</v>
      </c>
      <c r="L5" s="10">
        <f>Calculations!N65</f>
        <v>0</v>
      </c>
      <c r="M5" s="10">
        <f>Calculations!O65</f>
        <v>0</v>
      </c>
      <c r="N5" s="10">
        <f>Calculations!P65</f>
        <v>0</v>
      </c>
      <c r="O5" s="10">
        <f>Calculations!Q65</f>
        <v>0</v>
      </c>
      <c r="P5" s="10">
        <f>Calculations!R65</f>
        <v>0</v>
      </c>
      <c r="Q5" s="10">
        <f>Calculations!S65</f>
        <v>0</v>
      </c>
      <c r="R5" s="10">
        <f>Calculations!T65</f>
        <v>0</v>
      </c>
      <c r="S5" s="10">
        <f>Calculations!U65</f>
        <v>0</v>
      </c>
      <c r="T5" s="10">
        <f>Calculations!V65</f>
        <v>0</v>
      </c>
      <c r="U5" s="10">
        <f>Calculations!W65</f>
        <v>0</v>
      </c>
      <c r="V5" s="10">
        <f>Calculations!X65</f>
        <v>0</v>
      </c>
      <c r="W5" s="10">
        <f>Calculations!Y65</f>
        <v>0</v>
      </c>
      <c r="X5" s="10">
        <f>Calculations!Z65</f>
        <v>0</v>
      </c>
      <c r="Y5" s="10">
        <f>Calculations!AA65</f>
        <v>0</v>
      </c>
      <c r="Z5" s="10">
        <f>Calculations!AB65</f>
        <v>0</v>
      </c>
      <c r="AA5" s="10">
        <f>Calculations!AC65</f>
        <v>0</v>
      </c>
      <c r="AB5" s="10">
        <f>Calculations!AD65</f>
        <v>0</v>
      </c>
      <c r="AC5" s="10">
        <f>Calculations!AE65</f>
        <v>0</v>
      </c>
      <c r="AD5" s="10">
        <f>Calculations!AF65</f>
        <v>0</v>
      </c>
      <c r="AE5" s="10">
        <f>Calculations!AG65</f>
        <v>0</v>
      </c>
      <c r="AF5" s="10">
        <f>Calculations!AH65</f>
        <v>0</v>
      </c>
      <c r="AG5" s="10">
        <f>Calculations!AI65</f>
        <v>0</v>
      </c>
    </row>
    <row r="6" spans="1:33" x14ac:dyDescent="0.25">
      <c r="A6" t="s">
        <v>63</v>
      </c>
      <c r="B6" s="10">
        <f>Calculations!D66</f>
        <v>0</v>
      </c>
      <c r="C6" s="10">
        <f>Calculations!E66</f>
        <v>2.6602192180037236</v>
      </c>
      <c r="D6" s="10">
        <f>Calculations!F66</f>
        <v>2.6602192180037236</v>
      </c>
      <c r="E6" s="10">
        <f>Calculations!G66</f>
        <v>2.6602192180037236</v>
      </c>
      <c r="F6" s="10">
        <f>Calculations!H66</f>
        <v>2.6602192180037236</v>
      </c>
      <c r="G6" s="10">
        <f>Calculations!I66</f>
        <v>2.6602192180037236</v>
      </c>
      <c r="H6" s="10">
        <f>Calculations!J66</f>
        <v>2.6602192180037236</v>
      </c>
      <c r="I6" s="10">
        <f>Calculations!K66</f>
        <v>2.6602192180037236</v>
      </c>
      <c r="J6" s="10">
        <f>Calculations!L66</f>
        <v>2.6602192180037236</v>
      </c>
      <c r="K6" s="10">
        <f>Calculations!M66</f>
        <v>2.6602192180037236</v>
      </c>
      <c r="L6" s="10">
        <f>Calculations!N66</f>
        <v>2.6602192180037236</v>
      </c>
      <c r="M6" s="10">
        <f>Calculations!O66</f>
        <v>2.6602192180037236</v>
      </c>
      <c r="N6" s="10">
        <f>Calculations!P66</f>
        <v>2.6602192180037236</v>
      </c>
      <c r="O6" s="10">
        <f>Calculations!Q66</f>
        <v>2.6604061361612565</v>
      </c>
      <c r="P6" s="10">
        <f>Calculations!R66</f>
        <v>2.6604061361612565</v>
      </c>
      <c r="Q6" s="10">
        <f>Calculations!S66</f>
        <v>2.6609668906338544</v>
      </c>
      <c r="R6" s="10">
        <f>Calculations!T66</f>
        <v>2.6620883995790492</v>
      </c>
      <c r="S6" s="10">
        <f>Calculations!U66</f>
        <v>2.6641444993119081</v>
      </c>
      <c r="T6" s="10">
        <f>Calculations!V66</f>
        <v>2.6680697806200926</v>
      </c>
      <c r="U6" s="10">
        <f>Calculations!W66</f>
        <v>2.6755465069213957</v>
      </c>
      <c r="V6" s="10">
        <f>Calculations!X66</f>
        <v>2.6893784505788068</v>
      </c>
      <c r="W6" s="10">
        <f>Calculations!Y66</f>
        <v>2.7149862381607708</v>
      </c>
      <c r="X6" s="10">
        <f>Calculations!Z66</f>
        <v>2.7613419412288511</v>
      </c>
      <c r="Y6" s="10">
        <f>Calculations!AA66</f>
        <v>2.8078845624544644</v>
      </c>
      <c r="Z6" s="10">
        <f>Calculations!AB66</f>
        <v>2.8546141018376101</v>
      </c>
      <c r="AA6" s="10">
        <f>Calculations!AC66</f>
        <v>2.9013436412207558</v>
      </c>
      <c r="AB6" s="10">
        <f>Calculations!AD66</f>
        <v>2.9482600987614345</v>
      </c>
      <c r="AC6" s="10">
        <f>Calculations!AE66</f>
        <v>2.9951765563021131</v>
      </c>
      <c r="AD6" s="10">
        <f>Calculations!AF66</f>
        <v>3.0420930138427917</v>
      </c>
      <c r="AE6" s="10">
        <f>Calculations!AG66</f>
        <v>3.0891963895410024</v>
      </c>
      <c r="AF6" s="10">
        <f>Calculations!AH66</f>
        <v>3.1362997652392131</v>
      </c>
      <c r="AG6" s="10">
        <f>Calculations!AI66</f>
        <v>3.1834031409374246</v>
      </c>
    </row>
    <row r="7" spans="1:33" x14ac:dyDescent="0.25">
      <c r="A7" t="s">
        <v>10</v>
      </c>
      <c r="B7" s="10">
        <f>Calculations!D67</f>
        <v>0</v>
      </c>
      <c r="C7" s="10">
        <f>Calculations!E67</f>
        <v>3424.0051279041522</v>
      </c>
      <c r="D7" s="10">
        <f>Calculations!F67</f>
        <v>3976.219496802396</v>
      </c>
      <c r="E7" s="10">
        <f>Calculations!G67</f>
        <v>4340.1517663725408</v>
      </c>
      <c r="F7" s="10">
        <f>Calculations!H67+'Inflation Reduction Act'!B51</f>
        <v>5333.6656994252407</v>
      </c>
      <c r="G7" s="10">
        <f>Calculations!I67+'Inflation Reduction Act'!C51</f>
        <v>6223.784545211689</v>
      </c>
      <c r="H7" s="10">
        <f>Calculations!J67+'Inflation Reduction Act'!D51</f>
        <v>7097.2577683153886</v>
      </c>
      <c r="I7" s="10">
        <f>Calculations!K67+'Inflation Reduction Act'!E51</f>
        <v>7968.6741440135993</v>
      </c>
      <c r="J7" s="10">
        <f>Calculations!L67+'Inflation Reduction Act'!F51</f>
        <v>8841.9352150084997</v>
      </c>
      <c r="K7" s="10">
        <f>Calculations!M67+'Inflation Reduction Act'!G51</f>
        <v>9728.1581256374957</v>
      </c>
      <c r="L7" s="10">
        <f>Calculations!N67+'Inflation Reduction Act'!H51</f>
        <v>10625.879867481584</v>
      </c>
      <c r="M7" s="10">
        <f>Calculations!O67+'Inflation Reduction Act'!I51</f>
        <v>11526.353792277179</v>
      </c>
      <c r="N7" s="10">
        <f>Calculations!P67+'Inflation Reduction Act'!J51</f>
        <v>12442.592394479072</v>
      </c>
      <c r="O7" s="10">
        <f>Calculations!Q67+'Inflation Reduction Act'!K51</f>
        <v>13369.733372055371</v>
      </c>
      <c r="P7" s="10">
        <f>Calculations!R67+'Inflation Reduction Act'!L51</f>
        <v>14140.787033756982</v>
      </c>
      <c r="Q7" s="10">
        <f>Calculations!S67+'Inflation Reduction Act'!M51</f>
        <v>14938.464009390433</v>
      </c>
      <c r="R7" s="10">
        <f>Calculations!T67+'Inflation Reduction Act'!N51</f>
        <v>15734.153110418523</v>
      </c>
      <c r="S7" s="10">
        <f>Calculations!U67+'Inflation Reduction Act'!O51</f>
        <v>16531.821674734885</v>
      </c>
      <c r="T7" s="10">
        <f>Calculations!V67+'Inflation Reduction Act'!P51</f>
        <v>17279.675428559865</v>
      </c>
      <c r="U7" s="10">
        <f>Calculations!W67+'Inflation Reduction Act'!Q51</f>
        <v>17940.659342507897</v>
      </c>
      <c r="V7" s="10">
        <f>Calculations!X67+'Inflation Reduction Act'!R51</f>
        <v>18455.328021857043</v>
      </c>
      <c r="W7" s="10">
        <f>Calculations!Y67+'Inflation Reduction Act'!S51</f>
        <v>19008.60464664454</v>
      </c>
      <c r="X7" s="10">
        <f>Calculations!Z67+'Inflation Reduction Act'!T51</f>
        <v>19575.285546345021</v>
      </c>
      <c r="Y7" s="10">
        <f>Calculations!AA67+'Inflation Reduction Act'!U51</f>
        <v>20187.513915000411</v>
      </c>
      <c r="Z7" s="10">
        <f>Calculations!AB67+'Inflation Reduction Act'!V51</f>
        <v>20827.432152594516</v>
      </c>
      <c r="AA7" s="10">
        <f>Calculations!AC67+'Inflation Reduction Act'!W51</f>
        <v>21475.700958876394</v>
      </c>
      <c r="AB7" s="10">
        <f>Calculations!AD67+'Inflation Reduction Act'!X51</f>
        <v>22162.672478102493</v>
      </c>
      <c r="AC7" s="10">
        <f>Calculations!AE67+'Inflation Reduction Act'!Y51</f>
        <v>22870.888367441115</v>
      </c>
      <c r="AD7" s="10">
        <f>Calculations!AF67+'Inflation Reduction Act'!Z51</f>
        <v>23613.305606654263</v>
      </c>
      <c r="AE7" s="10">
        <f>Calculations!AG67+'Inflation Reduction Act'!AA51</f>
        <v>24390.004383631516</v>
      </c>
      <c r="AF7" s="10">
        <f>Calculations!AH67+'Inflation Reduction Act'!AB51</f>
        <v>25201.583210313293</v>
      </c>
      <c r="AG7" s="10">
        <f>Calculations!AI67+'Inflation Reduction Act'!AC51</f>
        <v>26030.092522949904</v>
      </c>
    </row>
    <row r="8" spans="1:33" x14ac:dyDescent="0.25">
      <c r="A8" t="s">
        <v>11</v>
      </c>
      <c r="B8" s="10">
        <f>Calculations!D68</f>
        <v>0</v>
      </c>
      <c r="C8" s="10">
        <f>Calculations!E68</f>
        <v>0</v>
      </c>
      <c r="D8" s="10">
        <f>Calculations!F68</f>
        <v>0</v>
      </c>
      <c r="E8" s="10">
        <f>Calculations!G68</f>
        <v>0</v>
      </c>
      <c r="F8" s="10">
        <f>Calculations!H68</f>
        <v>0</v>
      </c>
      <c r="G8" s="10">
        <f>Calculations!I68</f>
        <v>0</v>
      </c>
      <c r="H8" s="10">
        <f>Calculations!J68</f>
        <v>0</v>
      </c>
      <c r="I8" s="10">
        <f>Calculations!K68</f>
        <v>0</v>
      </c>
      <c r="J8" s="10">
        <f>Calculations!L68</f>
        <v>0</v>
      </c>
      <c r="K8" s="10">
        <f>Calculations!M68</f>
        <v>0</v>
      </c>
      <c r="L8" s="10">
        <f>Calculations!N68</f>
        <v>0</v>
      </c>
      <c r="M8" s="10">
        <f>Calculations!O68</f>
        <v>0</v>
      </c>
      <c r="N8" s="10">
        <f>Calculations!P68</f>
        <v>0</v>
      </c>
      <c r="O8" s="10">
        <f>Calculations!Q68</f>
        <v>0</v>
      </c>
      <c r="P8" s="10">
        <f>Calculations!R68</f>
        <v>0</v>
      </c>
      <c r="Q8" s="10">
        <f>Calculations!S68</f>
        <v>0</v>
      </c>
      <c r="R8" s="10">
        <f>Calculations!T68</f>
        <v>0</v>
      </c>
      <c r="S8" s="10">
        <f>Calculations!U68</f>
        <v>0</v>
      </c>
      <c r="T8" s="10">
        <f>Calculations!V68</f>
        <v>0</v>
      </c>
      <c r="U8" s="10">
        <f>Calculations!W68</f>
        <v>0</v>
      </c>
      <c r="V8" s="10">
        <f>Calculations!X68</f>
        <v>0</v>
      </c>
      <c r="W8" s="10">
        <f>Calculations!Y68</f>
        <v>0</v>
      </c>
      <c r="X8" s="10">
        <f>Calculations!Z68</f>
        <v>0</v>
      </c>
      <c r="Y8" s="10">
        <f>Calculations!AA68</f>
        <v>0</v>
      </c>
      <c r="Z8" s="10">
        <f>Calculations!AB68</f>
        <v>0</v>
      </c>
      <c r="AA8" s="10">
        <f>Calculations!AC68</f>
        <v>0</v>
      </c>
      <c r="AB8" s="10">
        <f>Calculations!AD68</f>
        <v>0</v>
      </c>
      <c r="AC8" s="10">
        <f>Calculations!AE68</f>
        <v>0</v>
      </c>
      <c r="AD8" s="10">
        <f>Calculations!AF68</f>
        <v>0</v>
      </c>
      <c r="AE8" s="10">
        <f>Calculations!AG68</f>
        <v>0</v>
      </c>
      <c r="AF8" s="10">
        <f>Calculations!AH68</f>
        <v>0</v>
      </c>
      <c r="AG8" s="10">
        <f>Calculations!AI68</f>
        <v>0</v>
      </c>
    </row>
    <row r="9" spans="1:33" x14ac:dyDescent="0.25">
      <c r="A9" t="s">
        <v>12</v>
      </c>
      <c r="B9" s="10">
        <f>Calculations!D69</f>
        <v>0</v>
      </c>
      <c r="C9" s="10">
        <f>Calculations!E69</f>
        <v>0</v>
      </c>
      <c r="D9" s="10">
        <f>Calculations!F69</f>
        <v>0</v>
      </c>
      <c r="E9" s="10">
        <f>Calculations!G69</f>
        <v>0</v>
      </c>
      <c r="F9" s="10">
        <f>Calculations!H69</f>
        <v>0</v>
      </c>
      <c r="G9" s="10">
        <f>Calculations!I69</f>
        <v>0</v>
      </c>
      <c r="H9" s="10">
        <f>Calculations!J69</f>
        <v>0</v>
      </c>
      <c r="I9" s="10">
        <f>Calculations!K69</f>
        <v>0</v>
      </c>
      <c r="J9" s="10">
        <f>Calculations!L69</f>
        <v>0</v>
      </c>
      <c r="K9" s="10">
        <f>Calculations!M69</f>
        <v>0</v>
      </c>
      <c r="L9" s="10">
        <f>Calculations!N69</f>
        <v>0</v>
      </c>
      <c r="M9" s="10">
        <f>Calculations!O69</f>
        <v>0</v>
      </c>
      <c r="N9" s="10">
        <f>Calculations!P69</f>
        <v>0</v>
      </c>
      <c r="O9" s="10">
        <f>Calculations!Q69</f>
        <v>0</v>
      </c>
      <c r="P9" s="10">
        <f>Calculations!R69</f>
        <v>0</v>
      </c>
      <c r="Q9" s="10">
        <f>Calculations!S69</f>
        <v>0</v>
      </c>
      <c r="R9" s="10">
        <f>Calculations!T69</f>
        <v>0</v>
      </c>
      <c r="S9" s="10">
        <f>Calculations!U69</f>
        <v>0</v>
      </c>
      <c r="T9" s="10">
        <f>Calculations!V69</f>
        <v>0</v>
      </c>
      <c r="U9" s="10">
        <f>Calculations!W69</f>
        <v>0</v>
      </c>
      <c r="V9" s="10">
        <f>Calculations!X69</f>
        <v>0</v>
      </c>
      <c r="W9" s="10">
        <f>Calculations!Y69</f>
        <v>0</v>
      </c>
      <c r="X9" s="10">
        <f>Calculations!Z69</f>
        <v>0</v>
      </c>
      <c r="Y9" s="10">
        <f>Calculations!AA69</f>
        <v>0</v>
      </c>
      <c r="Z9" s="10">
        <f>Calculations!AB69</f>
        <v>0</v>
      </c>
      <c r="AA9" s="10">
        <f>Calculations!AC69</f>
        <v>0</v>
      </c>
      <c r="AB9" s="10">
        <f>Calculations!AD69</f>
        <v>0</v>
      </c>
      <c r="AC9" s="10">
        <f>Calculations!AE69</f>
        <v>0</v>
      </c>
      <c r="AD9" s="10">
        <f>Calculations!AF69</f>
        <v>0</v>
      </c>
      <c r="AE9" s="10">
        <f>Calculations!AG69</f>
        <v>0</v>
      </c>
      <c r="AF9" s="10">
        <f>Calculations!AH69</f>
        <v>0</v>
      </c>
      <c r="AG9" s="10">
        <f>Calculations!AI69</f>
        <v>0</v>
      </c>
    </row>
    <row r="10" spans="1:33" x14ac:dyDescent="0.25">
      <c r="A10" t="s">
        <v>13</v>
      </c>
      <c r="B10" s="10">
        <f>Calculations!D70</f>
        <v>0</v>
      </c>
      <c r="C10" s="10">
        <f>Calculations!E70</f>
        <v>0</v>
      </c>
      <c r="D10" s="10">
        <f>Calculations!F70</f>
        <v>0</v>
      </c>
      <c r="E10" s="10">
        <f>Calculations!G70</f>
        <v>0</v>
      </c>
      <c r="F10" s="10">
        <f>Calculations!H70</f>
        <v>0</v>
      </c>
      <c r="G10" s="10">
        <f>Calculations!I70</f>
        <v>0</v>
      </c>
      <c r="H10" s="10">
        <f>Calculations!J70</f>
        <v>0</v>
      </c>
      <c r="I10" s="10">
        <f>Calculations!K70</f>
        <v>0</v>
      </c>
      <c r="J10" s="10">
        <f>Calculations!L70</f>
        <v>0</v>
      </c>
      <c r="K10" s="10">
        <f>Calculations!M70</f>
        <v>0</v>
      </c>
      <c r="L10" s="10">
        <f>Calculations!N70</f>
        <v>0</v>
      </c>
      <c r="M10" s="10">
        <f>Calculations!O70</f>
        <v>0</v>
      </c>
      <c r="N10" s="10">
        <f>Calculations!P70</f>
        <v>0</v>
      </c>
      <c r="O10" s="10">
        <f>Calculations!Q70</f>
        <v>0</v>
      </c>
      <c r="P10" s="10">
        <f>Calculations!R70</f>
        <v>0</v>
      </c>
      <c r="Q10" s="10">
        <f>Calculations!S70</f>
        <v>0</v>
      </c>
      <c r="R10" s="10">
        <f>Calculations!T70</f>
        <v>0</v>
      </c>
      <c r="S10" s="10">
        <f>Calculations!U70</f>
        <v>0</v>
      </c>
      <c r="T10" s="10">
        <f>Calculations!V70</f>
        <v>0</v>
      </c>
      <c r="U10" s="10">
        <f>Calculations!W70</f>
        <v>0</v>
      </c>
      <c r="V10" s="10">
        <f>Calculations!X70</f>
        <v>0</v>
      </c>
      <c r="W10" s="10">
        <f>Calculations!Y70</f>
        <v>0</v>
      </c>
      <c r="X10" s="10">
        <f>Calculations!Z70</f>
        <v>0</v>
      </c>
      <c r="Y10" s="10">
        <f>Calculations!AA70</f>
        <v>0</v>
      </c>
      <c r="Z10" s="10">
        <f>Calculations!AB70</f>
        <v>0</v>
      </c>
      <c r="AA10" s="10">
        <f>Calculations!AC70</f>
        <v>0</v>
      </c>
      <c r="AB10" s="10">
        <f>Calculations!AD70</f>
        <v>0</v>
      </c>
      <c r="AC10" s="10">
        <f>Calculations!AE70</f>
        <v>0</v>
      </c>
      <c r="AD10" s="10">
        <f>Calculations!AF70</f>
        <v>0</v>
      </c>
      <c r="AE10" s="10">
        <f>Calculations!AG70</f>
        <v>0</v>
      </c>
      <c r="AF10" s="10">
        <f>Calculations!AH70</f>
        <v>0</v>
      </c>
      <c r="AG10" s="10">
        <f>Calculations!AI70</f>
        <v>0</v>
      </c>
    </row>
    <row r="11" spans="1:33" x14ac:dyDescent="0.25">
      <c r="A11" t="s">
        <v>14</v>
      </c>
      <c r="B11" s="10">
        <f>Calculations!D71</f>
        <v>0</v>
      </c>
      <c r="C11" s="10">
        <f>Calculations!E71</f>
        <v>0</v>
      </c>
      <c r="D11" s="10">
        <f>Calculations!F71</f>
        <v>0</v>
      </c>
      <c r="E11" s="10">
        <f>Calculations!G71</f>
        <v>0</v>
      </c>
      <c r="F11" s="10">
        <f>Calculations!H71</f>
        <v>0</v>
      </c>
      <c r="G11" s="10">
        <f>Calculations!I71</f>
        <v>0</v>
      </c>
      <c r="H11" s="10">
        <f>Calculations!J71</f>
        <v>0</v>
      </c>
      <c r="I11" s="10">
        <f>Calculations!K71</f>
        <v>0</v>
      </c>
      <c r="J11" s="10">
        <f>Calculations!L71</f>
        <v>0</v>
      </c>
      <c r="K11" s="10">
        <f>Calculations!M71</f>
        <v>0</v>
      </c>
      <c r="L11" s="10">
        <f>Calculations!N71</f>
        <v>0</v>
      </c>
      <c r="M11" s="10">
        <f>Calculations!O71</f>
        <v>0</v>
      </c>
      <c r="N11" s="10">
        <f>Calculations!P71</f>
        <v>0</v>
      </c>
      <c r="O11" s="10">
        <f>Calculations!Q71</f>
        <v>0</v>
      </c>
      <c r="P11" s="10">
        <f>Calculations!R71</f>
        <v>0</v>
      </c>
      <c r="Q11" s="10">
        <f>Calculations!S71</f>
        <v>0</v>
      </c>
      <c r="R11" s="10">
        <f>Calculations!T71</f>
        <v>0</v>
      </c>
      <c r="S11" s="10">
        <f>Calculations!U71</f>
        <v>0</v>
      </c>
      <c r="T11" s="10">
        <f>Calculations!V71</f>
        <v>0</v>
      </c>
      <c r="U11" s="10">
        <f>Calculations!W71</f>
        <v>0</v>
      </c>
      <c r="V11" s="10">
        <f>Calculations!X71</f>
        <v>0</v>
      </c>
      <c r="W11" s="10">
        <f>Calculations!Y71</f>
        <v>0</v>
      </c>
      <c r="X11" s="10">
        <f>Calculations!Z71</f>
        <v>0</v>
      </c>
      <c r="Y11" s="10">
        <f>Calculations!AA71</f>
        <v>0</v>
      </c>
      <c r="Z11" s="10">
        <f>Calculations!AB71</f>
        <v>0</v>
      </c>
      <c r="AA11" s="10">
        <f>Calculations!AC71</f>
        <v>0</v>
      </c>
      <c r="AB11" s="10">
        <f>Calculations!AD71</f>
        <v>0</v>
      </c>
      <c r="AC11" s="10">
        <f>Calculations!AE71</f>
        <v>0</v>
      </c>
      <c r="AD11" s="10">
        <f>Calculations!AF71</f>
        <v>0</v>
      </c>
      <c r="AE11" s="10">
        <f>Calculations!AG71</f>
        <v>0</v>
      </c>
      <c r="AF11" s="10">
        <f>Calculations!AH71</f>
        <v>0</v>
      </c>
      <c r="AG11" s="10">
        <f>Calculations!AI71</f>
        <v>0</v>
      </c>
    </row>
    <row r="12" spans="1:33" x14ac:dyDescent="0.25">
      <c r="A12" t="s">
        <v>15</v>
      </c>
      <c r="B12" s="10">
        <f>Calculations!D72</f>
        <v>0</v>
      </c>
      <c r="C12" s="10">
        <f>Calculations!E72</f>
        <v>0</v>
      </c>
      <c r="D12" s="10">
        <f>Calculations!F72</f>
        <v>0</v>
      </c>
      <c r="E12" s="10">
        <f>Calculations!G72</f>
        <v>0</v>
      </c>
      <c r="F12" s="10">
        <f>Calculations!H72</f>
        <v>0</v>
      </c>
      <c r="G12" s="10">
        <f>Calculations!I72</f>
        <v>0</v>
      </c>
      <c r="H12" s="10">
        <f>Calculations!J72</f>
        <v>0</v>
      </c>
      <c r="I12" s="10">
        <f>Calculations!K72</f>
        <v>0</v>
      </c>
      <c r="J12" s="10">
        <f>Calculations!L72</f>
        <v>0</v>
      </c>
      <c r="K12" s="10">
        <f>Calculations!M72</f>
        <v>0</v>
      </c>
      <c r="L12" s="10">
        <f>Calculations!N72</f>
        <v>0</v>
      </c>
      <c r="M12" s="10">
        <f>Calculations!O72</f>
        <v>0</v>
      </c>
      <c r="N12" s="10">
        <f>Calculations!P72</f>
        <v>0</v>
      </c>
      <c r="O12" s="10">
        <f>Calculations!Q72</f>
        <v>0</v>
      </c>
      <c r="P12" s="10">
        <f>Calculations!R72</f>
        <v>0</v>
      </c>
      <c r="Q12" s="10">
        <f>Calculations!S72</f>
        <v>0</v>
      </c>
      <c r="R12" s="10">
        <f>Calculations!T72</f>
        <v>0</v>
      </c>
      <c r="S12" s="10">
        <f>Calculations!U72</f>
        <v>0</v>
      </c>
      <c r="T12" s="10">
        <f>Calculations!V72</f>
        <v>0</v>
      </c>
      <c r="U12" s="10">
        <f>Calculations!W72</f>
        <v>0</v>
      </c>
      <c r="V12" s="10">
        <f>Calculations!X72</f>
        <v>0</v>
      </c>
      <c r="W12" s="10">
        <f>Calculations!Y72</f>
        <v>0</v>
      </c>
      <c r="X12" s="10">
        <f>Calculations!Z72</f>
        <v>0</v>
      </c>
      <c r="Y12" s="10">
        <f>Calculations!AA72</f>
        <v>0</v>
      </c>
      <c r="Z12" s="10">
        <f>Calculations!AB72</f>
        <v>0</v>
      </c>
      <c r="AA12" s="10">
        <f>Calculations!AC72</f>
        <v>0</v>
      </c>
      <c r="AB12" s="10">
        <f>Calculations!AD72</f>
        <v>0</v>
      </c>
      <c r="AC12" s="10">
        <f>Calculations!AE72</f>
        <v>0</v>
      </c>
      <c r="AD12" s="10">
        <f>Calculations!AF72</f>
        <v>0</v>
      </c>
      <c r="AE12" s="10">
        <f>Calculations!AG72</f>
        <v>0</v>
      </c>
      <c r="AF12" s="10">
        <f>Calculations!AH72</f>
        <v>0</v>
      </c>
      <c r="AG12" s="10">
        <f>Calculations!AI72</f>
        <v>0</v>
      </c>
    </row>
    <row r="13" spans="1:33" x14ac:dyDescent="0.25">
      <c r="A13" t="s">
        <v>61</v>
      </c>
      <c r="B13" s="10">
        <f>Calculations!D73</f>
        <v>0</v>
      </c>
      <c r="C13" s="10">
        <f>Calculations!E73</f>
        <v>0</v>
      </c>
      <c r="D13" s="10">
        <f>Calculations!F73</f>
        <v>0</v>
      </c>
      <c r="E13" s="10">
        <f>Calculations!G73</f>
        <v>0</v>
      </c>
      <c r="F13" s="10">
        <f>Calculations!H73</f>
        <v>0</v>
      </c>
      <c r="G13" s="10">
        <f>Calculations!I73</f>
        <v>0</v>
      </c>
      <c r="H13" s="10">
        <f>Calculations!J73</f>
        <v>0</v>
      </c>
      <c r="I13" s="10">
        <f>Calculations!K73</f>
        <v>0</v>
      </c>
      <c r="J13" s="10">
        <f>Calculations!L73</f>
        <v>0</v>
      </c>
      <c r="K13" s="10">
        <f>Calculations!M73</f>
        <v>0</v>
      </c>
      <c r="L13" s="10">
        <f>Calculations!N73</f>
        <v>0</v>
      </c>
      <c r="M13" s="10">
        <f>Calculations!O73</f>
        <v>0</v>
      </c>
      <c r="N13" s="10">
        <f>Calculations!P73</f>
        <v>0</v>
      </c>
      <c r="O13" s="10">
        <f>Calculations!Q73</f>
        <v>0</v>
      </c>
      <c r="P13" s="10">
        <f>Calculations!R73</f>
        <v>0</v>
      </c>
      <c r="Q13" s="10">
        <f>Calculations!S73</f>
        <v>0</v>
      </c>
      <c r="R13" s="10">
        <f>Calculations!T73</f>
        <v>0</v>
      </c>
      <c r="S13" s="10">
        <f>Calculations!U73</f>
        <v>0</v>
      </c>
      <c r="T13" s="10">
        <f>Calculations!V73</f>
        <v>0</v>
      </c>
      <c r="U13" s="10">
        <f>Calculations!W73</f>
        <v>0</v>
      </c>
      <c r="V13" s="10">
        <f>Calculations!X73</f>
        <v>0</v>
      </c>
      <c r="W13" s="10">
        <f>Calculations!Y73</f>
        <v>0</v>
      </c>
      <c r="X13" s="10">
        <f>Calculations!Z73</f>
        <v>0</v>
      </c>
      <c r="Y13" s="10">
        <f>Calculations!AA73</f>
        <v>0</v>
      </c>
      <c r="Z13" s="10">
        <f>Calculations!AB73</f>
        <v>0</v>
      </c>
      <c r="AA13" s="10">
        <f>Calculations!AC73</f>
        <v>0</v>
      </c>
      <c r="AB13" s="10">
        <f>Calculations!AD73</f>
        <v>0</v>
      </c>
      <c r="AC13" s="10">
        <f>Calculations!AE73</f>
        <v>0</v>
      </c>
      <c r="AD13" s="10">
        <f>Calculations!AF73</f>
        <v>0</v>
      </c>
      <c r="AE13" s="10">
        <f>Calculations!AG73</f>
        <v>0</v>
      </c>
      <c r="AF13" s="10">
        <f>Calculations!AH73</f>
        <v>0</v>
      </c>
      <c r="AG13" s="10">
        <f>Calculations!AI73</f>
        <v>0</v>
      </c>
    </row>
    <row r="14" spans="1:33" x14ac:dyDescent="0.25">
      <c r="A14" t="s">
        <v>64</v>
      </c>
      <c r="B14" s="10">
        <f>Calculations!D74</f>
        <v>0</v>
      </c>
      <c r="C14" s="10">
        <f>Calculations!E74</f>
        <v>0</v>
      </c>
      <c r="D14" s="10">
        <f>Calculations!F74</f>
        <v>0</v>
      </c>
      <c r="E14" s="10">
        <f>Calculations!G74</f>
        <v>0</v>
      </c>
      <c r="F14" s="10">
        <f>Calculations!H74</f>
        <v>0</v>
      </c>
      <c r="G14" s="10">
        <f>Calculations!I74</f>
        <v>0</v>
      </c>
      <c r="H14" s="10">
        <f>Calculations!J74</f>
        <v>0</v>
      </c>
      <c r="I14" s="10">
        <f>Calculations!K74</f>
        <v>0</v>
      </c>
      <c r="J14" s="10">
        <f>Calculations!L74</f>
        <v>0</v>
      </c>
      <c r="K14" s="10">
        <f>Calculations!M74</f>
        <v>0</v>
      </c>
      <c r="L14" s="10">
        <f>Calculations!N74</f>
        <v>0</v>
      </c>
      <c r="M14" s="10">
        <f>Calculations!O74</f>
        <v>0</v>
      </c>
      <c r="N14" s="10">
        <f>Calculations!P74</f>
        <v>0</v>
      </c>
      <c r="O14" s="10">
        <f>Calculations!Q74</f>
        <v>0</v>
      </c>
      <c r="P14" s="10">
        <f>Calculations!R74</f>
        <v>0</v>
      </c>
      <c r="Q14" s="10">
        <f>Calculations!S74</f>
        <v>0</v>
      </c>
      <c r="R14" s="10">
        <f>Calculations!T74</f>
        <v>0</v>
      </c>
      <c r="S14" s="10">
        <f>Calculations!U74</f>
        <v>0</v>
      </c>
      <c r="T14" s="10">
        <f>Calculations!V74</f>
        <v>0</v>
      </c>
      <c r="U14" s="10">
        <f>Calculations!W74</f>
        <v>0</v>
      </c>
      <c r="V14" s="10">
        <f>Calculations!X74</f>
        <v>0</v>
      </c>
      <c r="W14" s="10">
        <f>Calculations!Y74</f>
        <v>0</v>
      </c>
      <c r="X14" s="10">
        <f>Calculations!Z74</f>
        <v>0</v>
      </c>
      <c r="Y14" s="10">
        <f>Calculations!AA74</f>
        <v>0</v>
      </c>
      <c r="Z14" s="10">
        <f>Calculations!AB74</f>
        <v>0</v>
      </c>
      <c r="AA14" s="10">
        <f>Calculations!AC74</f>
        <v>0</v>
      </c>
      <c r="AB14" s="10">
        <f>Calculations!AD74</f>
        <v>0</v>
      </c>
      <c r="AC14" s="10">
        <f>Calculations!AE74</f>
        <v>0</v>
      </c>
      <c r="AD14" s="10">
        <f>Calculations!AF74</f>
        <v>0</v>
      </c>
      <c r="AE14" s="10">
        <f>Calculations!AG74</f>
        <v>0</v>
      </c>
      <c r="AF14" s="10">
        <f>Calculations!AH74</f>
        <v>0</v>
      </c>
      <c r="AG14" s="10">
        <f>Calculations!AI74</f>
        <v>0</v>
      </c>
    </row>
    <row r="15" spans="1:33" x14ac:dyDescent="0.25">
      <c r="A15" t="s">
        <v>162</v>
      </c>
      <c r="B15" s="10">
        <f>Calculations!D75</f>
        <v>0</v>
      </c>
      <c r="C15" s="10">
        <f>Calculations!E75</f>
        <v>0</v>
      </c>
      <c r="D15" s="10">
        <f>Calculations!F75</f>
        <v>0</v>
      </c>
      <c r="E15" s="10">
        <f>Calculations!G75</f>
        <v>0</v>
      </c>
      <c r="F15" s="10">
        <f>Calculations!H75</f>
        <v>0</v>
      </c>
      <c r="G15" s="10">
        <f>Calculations!I75</f>
        <v>0</v>
      </c>
      <c r="H15" s="10">
        <f>Calculations!J75</f>
        <v>0</v>
      </c>
      <c r="I15" s="10">
        <f>Calculations!K75</f>
        <v>0</v>
      </c>
      <c r="J15" s="10">
        <f>Calculations!L75</f>
        <v>0</v>
      </c>
      <c r="K15" s="10">
        <f>Calculations!M75</f>
        <v>0</v>
      </c>
      <c r="L15" s="10">
        <f>Calculations!N75</f>
        <v>0</v>
      </c>
      <c r="M15" s="10">
        <f>Calculations!O75</f>
        <v>0</v>
      </c>
      <c r="N15" s="10">
        <f>Calculations!P75</f>
        <v>0</v>
      </c>
      <c r="O15" s="10">
        <f>Calculations!Q75</f>
        <v>0</v>
      </c>
      <c r="P15" s="10">
        <f>Calculations!R75</f>
        <v>0</v>
      </c>
      <c r="Q15" s="10">
        <f>Calculations!S75</f>
        <v>0</v>
      </c>
      <c r="R15" s="10">
        <f>Calculations!T75</f>
        <v>0</v>
      </c>
      <c r="S15" s="10">
        <f>Calculations!U75</f>
        <v>0</v>
      </c>
      <c r="T15" s="10">
        <f>Calculations!V75</f>
        <v>0</v>
      </c>
      <c r="U15" s="10">
        <f>Calculations!W75</f>
        <v>0</v>
      </c>
      <c r="V15" s="10">
        <f>Calculations!X75</f>
        <v>0</v>
      </c>
      <c r="W15" s="10">
        <f>Calculations!Y75</f>
        <v>0</v>
      </c>
      <c r="X15" s="10">
        <f>Calculations!Z75</f>
        <v>0</v>
      </c>
      <c r="Y15" s="10">
        <f>Calculations!AA75</f>
        <v>0</v>
      </c>
      <c r="Z15" s="10">
        <f>Calculations!AB75</f>
        <v>0</v>
      </c>
      <c r="AA15" s="10">
        <f>Calculations!AC75</f>
        <v>0</v>
      </c>
      <c r="AB15" s="10">
        <f>Calculations!AD75</f>
        <v>0</v>
      </c>
      <c r="AC15" s="10">
        <f>Calculations!AE75</f>
        <v>0</v>
      </c>
      <c r="AD15" s="10">
        <f>Calculations!AF75</f>
        <v>0</v>
      </c>
      <c r="AE15" s="10">
        <f>Calculations!AG75</f>
        <v>0</v>
      </c>
      <c r="AF15" s="10">
        <f>Calculations!AH75</f>
        <v>0</v>
      </c>
      <c r="AG15" s="10">
        <f>Calculations!AI75</f>
        <v>0</v>
      </c>
    </row>
    <row r="16" spans="1:33" x14ac:dyDescent="0.25">
      <c r="A16" t="s">
        <v>163</v>
      </c>
      <c r="B16" s="10">
        <f>Calculations!D76</f>
        <v>0</v>
      </c>
      <c r="C16" s="10">
        <f>Calculations!E76</f>
        <v>0</v>
      </c>
      <c r="D16" s="10">
        <f>Calculations!F76</f>
        <v>0</v>
      </c>
      <c r="E16" s="10">
        <f>Calculations!G76</f>
        <v>0</v>
      </c>
      <c r="F16" s="10">
        <f>Calculations!H76</f>
        <v>0</v>
      </c>
      <c r="G16" s="10">
        <f>Calculations!I76</f>
        <v>0</v>
      </c>
      <c r="H16" s="10">
        <f>Calculations!J76</f>
        <v>0</v>
      </c>
      <c r="I16" s="10">
        <f>Calculations!K76</f>
        <v>0</v>
      </c>
      <c r="J16" s="10">
        <f>Calculations!L76</f>
        <v>0</v>
      </c>
      <c r="K16" s="10">
        <f>Calculations!M76</f>
        <v>0</v>
      </c>
      <c r="L16" s="10">
        <f>Calculations!N76</f>
        <v>0</v>
      </c>
      <c r="M16" s="10">
        <f>Calculations!O76</f>
        <v>0</v>
      </c>
      <c r="N16" s="10">
        <f>Calculations!P76</f>
        <v>0</v>
      </c>
      <c r="O16" s="10">
        <f>Calculations!Q76</f>
        <v>0</v>
      </c>
      <c r="P16" s="10">
        <f>Calculations!R76</f>
        <v>0</v>
      </c>
      <c r="Q16" s="10">
        <f>Calculations!S76</f>
        <v>0</v>
      </c>
      <c r="R16" s="10">
        <f>Calculations!T76</f>
        <v>0</v>
      </c>
      <c r="S16" s="10">
        <f>Calculations!U76</f>
        <v>0</v>
      </c>
      <c r="T16" s="10">
        <f>Calculations!V76</f>
        <v>0</v>
      </c>
      <c r="U16" s="10">
        <f>Calculations!W76</f>
        <v>0</v>
      </c>
      <c r="V16" s="10">
        <f>Calculations!X76</f>
        <v>0</v>
      </c>
      <c r="W16" s="10">
        <f>Calculations!Y76</f>
        <v>0</v>
      </c>
      <c r="X16" s="10">
        <f>Calculations!Z76</f>
        <v>0</v>
      </c>
      <c r="Y16" s="10">
        <f>Calculations!AA76</f>
        <v>0</v>
      </c>
      <c r="Z16" s="10">
        <f>Calculations!AB76</f>
        <v>0</v>
      </c>
      <c r="AA16" s="10">
        <f>Calculations!AC76</f>
        <v>0</v>
      </c>
      <c r="AB16" s="10">
        <f>Calculations!AD76</f>
        <v>0</v>
      </c>
      <c r="AC16" s="10">
        <f>Calculations!AE76</f>
        <v>0</v>
      </c>
      <c r="AD16" s="10">
        <f>Calculations!AF76</f>
        <v>0</v>
      </c>
      <c r="AE16" s="10">
        <f>Calculations!AG76</f>
        <v>0</v>
      </c>
      <c r="AF16" s="10">
        <f>Calculations!AH76</f>
        <v>0</v>
      </c>
      <c r="AG16" s="10">
        <f>Calculations!AI76</f>
        <v>0</v>
      </c>
    </row>
    <row r="17" spans="1:33" x14ac:dyDescent="0.25">
      <c r="A17" t="s">
        <v>164</v>
      </c>
      <c r="B17" s="10">
        <f>Calculations!D77</f>
        <v>0</v>
      </c>
      <c r="C17" s="10">
        <f>Calculations!E77</f>
        <v>0</v>
      </c>
      <c r="D17" s="10">
        <f>Calculations!F77</f>
        <v>0</v>
      </c>
      <c r="E17" s="10">
        <f>Calculations!G77</f>
        <v>0</v>
      </c>
      <c r="F17" s="10">
        <f>Calculations!H77</f>
        <v>0</v>
      </c>
      <c r="G17" s="10">
        <f>Calculations!I77</f>
        <v>0</v>
      </c>
      <c r="H17" s="10">
        <f>Calculations!J77</f>
        <v>0</v>
      </c>
      <c r="I17" s="10">
        <f>Calculations!K77</f>
        <v>0</v>
      </c>
      <c r="J17" s="10">
        <f>Calculations!L77</f>
        <v>0</v>
      </c>
      <c r="K17" s="10">
        <f>Calculations!M77</f>
        <v>0</v>
      </c>
      <c r="L17" s="10">
        <f>Calculations!N77</f>
        <v>0</v>
      </c>
      <c r="M17" s="10">
        <f>Calculations!O77</f>
        <v>0</v>
      </c>
      <c r="N17" s="10">
        <f>Calculations!P77</f>
        <v>0</v>
      </c>
      <c r="O17" s="10">
        <f>Calculations!Q77</f>
        <v>0</v>
      </c>
      <c r="P17" s="10">
        <f>Calculations!R77</f>
        <v>0</v>
      </c>
      <c r="Q17" s="10">
        <f>Calculations!S77</f>
        <v>0</v>
      </c>
      <c r="R17" s="10">
        <f>Calculations!T77</f>
        <v>0</v>
      </c>
      <c r="S17" s="10">
        <f>Calculations!U77</f>
        <v>0</v>
      </c>
      <c r="T17" s="10">
        <f>Calculations!V77</f>
        <v>0</v>
      </c>
      <c r="U17" s="10">
        <f>Calculations!W77</f>
        <v>0</v>
      </c>
      <c r="V17" s="10">
        <f>Calculations!X77</f>
        <v>0</v>
      </c>
      <c r="W17" s="10">
        <f>Calculations!Y77</f>
        <v>0</v>
      </c>
      <c r="X17" s="10">
        <f>Calculations!Z77</f>
        <v>0</v>
      </c>
      <c r="Y17" s="10">
        <f>Calculations!AA77</f>
        <v>0</v>
      </c>
      <c r="Z17" s="10">
        <f>Calculations!AB77</f>
        <v>0</v>
      </c>
      <c r="AA17" s="10">
        <f>Calculations!AC77</f>
        <v>0</v>
      </c>
      <c r="AB17" s="10">
        <f>Calculations!AD77</f>
        <v>0</v>
      </c>
      <c r="AC17" s="10">
        <f>Calculations!AE77</f>
        <v>0</v>
      </c>
      <c r="AD17" s="10">
        <f>Calculations!AF77</f>
        <v>0</v>
      </c>
      <c r="AE17" s="10">
        <f>Calculations!AG77</f>
        <v>0</v>
      </c>
      <c r="AF17" s="10">
        <f>Calculations!AH77</f>
        <v>0</v>
      </c>
      <c r="AG17" s="10">
        <f>Calculations!AI77</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Calculations!D83</f>
        <v>0</v>
      </c>
      <c r="C2" s="10">
        <f>Calculations!E83</f>
        <v>0</v>
      </c>
      <c r="D2" s="10">
        <f>Calculations!F83</f>
        <v>0</v>
      </c>
      <c r="E2" s="10">
        <f>Calculations!G83</f>
        <v>0</v>
      </c>
      <c r="F2" s="10">
        <f>Calculations!H83</f>
        <v>0</v>
      </c>
      <c r="G2" s="10">
        <f>Calculations!I83</f>
        <v>0</v>
      </c>
      <c r="H2" s="10">
        <f>Calculations!J83</f>
        <v>0</v>
      </c>
      <c r="I2" s="10">
        <f>Calculations!K83</f>
        <v>0</v>
      </c>
      <c r="J2" s="10">
        <f>Calculations!L83</f>
        <v>0</v>
      </c>
      <c r="K2" s="10">
        <f>Calculations!M83</f>
        <v>0</v>
      </c>
      <c r="L2" s="10">
        <f>Calculations!N83</f>
        <v>0</v>
      </c>
      <c r="M2" s="10">
        <f>Calculations!O83</f>
        <v>0</v>
      </c>
      <c r="N2" s="10">
        <f>Calculations!P83</f>
        <v>0</v>
      </c>
      <c r="O2" s="10">
        <f>Calculations!Q83</f>
        <v>0</v>
      </c>
      <c r="P2" s="10">
        <f>Calculations!R83</f>
        <v>0</v>
      </c>
      <c r="Q2" s="10">
        <f>Calculations!S83</f>
        <v>0</v>
      </c>
      <c r="R2" s="10">
        <f>Calculations!T83</f>
        <v>0</v>
      </c>
      <c r="S2" s="10">
        <f>Calculations!U83</f>
        <v>0</v>
      </c>
      <c r="T2" s="10">
        <f>Calculations!V83</f>
        <v>0</v>
      </c>
      <c r="U2" s="10">
        <f>Calculations!W83</f>
        <v>0</v>
      </c>
      <c r="V2" s="10">
        <f>Calculations!X83</f>
        <v>0</v>
      </c>
      <c r="W2" s="10">
        <f>Calculations!Y83</f>
        <v>0</v>
      </c>
      <c r="X2" s="10">
        <f>Calculations!Z83</f>
        <v>0</v>
      </c>
      <c r="Y2" s="10">
        <f>Calculations!AA83</f>
        <v>0</v>
      </c>
      <c r="Z2" s="10">
        <f>Calculations!AB83</f>
        <v>0</v>
      </c>
      <c r="AA2" s="10">
        <f>Calculations!AC83</f>
        <v>0</v>
      </c>
      <c r="AB2" s="10">
        <f>Calculations!AD83</f>
        <v>0</v>
      </c>
      <c r="AC2" s="10">
        <f>Calculations!AE83</f>
        <v>0</v>
      </c>
      <c r="AD2" s="10">
        <f>Calculations!AF83</f>
        <v>0</v>
      </c>
      <c r="AE2" s="10">
        <f>Calculations!AG83</f>
        <v>0</v>
      </c>
      <c r="AF2" s="10">
        <f>Calculations!AH83</f>
        <v>0</v>
      </c>
      <c r="AG2" s="10">
        <f>Calculations!AI83</f>
        <v>0</v>
      </c>
    </row>
    <row r="3" spans="1:33" x14ac:dyDescent="0.25">
      <c r="A3" t="s">
        <v>7</v>
      </c>
      <c r="B3" s="10">
        <f>Calculations!D84</f>
        <v>0</v>
      </c>
      <c r="C3" s="10">
        <f>Calculations!E84</f>
        <v>1377.152</v>
      </c>
      <c r="D3" s="10">
        <f>Calculations!F84</f>
        <v>1385.0491999999995</v>
      </c>
      <c r="E3" s="10">
        <f>Calculations!G84</f>
        <v>1392.9464000000007</v>
      </c>
      <c r="F3" s="10">
        <f>Calculations!H84</f>
        <v>1400.8436000000002</v>
      </c>
      <c r="G3" s="10">
        <f>Calculations!I84</f>
        <v>1408.7407999999996</v>
      </c>
      <c r="H3" s="10">
        <f>Calculations!J84</f>
        <v>1416.6380000000001</v>
      </c>
      <c r="I3" s="10">
        <f>Calculations!K84</f>
        <v>1432.388600000002</v>
      </c>
      <c r="J3" s="10">
        <f>Calculations!L84</f>
        <v>1448.1392000000014</v>
      </c>
      <c r="K3" s="10">
        <f>Calculations!M84</f>
        <v>1463.8898000000008</v>
      </c>
      <c r="L3" s="10">
        <f>Calculations!N84</f>
        <v>1479.6404000000002</v>
      </c>
      <c r="M3" s="10">
        <f>Calculations!O84</f>
        <v>1495.3909999999998</v>
      </c>
      <c r="N3" s="10">
        <f>Calculations!P84</f>
        <v>1510.5756000000001</v>
      </c>
      <c r="O3" s="10">
        <f>Calculations!Q84</f>
        <v>1525.7602000000006</v>
      </c>
      <c r="P3" s="10">
        <f>Calculations!R84</f>
        <v>1540.9448000000011</v>
      </c>
      <c r="Q3" s="10">
        <f>Calculations!S84</f>
        <v>1556.1294000000016</v>
      </c>
      <c r="R3" s="10">
        <f>Calculations!T84</f>
        <v>1571.3140000000001</v>
      </c>
      <c r="S3" s="10">
        <f>Calculations!U84</f>
        <v>1585.6786000000029</v>
      </c>
      <c r="T3" s="10">
        <f>Calculations!V84</f>
        <v>1600.0432000000001</v>
      </c>
      <c r="U3" s="10">
        <f>Calculations!W84</f>
        <v>1614.4078000000009</v>
      </c>
      <c r="V3" s="10">
        <f>Calculations!X84</f>
        <v>1628.7724000000017</v>
      </c>
      <c r="W3" s="10">
        <f>Calculations!Y84</f>
        <v>1643.1370000000002</v>
      </c>
      <c r="X3" s="10">
        <f>Calculations!Z84</f>
        <v>1658.2861999999986</v>
      </c>
      <c r="Y3" s="10">
        <f>Calculations!AA84</f>
        <v>1673.4353999999985</v>
      </c>
      <c r="Z3" s="10">
        <f>Calculations!AB84</f>
        <v>1688.5845999999983</v>
      </c>
      <c r="AA3" s="10">
        <f>Calculations!AC84</f>
        <v>1703.7337999999982</v>
      </c>
      <c r="AB3" s="10">
        <f>Calculations!AD84</f>
        <v>1718.883</v>
      </c>
      <c r="AC3" s="10">
        <f>Calculations!AE84</f>
        <v>1731.7387999999992</v>
      </c>
      <c r="AD3" s="10">
        <f>Calculations!AF84</f>
        <v>1744.5945999999967</v>
      </c>
      <c r="AE3" s="10">
        <f>Calculations!AG84</f>
        <v>1757.4503999999979</v>
      </c>
      <c r="AF3" s="10">
        <f>Calculations!AH84</f>
        <v>1770.3061999999991</v>
      </c>
      <c r="AG3" s="10">
        <f>Calculations!AI84</f>
        <v>1783.1619999999998</v>
      </c>
    </row>
    <row r="4" spans="1:33" x14ac:dyDescent="0.25">
      <c r="A4" t="s">
        <v>8</v>
      </c>
      <c r="B4" s="10">
        <f>Calculations!D85</f>
        <v>0</v>
      </c>
      <c r="C4" s="10">
        <f>Calculations!E85</f>
        <v>0</v>
      </c>
      <c r="D4" s="10">
        <f>Calculations!F85</f>
        <v>0</v>
      </c>
      <c r="E4" s="10">
        <f>Calculations!G85</f>
        <v>0</v>
      </c>
      <c r="F4" s="10">
        <f>Calculations!H85</f>
        <v>0</v>
      </c>
      <c r="G4" s="10">
        <f>Calculations!I85</f>
        <v>0</v>
      </c>
      <c r="H4" s="10">
        <f>Calculations!J85</f>
        <v>0</v>
      </c>
      <c r="I4" s="10">
        <f>Calculations!K85</f>
        <v>0</v>
      </c>
      <c r="J4" s="10">
        <f>Calculations!L85</f>
        <v>0</v>
      </c>
      <c r="K4" s="10">
        <f>Calculations!M85</f>
        <v>0</v>
      </c>
      <c r="L4" s="10">
        <f>Calculations!N85</f>
        <v>0</v>
      </c>
      <c r="M4" s="10">
        <f>Calculations!O85</f>
        <v>0</v>
      </c>
      <c r="N4" s="10">
        <f>Calculations!P85</f>
        <v>0</v>
      </c>
      <c r="O4" s="10">
        <f>Calculations!Q85</f>
        <v>0</v>
      </c>
      <c r="P4" s="10">
        <f>Calculations!R85</f>
        <v>0</v>
      </c>
      <c r="Q4" s="10">
        <f>Calculations!S85</f>
        <v>0</v>
      </c>
      <c r="R4" s="10">
        <f>Calculations!T85</f>
        <v>0</v>
      </c>
      <c r="S4" s="10">
        <f>Calculations!U85</f>
        <v>0</v>
      </c>
      <c r="T4" s="10">
        <f>Calculations!V85</f>
        <v>0</v>
      </c>
      <c r="U4" s="10">
        <f>Calculations!W85</f>
        <v>0</v>
      </c>
      <c r="V4" s="10">
        <f>Calculations!X85</f>
        <v>0</v>
      </c>
      <c r="W4" s="10">
        <f>Calculations!Y85</f>
        <v>0</v>
      </c>
      <c r="X4" s="10">
        <f>Calculations!Z85</f>
        <v>0</v>
      </c>
      <c r="Y4" s="10">
        <f>Calculations!AA85</f>
        <v>0</v>
      </c>
      <c r="Z4" s="10">
        <f>Calculations!AB85</f>
        <v>0</v>
      </c>
      <c r="AA4" s="10">
        <f>Calculations!AC85</f>
        <v>0</v>
      </c>
      <c r="AB4" s="10">
        <f>Calculations!AD85</f>
        <v>0</v>
      </c>
      <c r="AC4" s="10">
        <f>Calculations!AE85</f>
        <v>0</v>
      </c>
      <c r="AD4" s="10">
        <f>Calculations!AF85</f>
        <v>0</v>
      </c>
      <c r="AE4" s="10">
        <f>Calculations!AG85</f>
        <v>0</v>
      </c>
      <c r="AF4" s="10">
        <f>Calculations!AH85</f>
        <v>0</v>
      </c>
      <c r="AG4" s="10">
        <f>Calculations!AI85</f>
        <v>0</v>
      </c>
    </row>
    <row r="5" spans="1:33" x14ac:dyDescent="0.25">
      <c r="A5" t="s">
        <v>9</v>
      </c>
      <c r="B5" s="10">
        <f>Calculations!D86</f>
        <v>0</v>
      </c>
      <c r="C5" s="10">
        <f>Calculations!E86</f>
        <v>0</v>
      </c>
      <c r="D5" s="10">
        <f>Calculations!F86</f>
        <v>0</v>
      </c>
      <c r="E5" s="10">
        <f>Calculations!G86</f>
        <v>0</v>
      </c>
      <c r="F5" s="10">
        <f>Calculations!H86</f>
        <v>0</v>
      </c>
      <c r="G5" s="10">
        <f>Calculations!I86</f>
        <v>0</v>
      </c>
      <c r="H5" s="10">
        <f>Calculations!J86</f>
        <v>0</v>
      </c>
      <c r="I5" s="10">
        <f>Calculations!K86</f>
        <v>0</v>
      </c>
      <c r="J5" s="10">
        <f>Calculations!L86</f>
        <v>0</v>
      </c>
      <c r="K5" s="10">
        <f>Calculations!M86</f>
        <v>0</v>
      </c>
      <c r="L5" s="10">
        <f>Calculations!N86</f>
        <v>0</v>
      </c>
      <c r="M5" s="10">
        <f>Calculations!O86</f>
        <v>0</v>
      </c>
      <c r="N5" s="10">
        <f>Calculations!P86</f>
        <v>0</v>
      </c>
      <c r="O5" s="10">
        <f>Calculations!Q86</f>
        <v>0</v>
      </c>
      <c r="P5" s="10">
        <f>Calculations!R86</f>
        <v>0</v>
      </c>
      <c r="Q5" s="10">
        <f>Calculations!S86</f>
        <v>0</v>
      </c>
      <c r="R5" s="10">
        <f>Calculations!T86</f>
        <v>0</v>
      </c>
      <c r="S5" s="10">
        <f>Calculations!U86</f>
        <v>0</v>
      </c>
      <c r="T5" s="10">
        <f>Calculations!V86</f>
        <v>0</v>
      </c>
      <c r="U5" s="10">
        <f>Calculations!W86</f>
        <v>0</v>
      </c>
      <c r="V5" s="10">
        <f>Calculations!X86</f>
        <v>0</v>
      </c>
      <c r="W5" s="10">
        <f>Calculations!Y86</f>
        <v>0</v>
      </c>
      <c r="X5" s="10">
        <f>Calculations!Z86</f>
        <v>0</v>
      </c>
      <c r="Y5" s="10">
        <f>Calculations!AA86</f>
        <v>0</v>
      </c>
      <c r="Z5" s="10">
        <f>Calculations!AB86</f>
        <v>0</v>
      </c>
      <c r="AA5" s="10">
        <f>Calculations!AC86</f>
        <v>0</v>
      </c>
      <c r="AB5" s="10">
        <f>Calculations!AD86</f>
        <v>0</v>
      </c>
      <c r="AC5" s="10">
        <f>Calculations!AE86</f>
        <v>0</v>
      </c>
      <c r="AD5" s="10">
        <f>Calculations!AF86</f>
        <v>0</v>
      </c>
      <c r="AE5" s="10">
        <f>Calculations!AG86</f>
        <v>0</v>
      </c>
      <c r="AF5" s="10">
        <f>Calculations!AH86</f>
        <v>0</v>
      </c>
      <c r="AG5" s="10">
        <f>Calculations!AI86</f>
        <v>0</v>
      </c>
    </row>
    <row r="6" spans="1:33" x14ac:dyDescent="0.25">
      <c r="A6" t="s">
        <v>63</v>
      </c>
      <c r="B6" s="10">
        <f>Calculations!D87</f>
        <v>0</v>
      </c>
      <c r="C6" s="10">
        <f>Calculations!E87</f>
        <v>554.88099999999997</v>
      </c>
      <c r="D6" s="10">
        <f>Calculations!F87</f>
        <v>555.80780000000004</v>
      </c>
      <c r="E6" s="10">
        <f>Calculations!G87</f>
        <v>556.7346</v>
      </c>
      <c r="F6" s="10">
        <f>Calculations!H87</f>
        <v>557.66139999999996</v>
      </c>
      <c r="G6" s="10">
        <f>Calculations!I87</f>
        <v>558.58819999999992</v>
      </c>
      <c r="H6" s="10">
        <f>Calculations!J87</f>
        <v>559.51499999999999</v>
      </c>
      <c r="I6" s="10">
        <f>Calculations!K87</f>
        <v>560.21679999999981</v>
      </c>
      <c r="J6" s="10">
        <f>Calculations!L87</f>
        <v>560.91859999999986</v>
      </c>
      <c r="K6" s="10">
        <f>Calculations!M87</f>
        <v>561.6203999999999</v>
      </c>
      <c r="L6" s="10">
        <f>Calculations!N87</f>
        <v>562.32219999999995</v>
      </c>
      <c r="M6" s="10">
        <f>Calculations!O87</f>
        <v>563.024</v>
      </c>
      <c r="N6" s="10">
        <f>Calculations!P87</f>
        <v>563.88020000000006</v>
      </c>
      <c r="O6" s="10">
        <f>Calculations!Q87</f>
        <v>564.7364</v>
      </c>
      <c r="P6" s="10">
        <f>Calculations!R87</f>
        <v>565.59259999999995</v>
      </c>
      <c r="Q6" s="10">
        <f>Calculations!S87</f>
        <v>566.44879999999989</v>
      </c>
      <c r="R6" s="10">
        <f>Calculations!T87</f>
        <v>567.30499999999995</v>
      </c>
      <c r="S6" s="10">
        <f>Calculations!U87</f>
        <v>567.67619999999988</v>
      </c>
      <c r="T6" s="10">
        <f>Calculations!V87</f>
        <v>568.04739999999993</v>
      </c>
      <c r="U6" s="10">
        <f>Calculations!W87</f>
        <v>568.41859999999997</v>
      </c>
      <c r="V6" s="10">
        <f>Calculations!X87</f>
        <v>568.78980000000001</v>
      </c>
      <c r="W6" s="10">
        <f>Calculations!Y87</f>
        <v>569.16100000000006</v>
      </c>
      <c r="X6" s="10">
        <f>Calculations!Z87</f>
        <v>569.76780000000008</v>
      </c>
      <c r="Y6" s="10">
        <f>Calculations!AA87</f>
        <v>570.3746000000001</v>
      </c>
      <c r="Z6" s="10">
        <f>Calculations!AB87</f>
        <v>570.98140000000012</v>
      </c>
      <c r="AA6" s="10">
        <f>Calculations!AC87</f>
        <v>571.58819999999992</v>
      </c>
      <c r="AB6" s="10">
        <f>Calculations!AD87</f>
        <v>572.19500000000005</v>
      </c>
      <c r="AC6" s="10">
        <f>Calculations!AE87</f>
        <v>572.2274000000001</v>
      </c>
      <c r="AD6" s="10">
        <f>Calculations!AF87</f>
        <v>572.25980000000004</v>
      </c>
      <c r="AE6" s="10">
        <f>Calculations!AG87</f>
        <v>572.29220000000009</v>
      </c>
      <c r="AF6" s="10">
        <f>Calculations!AH87</f>
        <v>572.32460000000003</v>
      </c>
      <c r="AG6" s="10">
        <f>Calculations!AI87</f>
        <v>572.35699999999997</v>
      </c>
    </row>
    <row r="7" spans="1:33" x14ac:dyDescent="0.25">
      <c r="A7" t="s">
        <v>10</v>
      </c>
      <c r="B7" s="10">
        <f>Calculations!D88</f>
        <v>0</v>
      </c>
      <c r="C7" s="10">
        <f>Calculations!E88</f>
        <v>15855.377</v>
      </c>
      <c r="D7" s="10">
        <f>Calculations!F88</f>
        <v>18413.067400000058</v>
      </c>
      <c r="E7" s="10">
        <f>Calculations!G88</f>
        <v>20970.757799999788</v>
      </c>
      <c r="F7" s="10">
        <f>Calculations!H88</f>
        <v>23528.44820000045</v>
      </c>
      <c r="G7" s="10">
        <f>Calculations!I88</f>
        <v>26086.13860000018</v>
      </c>
      <c r="H7" s="10">
        <f>Calculations!J88</f>
        <v>28643.829000000002</v>
      </c>
      <c r="I7" s="10">
        <f>Calculations!K88</f>
        <v>30182.998399999924</v>
      </c>
      <c r="J7" s="10">
        <f>Calculations!L88</f>
        <v>31722.167799999937</v>
      </c>
      <c r="K7" s="10">
        <f>Calculations!M88</f>
        <v>33261.337199999951</v>
      </c>
      <c r="L7" s="10">
        <f>Calculations!N88</f>
        <v>34800.506599999964</v>
      </c>
      <c r="M7" s="10">
        <f>Calculations!O88</f>
        <v>36339.675999999999</v>
      </c>
      <c r="N7" s="10">
        <f>Calculations!P88</f>
        <v>37371.95980000007</v>
      </c>
      <c r="O7" s="10">
        <f>Calculations!Q88</f>
        <v>38404.243599999929</v>
      </c>
      <c r="P7" s="10">
        <f>Calculations!R88</f>
        <v>39436.527399999788</v>
      </c>
      <c r="Q7" s="10">
        <f>Calculations!S88</f>
        <v>40468.811200000113</v>
      </c>
      <c r="R7" s="10">
        <f>Calculations!T88</f>
        <v>41501.095000000001</v>
      </c>
      <c r="S7" s="10">
        <f>Calculations!U88</f>
        <v>43064.94160000002</v>
      </c>
      <c r="T7" s="10">
        <f>Calculations!V88</f>
        <v>44628.788200000301</v>
      </c>
      <c r="U7" s="10">
        <f>Calculations!W88</f>
        <v>46192.634800000116</v>
      </c>
      <c r="V7" s="10">
        <f>Calculations!X88</f>
        <v>47756.481399999931</v>
      </c>
      <c r="W7" s="10">
        <f>Calculations!Y88</f>
        <v>49320.328000000001</v>
      </c>
      <c r="X7" s="10">
        <f>Calculations!Z88</f>
        <v>51176.549799999688</v>
      </c>
      <c r="Y7" s="10">
        <f>Calculations!AA88</f>
        <v>53032.771599999629</v>
      </c>
      <c r="Z7" s="10">
        <f>Calculations!AB88</f>
        <v>54888.99339999957</v>
      </c>
      <c r="AA7" s="10">
        <f>Calculations!AC88</f>
        <v>56745.215199999977</v>
      </c>
      <c r="AB7" s="10">
        <f>Calculations!AD88</f>
        <v>58601.436999999998</v>
      </c>
      <c r="AC7" s="10">
        <f>Calculations!AE88</f>
        <v>60444.592600000091</v>
      </c>
      <c r="AD7" s="10">
        <f>Calculations!AF88</f>
        <v>62287.748199999798</v>
      </c>
      <c r="AE7" s="10">
        <f>Calculations!AG88</f>
        <v>64130.903799999971</v>
      </c>
      <c r="AF7" s="10">
        <f>Calculations!AH88</f>
        <v>65974.059400000144</v>
      </c>
      <c r="AG7" s="10">
        <f>Calculations!AI88</f>
        <v>67817.215000000011</v>
      </c>
    </row>
    <row r="8" spans="1:33" x14ac:dyDescent="0.25">
      <c r="A8" t="s">
        <v>11</v>
      </c>
      <c r="B8" s="10">
        <f>Calculations!D89</f>
        <v>0</v>
      </c>
      <c r="C8" s="10">
        <f>Calculations!E89</f>
        <v>0</v>
      </c>
      <c r="D8" s="10">
        <f>Calculations!F89</f>
        <v>0</v>
      </c>
      <c r="E8" s="10">
        <f>Calculations!G89</f>
        <v>0</v>
      </c>
      <c r="F8" s="10">
        <f>Calculations!H89</f>
        <v>0</v>
      </c>
      <c r="G8" s="10">
        <f>Calculations!I89</f>
        <v>0</v>
      </c>
      <c r="H8" s="10">
        <f>Calculations!J89</f>
        <v>0</v>
      </c>
      <c r="I8" s="10">
        <f>Calculations!K89</f>
        <v>0</v>
      </c>
      <c r="J8" s="10">
        <f>Calculations!L89</f>
        <v>0</v>
      </c>
      <c r="K8" s="10">
        <f>Calculations!M89</f>
        <v>0</v>
      </c>
      <c r="L8" s="10">
        <f>Calculations!N89</f>
        <v>0</v>
      </c>
      <c r="M8" s="10">
        <f>Calculations!O89</f>
        <v>0</v>
      </c>
      <c r="N8" s="10">
        <f>Calculations!P89</f>
        <v>0</v>
      </c>
      <c r="O8" s="10">
        <f>Calculations!Q89</f>
        <v>0</v>
      </c>
      <c r="P8" s="10">
        <f>Calculations!R89</f>
        <v>0</v>
      </c>
      <c r="Q8" s="10">
        <f>Calculations!S89</f>
        <v>0</v>
      </c>
      <c r="R8" s="10">
        <f>Calculations!T89</f>
        <v>0</v>
      </c>
      <c r="S8" s="10">
        <f>Calculations!U89</f>
        <v>0</v>
      </c>
      <c r="T8" s="10">
        <f>Calculations!V89</f>
        <v>0</v>
      </c>
      <c r="U8" s="10">
        <f>Calculations!W89</f>
        <v>0</v>
      </c>
      <c r="V8" s="10">
        <f>Calculations!X89</f>
        <v>0</v>
      </c>
      <c r="W8" s="10">
        <f>Calculations!Y89</f>
        <v>0</v>
      </c>
      <c r="X8" s="10">
        <f>Calculations!Z89</f>
        <v>0</v>
      </c>
      <c r="Y8" s="10">
        <f>Calculations!AA89</f>
        <v>0</v>
      </c>
      <c r="Z8" s="10">
        <f>Calculations!AB89</f>
        <v>0</v>
      </c>
      <c r="AA8" s="10">
        <f>Calculations!AC89</f>
        <v>0</v>
      </c>
      <c r="AB8" s="10">
        <f>Calculations!AD89</f>
        <v>0</v>
      </c>
      <c r="AC8" s="10">
        <f>Calculations!AE89</f>
        <v>0</v>
      </c>
      <c r="AD8" s="10">
        <f>Calculations!AF89</f>
        <v>0</v>
      </c>
      <c r="AE8" s="10">
        <f>Calculations!AG89</f>
        <v>0</v>
      </c>
      <c r="AF8" s="10">
        <f>Calculations!AH89</f>
        <v>0</v>
      </c>
      <c r="AG8" s="10">
        <f>Calculations!AI89</f>
        <v>0</v>
      </c>
    </row>
    <row r="9" spans="1:33" x14ac:dyDescent="0.25">
      <c r="A9" t="s">
        <v>12</v>
      </c>
      <c r="B9" s="10">
        <f>Calculations!D90</f>
        <v>0</v>
      </c>
      <c r="C9" s="10">
        <f>Calculations!E90</f>
        <v>0</v>
      </c>
      <c r="D9" s="10">
        <f>Calculations!F90</f>
        <v>0</v>
      </c>
      <c r="E9" s="10">
        <f>Calculations!G90</f>
        <v>0</v>
      </c>
      <c r="F9" s="10">
        <f>Calculations!H90</f>
        <v>0</v>
      </c>
      <c r="G9" s="10">
        <f>Calculations!I90</f>
        <v>0</v>
      </c>
      <c r="H9" s="10">
        <f>Calculations!J90</f>
        <v>0</v>
      </c>
      <c r="I9" s="10">
        <f>Calculations!K90</f>
        <v>0</v>
      </c>
      <c r="J9" s="10">
        <f>Calculations!L90</f>
        <v>0</v>
      </c>
      <c r="K9" s="10">
        <f>Calculations!M90</f>
        <v>0</v>
      </c>
      <c r="L9" s="10">
        <f>Calculations!N90</f>
        <v>0</v>
      </c>
      <c r="M9" s="10">
        <f>Calculations!O90</f>
        <v>0</v>
      </c>
      <c r="N9" s="10">
        <f>Calculations!P90</f>
        <v>0</v>
      </c>
      <c r="O9" s="10">
        <f>Calculations!Q90</f>
        <v>0</v>
      </c>
      <c r="P9" s="10">
        <f>Calculations!R90</f>
        <v>0</v>
      </c>
      <c r="Q9" s="10">
        <f>Calculations!S90</f>
        <v>0</v>
      </c>
      <c r="R9" s="10">
        <f>Calculations!T90</f>
        <v>0</v>
      </c>
      <c r="S9" s="10">
        <f>Calculations!U90</f>
        <v>0</v>
      </c>
      <c r="T9" s="10">
        <f>Calculations!V90</f>
        <v>0</v>
      </c>
      <c r="U9" s="10">
        <f>Calculations!W90</f>
        <v>0</v>
      </c>
      <c r="V9" s="10">
        <f>Calculations!X90</f>
        <v>0</v>
      </c>
      <c r="W9" s="10">
        <f>Calculations!Y90</f>
        <v>0</v>
      </c>
      <c r="X9" s="10">
        <f>Calculations!Z90</f>
        <v>0</v>
      </c>
      <c r="Y9" s="10">
        <f>Calculations!AA90</f>
        <v>0</v>
      </c>
      <c r="Z9" s="10">
        <f>Calculations!AB90</f>
        <v>0</v>
      </c>
      <c r="AA9" s="10">
        <f>Calculations!AC90</f>
        <v>0</v>
      </c>
      <c r="AB9" s="10">
        <f>Calculations!AD90</f>
        <v>0</v>
      </c>
      <c r="AC9" s="10">
        <f>Calculations!AE90</f>
        <v>0</v>
      </c>
      <c r="AD9" s="10">
        <f>Calculations!AF90</f>
        <v>0</v>
      </c>
      <c r="AE9" s="10">
        <f>Calculations!AG90</f>
        <v>0</v>
      </c>
      <c r="AF9" s="10">
        <f>Calculations!AH90</f>
        <v>0</v>
      </c>
      <c r="AG9" s="10">
        <f>Calculations!AI90</f>
        <v>0</v>
      </c>
    </row>
    <row r="10" spans="1:33" x14ac:dyDescent="0.25">
      <c r="A10" t="s">
        <v>13</v>
      </c>
      <c r="B10" s="10">
        <f>Calculations!D91</f>
        <v>0</v>
      </c>
      <c r="C10" s="10">
        <f>Calculations!E91</f>
        <v>0</v>
      </c>
      <c r="D10" s="10">
        <f>Calculations!F91</f>
        <v>0</v>
      </c>
      <c r="E10" s="10">
        <f>Calculations!G91</f>
        <v>0</v>
      </c>
      <c r="F10" s="10">
        <f>Calculations!H91</f>
        <v>0</v>
      </c>
      <c r="G10" s="10">
        <f>Calculations!I91</f>
        <v>0</v>
      </c>
      <c r="H10" s="10">
        <f>Calculations!J91</f>
        <v>0</v>
      </c>
      <c r="I10" s="10">
        <f>Calculations!K91</f>
        <v>0</v>
      </c>
      <c r="J10" s="10">
        <f>Calculations!L91</f>
        <v>0</v>
      </c>
      <c r="K10" s="10">
        <f>Calculations!M91</f>
        <v>0</v>
      </c>
      <c r="L10" s="10">
        <f>Calculations!N91</f>
        <v>0</v>
      </c>
      <c r="M10" s="10">
        <f>Calculations!O91</f>
        <v>0</v>
      </c>
      <c r="N10" s="10">
        <f>Calculations!P91</f>
        <v>0</v>
      </c>
      <c r="O10" s="10">
        <f>Calculations!Q91</f>
        <v>0</v>
      </c>
      <c r="P10" s="10">
        <f>Calculations!R91</f>
        <v>0</v>
      </c>
      <c r="Q10" s="10">
        <f>Calculations!S91</f>
        <v>0</v>
      </c>
      <c r="R10" s="10">
        <f>Calculations!T91</f>
        <v>0</v>
      </c>
      <c r="S10" s="10">
        <f>Calculations!U91</f>
        <v>0</v>
      </c>
      <c r="T10" s="10">
        <f>Calculations!V91</f>
        <v>0</v>
      </c>
      <c r="U10" s="10">
        <f>Calculations!W91</f>
        <v>0</v>
      </c>
      <c r="V10" s="10">
        <f>Calculations!X91</f>
        <v>0</v>
      </c>
      <c r="W10" s="10">
        <f>Calculations!Y91</f>
        <v>0</v>
      </c>
      <c r="X10" s="10">
        <f>Calculations!Z91</f>
        <v>0</v>
      </c>
      <c r="Y10" s="10">
        <f>Calculations!AA91</f>
        <v>0</v>
      </c>
      <c r="Z10" s="10">
        <f>Calculations!AB91</f>
        <v>0</v>
      </c>
      <c r="AA10" s="10">
        <f>Calculations!AC91</f>
        <v>0</v>
      </c>
      <c r="AB10" s="10">
        <f>Calculations!AD91</f>
        <v>0</v>
      </c>
      <c r="AC10" s="10">
        <f>Calculations!AE91</f>
        <v>0</v>
      </c>
      <c r="AD10" s="10">
        <f>Calculations!AF91</f>
        <v>0</v>
      </c>
      <c r="AE10" s="10">
        <f>Calculations!AG91</f>
        <v>0</v>
      </c>
      <c r="AF10" s="10">
        <f>Calculations!AH91</f>
        <v>0</v>
      </c>
      <c r="AG10" s="10">
        <f>Calculations!AI91</f>
        <v>0</v>
      </c>
    </row>
    <row r="11" spans="1:33" x14ac:dyDescent="0.25">
      <c r="A11" t="s">
        <v>14</v>
      </c>
      <c r="B11" s="10">
        <f>Calculations!D92</f>
        <v>0</v>
      </c>
      <c r="C11" s="10">
        <f>Calculations!E92</f>
        <v>17.117000000000001</v>
      </c>
      <c r="D11" s="10">
        <f>Calculations!F92</f>
        <v>16.104200000000219</v>
      </c>
      <c r="E11" s="10">
        <f>Calculations!G92</f>
        <v>15.091400000000021</v>
      </c>
      <c r="F11" s="10">
        <f>Calculations!H92</f>
        <v>14.078600000000279</v>
      </c>
      <c r="G11" s="10">
        <f>Calculations!I92</f>
        <v>13.065800000000309</v>
      </c>
      <c r="H11" s="10">
        <f>Calculations!J92</f>
        <v>12.052999999999999</v>
      </c>
      <c r="I11" s="10">
        <f>Calculations!K92</f>
        <v>12.052999999999999</v>
      </c>
      <c r="J11" s="10">
        <f>Calculations!L92</f>
        <v>12.052999999999999</v>
      </c>
      <c r="K11" s="10">
        <f>Calculations!M92</f>
        <v>12.052999999999999</v>
      </c>
      <c r="L11" s="10">
        <f>Calculations!N92</f>
        <v>12.052999999999999</v>
      </c>
      <c r="M11" s="10">
        <f>Calculations!O92</f>
        <v>12.052999999999999</v>
      </c>
      <c r="N11" s="10">
        <f>Calculations!P92</f>
        <v>12.052999999999999</v>
      </c>
      <c r="O11" s="10">
        <f>Calculations!Q92</f>
        <v>12.052999999999999</v>
      </c>
      <c r="P11" s="10">
        <f>Calculations!R92</f>
        <v>12.052999999999999</v>
      </c>
      <c r="Q11" s="10">
        <f>Calculations!S92</f>
        <v>12.052999999999999</v>
      </c>
      <c r="R11" s="10">
        <f>Calculations!T92</f>
        <v>12.052999999999999</v>
      </c>
      <c r="S11" s="10">
        <f>Calculations!U92</f>
        <v>12.052999999999999</v>
      </c>
      <c r="T11" s="10">
        <f>Calculations!V92</f>
        <v>12.052999999999999</v>
      </c>
      <c r="U11" s="10">
        <f>Calculations!W92</f>
        <v>12.052999999999999</v>
      </c>
      <c r="V11" s="10">
        <f>Calculations!X92</f>
        <v>12.052999999999999</v>
      </c>
      <c r="W11" s="10">
        <f>Calculations!Y92</f>
        <v>12.052999999999999</v>
      </c>
      <c r="X11" s="10">
        <f>Calculations!Z92</f>
        <v>12.052999999999999</v>
      </c>
      <c r="Y11" s="10">
        <f>Calculations!AA92</f>
        <v>12.052999999999999</v>
      </c>
      <c r="Z11" s="10">
        <f>Calculations!AB92</f>
        <v>12.052999999999999</v>
      </c>
      <c r="AA11" s="10">
        <f>Calculations!AC92</f>
        <v>12.052999999999999</v>
      </c>
      <c r="AB11" s="10">
        <f>Calculations!AD92</f>
        <v>12.052999999999999</v>
      </c>
      <c r="AC11" s="10">
        <f>Calculations!AE92</f>
        <v>12.052999999999999</v>
      </c>
      <c r="AD11" s="10">
        <f>Calculations!AF92</f>
        <v>12.052999999999999</v>
      </c>
      <c r="AE11" s="10">
        <f>Calculations!AG92</f>
        <v>12.052999999999999</v>
      </c>
      <c r="AF11" s="10">
        <f>Calculations!AH92</f>
        <v>12.052999999999999</v>
      </c>
      <c r="AG11" s="10">
        <f>Calculations!AI92</f>
        <v>12.052999999999999</v>
      </c>
    </row>
    <row r="12" spans="1:33" x14ac:dyDescent="0.25">
      <c r="A12" t="s">
        <v>15</v>
      </c>
      <c r="B12" s="10">
        <f>Calculations!D93</f>
        <v>0</v>
      </c>
      <c r="C12" s="10">
        <f>Calculations!E93</f>
        <v>0</v>
      </c>
      <c r="D12" s="10">
        <f>Calculations!F93</f>
        <v>0</v>
      </c>
      <c r="E12" s="10">
        <f>Calculations!G93</f>
        <v>0</v>
      </c>
      <c r="F12" s="10">
        <f>Calculations!H93</f>
        <v>0</v>
      </c>
      <c r="G12" s="10">
        <f>Calculations!I93</f>
        <v>0</v>
      </c>
      <c r="H12" s="10">
        <f>Calculations!J93</f>
        <v>0</v>
      </c>
      <c r="I12" s="10">
        <f>Calculations!K93</f>
        <v>0</v>
      </c>
      <c r="J12" s="10">
        <f>Calculations!L93</f>
        <v>0</v>
      </c>
      <c r="K12" s="10">
        <f>Calculations!M93</f>
        <v>0</v>
      </c>
      <c r="L12" s="10">
        <f>Calculations!N93</f>
        <v>0</v>
      </c>
      <c r="M12" s="10">
        <f>Calculations!O93</f>
        <v>0</v>
      </c>
      <c r="N12" s="10">
        <f>Calculations!P93</f>
        <v>0</v>
      </c>
      <c r="O12" s="10">
        <f>Calculations!Q93</f>
        <v>0</v>
      </c>
      <c r="P12" s="10">
        <f>Calculations!R93</f>
        <v>0</v>
      </c>
      <c r="Q12" s="10">
        <f>Calculations!S93</f>
        <v>0</v>
      </c>
      <c r="R12" s="10">
        <f>Calculations!T93</f>
        <v>0</v>
      </c>
      <c r="S12" s="10">
        <f>Calculations!U93</f>
        <v>0</v>
      </c>
      <c r="T12" s="10">
        <f>Calculations!V93</f>
        <v>0</v>
      </c>
      <c r="U12" s="10">
        <f>Calculations!W93</f>
        <v>0</v>
      </c>
      <c r="V12" s="10">
        <f>Calculations!X93</f>
        <v>0</v>
      </c>
      <c r="W12" s="10">
        <f>Calculations!Y93</f>
        <v>0</v>
      </c>
      <c r="X12" s="10">
        <f>Calculations!Z93</f>
        <v>0</v>
      </c>
      <c r="Y12" s="10">
        <f>Calculations!AA93</f>
        <v>0</v>
      </c>
      <c r="Z12" s="10">
        <f>Calculations!AB93</f>
        <v>0</v>
      </c>
      <c r="AA12" s="10">
        <f>Calculations!AC93</f>
        <v>0</v>
      </c>
      <c r="AB12" s="10">
        <f>Calculations!AD93</f>
        <v>0</v>
      </c>
      <c r="AC12" s="10">
        <f>Calculations!AE93</f>
        <v>0</v>
      </c>
      <c r="AD12" s="10">
        <f>Calculations!AF93</f>
        <v>0</v>
      </c>
      <c r="AE12" s="10">
        <f>Calculations!AG93</f>
        <v>0</v>
      </c>
      <c r="AF12" s="10">
        <f>Calculations!AH93</f>
        <v>0</v>
      </c>
      <c r="AG12" s="10">
        <f>Calculations!AI93</f>
        <v>0</v>
      </c>
    </row>
    <row r="13" spans="1:33" x14ac:dyDescent="0.25">
      <c r="A13" t="s">
        <v>61</v>
      </c>
      <c r="B13" s="10">
        <f>Calculations!D94</f>
        <v>0</v>
      </c>
      <c r="C13" s="10">
        <f>Calculations!E94</f>
        <v>0</v>
      </c>
      <c r="D13" s="10">
        <f>Calculations!F94</f>
        <v>0</v>
      </c>
      <c r="E13" s="10">
        <f>Calculations!G94</f>
        <v>0</v>
      </c>
      <c r="F13" s="10">
        <f>Calculations!H94</f>
        <v>0</v>
      </c>
      <c r="G13" s="10">
        <f>Calculations!I94</f>
        <v>0</v>
      </c>
      <c r="H13" s="10">
        <f>Calculations!J94</f>
        <v>0</v>
      </c>
      <c r="I13" s="10">
        <f>Calculations!K94</f>
        <v>0</v>
      </c>
      <c r="J13" s="10">
        <f>Calculations!L94</f>
        <v>0</v>
      </c>
      <c r="K13" s="10">
        <f>Calculations!M94</f>
        <v>0</v>
      </c>
      <c r="L13" s="10">
        <f>Calculations!N94</f>
        <v>0</v>
      </c>
      <c r="M13" s="10">
        <f>Calculations!O94</f>
        <v>0</v>
      </c>
      <c r="N13" s="10">
        <f>Calculations!P94</f>
        <v>0</v>
      </c>
      <c r="O13" s="10">
        <f>Calculations!Q94</f>
        <v>0</v>
      </c>
      <c r="P13" s="10">
        <f>Calculations!R94</f>
        <v>0</v>
      </c>
      <c r="Q13" s="10">
        <f>Calculations!S94</f>
        <v>0</v>
      </c>
      <c r="R13" s="10">
        <f>Calculations!T94</f>
        <v>0</v>
      </c>
      <c r="S13" s="10">
        <f>Calculations!U94</f>
        <v>0</v>
      </c>
      <c r="T13" s="10">
        <f>Calculations!V94</f>
        <v>0</v>
      </c>
      <c r="U13" s="10">
        <f>Calculations!W94</f>
        <v>0</v>
      </c>
      <c r="V13" s="10">
        <f>Calculations!X94</f>
        <v>0</v>
      </c>
      <c r="W13" s="10">
        <f>Calculations!Y94</f>
        <v>0</v>
      </c>
      <c r="X13" s="10">
        <f>Calculations!Z94</f>
        <v>0</v>
      </c>
      <c r="Y13" s="10">
        <f>Calculations!AA94</f>
        <v>0</v>
      </c>
      <c r="Z13" s="10">
        <f>Calculations!AB94</f>
        <v>0</v>
      </c>
      <c r="AA13" s="10">
        <f>Calculations!AC94</f>
        <v>0</v>
      </c>
      <c r="AB13" s="10">
        <f>Calculations!AD94</f>
        <v>0</v>
      </c>
      <c r="AC13" s="10">
        <f>Calculations!AE94</f>
        <v>0</v>
      </c>
      <c r="AD13" s="10">
        <f>Calculations!AF94</f>
        <v>0</v>
      </c>
      <c r="AE13" s="10">
        <f>Calculations!AG94</f>
        <v>0</v>
      </c>
      <c r="AF13" s="10">
        <f>Calculations!AH94</f>
        <v>0</v>
      </c>
      <c r="AG13" s="10">
        <f>Calculations!AI94</f>
        <v>0</v>
      </c>
    </row>
    <row r="14" spans="1:33" x14ac:dyDescent="0.25">
      <c r="A14" t="s">
        <v>64</v>
      </c>
      <c r="B14" s="10">
        <f>Calculations!D95</f>
        <v>0</v>
      </c>
      <c r="C14" s="10">
        <f>Calculations!E95</f>
        <v>0</v>
      </c>
      <c r="D14" s="10">
        <f>Calculations!F95</f>
        <v>0</v>
      </c>
      <c r="E14" s="10">
        <f>Calculations!G95</f>
        <v>0</v>
      </c>
      <c r="F14" s="10">
        <f>Calculations!H95</f>
        <v>0</v>
      </c>
      <c r="G14" s="10">
        <f>Calculations!I95</f>
        <v>0</v>
      </c>
      <c r="H14" s="10">
        <f>Calculations!J95</f>
        <v>0</v>
      </c>
      <c r="I14" s="10">
        <f>Calculations!K95</f>
        <v>0</v>
      </c>
      <c r="J14" s="10">
        <f>Calculations!L95</f>
        <v>0</v>
      </c>
      <c r="K14" s="10">
        <f>Calculations!M95</f>
        <v>0</v>
      </c>
      <c r="L14" s="10">
        <f>Calculations!N95</f>
        <v>0</v>
      </c>
      <c r="M14" s="10">
        <f>Calculations!O95</f>
        <v>0</v>
      </c>
      <c r="N14" s="10">
        <f>Calculations!P95</f>
        <v>0</v>
      </c>
      <c r="O14" s="10">
        <f>Calculations!Q95</f>
        <v>0</v>
      </c>
      <c r="P14" s="10">
        <f>Calculations!R95</f>
        <v>0</v>
      </c>
      <c r="Q14" s="10">
        <f>Calculations!S95</f>
        <v>0</v>
      </c>
      <c r="R14" s="10">
        <f>Calculations!T95</f>
        <v>0</v>
      </c>
      <c r="S14" s="10">
        <f>Calculations!U95</f>
        <v>0</v>
      </c>
      <c r="T14" s="10">
        <f>Calculations!V95</f>
        <v>0</v>
      </c>
      <c r="U14" s="10">
        <f>Calculations!W95</f>
        <v>0</v>
      </c>
      <c r="V14" s="10">
        <f>Calculations!X95</f>
        <v>0</v>
      </c>
      <c r="W14" s="10">
        <f>Calculations!Y95</f>
        <v>0</v>
      </c>
      <c r="X14" s="10">
        <f>Calculations!Z95</f>
        <v>0</v>
      </c>
      <c r="Y14" s="10">
        <f>Calculations!AA95</f>
        <v>0</v>
      </c>
      <c r="Z14" s="10">
        <f>Calculations!AB95</f>
        <v>0</v>
      </c>
      <c r="AA14" s="10">
        <f>Calculations!AC95</f>
        <v>0</v>
      </c>
      <c r="AB14" s="10">
        <f>Calculations!AD95</f>
        <v>0</v>
      </c>
      <c r="AC14" s="10">
        <f>Calculations!AE95</f>
        <v>0</v>
      </c>
      <c r="AD14" s="10">
        <f>Calculations!AF95</f>
        <v>0</v>
      </c>
      <c r="AE14" s="10">
        <f>Calculations!AG95</f>
        <v>0</v>
      </c>
      <c r="AF14" s="10">
        <f>Calculations!AH95</f>
        <v>0</v>
      </c>
      <c r="AG14" s="10">
        <f>Calculations!AI95</f>
        <v>0</v>
      </c>
    </row>
    <row r="15" spans="1:33" x14ac:dyDescent="0.25">
      <c r="A15" t="s">
        <v>162</v>
      </c>
      <c r="B15" s="10">
        <f>Calculations!D96</f>
        <v>0</v>
      </c>
      <c r="C15" s="10">
        <f>Calculations!E96</f>
        <v>0</v>
      </c>
      <c r="D15" s="10">
        <f>Calculations!F96</f>
        <v>0</v>
      </c>
      <c r="E15" s="10">
        <f>Calculations!G96</f>
        <v>0</v>
      </c>
      <c r="F15" s="10">
        <f>Calculations!H96</f>
        <v>0</v>
      </c>
      <c r="G15" s="10">
        <f>Calculations!I96</f>
        <v>0</v>
      </c>
      <c r="H15" s="10">
        <f>Calculations!J96</f>
        <v>0</v>
      </c>
      <c r="I15" s="10">
        <f>Calculations!K96</f>
        <v>0</v>
      </c>
      <c r="J15" s="10">
        <f>Calculations!L96</f>
        <v>0</v>
      </c>
      <c r="K15" s="10">
        <f>Calculations!M96</f>
        <v>0</v>
      </c>
      <c r="L15" s="10">
        <f>Calculations!N96</f>
        <v>0</v>
      </c>
      <c r="M15" s="10">
        <f>Calculations!O96</f>
        <v>0</v>
      </c>
      <c r="N15" s="10">
        <f>Calculations!P96</f>
        <v>0</v>
      </c>
      <c r="O15" s="10">
        <f>Calculations!Q96</f>
        <v>0</v>
      </c>
      <c r="P15" s="10">
        <f>Calculations!R96</f>
        <v>0</v>
      </c>
      <c r="Q15" s="10">
        <f>Calculations!S96</f>
        <v>0</v>
      </c>
      <c r="R15" s="10">
        <f>Calculations!T96</f>
        <v>0</v>
      </c>
      <c r="S15" s="10">
        <f>Calculations!U96</f>
        <v>0</v>
      </c>
      <c r="T15" s="10">
        <f>Calculations!V96</f>
        <v>0</v>
      </c>
      <c r="U15" s="10">
        <f>Calculations!W96</f>
        <v>0</v>
      </c>
      <c r="V15" s="10">
        <f>Calculations!X96</f>
        <v>0</v>
      </c>
      <c r="W15" s="10">
        <f>Calculations!Y96</f>
        <v>0</v>
      </c>
      <c r="X15" s="10">
        <f>Calculations!Z96</f>
        <v>0</v>
      </c>
      <c r="Y15" s="10">
        <f>Calculations!AA96</f>
        <v>0</v>
      </c>
      <c r="Z15" s="10">
        <f>Calculations!AB96</f>
        <v>0</v>
      </c>
      <c r="AA15" s="10">
        <f>Calculations!AC96</f>
        <v>0</v>
      </c>
      <c r="AB15" s="10">
        <f>Calculations!AD96</f>
        <v>0</v>
      </c>
      <c r="AC15" s="10">
        <f>Calculations!AE96</f>
        <v>0</v>
      </c>
      <c r="AD15" s="10">
        <f>Calculations!AF96</f>
        <v>0</v>
      </c>
      <c r="AE15" s="10">
        <f>Calculations!AG96</f>
        <v>0</v>
      </c>
      <c r="AF15" s="10">
        <f>Calculations!AH96</f>
        <v>0</v>
      </c>
      <c r="AG15" s="10">
        <f>Calculations!AI96</f>
        <v>0</v>
      </c>
    </row>
    <row r="16" spans="1:33" x14ac:dyDescent="0.25">
      <c r="A16" t="s">
        <v>163</v>
      </c>
      <c r="B16" s="10">
        <f>Calculations!D97</f>
        <v>0</v>
      </c>
      <c r="C16" s="10">
        <f>Calculations!E97</f>
        <v>0</v>
      </c>
      <c r="D16" s="10">
        <f>Calculations!F97</f>
        <v>0</v>
      </c>
      <c r="E16" s="10">
        <f>Calculations!G97</f>
        <v>0</v>
      </c>
      <c r="F16" s="10">
        <f>Calculations!H97</f>
        <v>0</v>
      </c>
      <c r="G16" s="10">
        <f>Calculations!I97</f>
        <v>0</v>
      </c>
      <c r="H16" s="10">
        <f>Calculations!J97</f>
        <v>0</v>
      </c>
      <c r="I16" s="10">
        <f>Calculations!K97</f>
        <v>0</v>
      </c>
      <c r="J16" s="10">
        <f>Calculations!L97</f>
        <v>0</v>
      </c>
      <c r="K16" s="10">
        <f>Calculations!M97</f>
        <v>0</v>
      </c>
      <c r="L16" s="10">
        <f>Calculations!N97</f>
        <v>0</v>
      </c>
      <c r="M16" s="10">
        <f>Calculations!O97</f>
        <v>0</v>
      </c>
      <c r="N16" s="10">
        <f>Calculations!P97</f>
        <v>0</v>
      </c>
      <c r="O16" s="10">
        <f>Calculations!Q97</f>
        <v>0</v>
      </c>
      <c r="P16" s="10">
        <f>Calculations!R97</f>
        <v>0</v>
      </c>
      <c r="Q16" s="10">
        <f>Calculations!S97</f>
        <v>0</v>
      </c>
      <c r="R16" s="10">
        <f>Calculations!T97</f>
        <v>0</v>
      </c>
      <c r="S16" s="10">
        <f>Calculations!U97</f>
        <v>0</v>
      </c>
      <c r="T16" s="10">
        <f>Calculations!V97</f>
        <v>0</v>
      </c>
      <c r="U16" s="10">
        <f>Calculations!W97</f>
        <v>0</v>
      </c>
      <c r="V16" s="10">
        <f>Calculations!X97</f>
        <v>0</v>
      </c>
      <c r="W16" s="10">
        <f>Calculations!Y97</f>
        <v>0</v>
      </c>
      <c r="X16" s="10">
        <f>Calculations!Z97</f>
        <v>0</v>
      </c>
      <c r="Y16" s="10">
        <f>Calculations!AA97</f>
        <v>0</v>
      </c>
      <c r="Z16" s="10">
        <f>Calculations!AB97</f>
        <v>0</v>
      </c>
      <c r="AA16" s="10">
        <f>Calculations!AC97</f>
        <v>0</v>
      </c>
      <c r="AB16" s="10">
        <f>Calculations!AD97</f>
        <v>0</v>
      </c>
      <c r="AC16" s="10">
        <f>Calculations!AE97</f>
        <v>0</v>
      </c>
      <c r="AD16" s="10">
        <f>Calculations!AF97</f>
        <v>0</v>
      </c>
      <c r="AE16" s="10">
        <f>Calculations!AG97</f>
        <v>0</v>
      </c>
      <c r="AF16" s="10">
        <f>Calculations!AH97</f>
        <v>0</v>
      </c>
      <c r="AG16" s="10">
        <f>Calculations!AI97</f>
        <v>0</v>
      </c>
    </row>
    <row r="17" spans="1:33" x14ac:dyDescent="0.25">
      <c r="A17" t="s">
        <v>164</v>
      </c>
      <c r="B17" s="10">
        <f>Calculations!D98</f>
        <v>0</v>
      </c>
      <c r="C17" s="10">
        <f>Calculations!E98</f>
        <v>0</v>
      </c>
      <c r="D17" s="10">
        <f>Calculations!F98</f>
        <v>0</v>
      </c>
      <c r="E17" s="10">
        <f>Calculations!G98</f>
        <v>0</v>
      </c>
      <c r="F17" s="10">
        <f>Calculations!H98</f>
        <v>0</v>
      </c>
      <c r="G17" s="10">
        <f>Calculations!I98</f>
        <v>0</v>
      </c>
      <c r="H17" s="10">
        <f>Calculations!J98</f>
        <v>0</v>
      </c>
      <c r="I17" s="10">
        <f>Calculations!K98</f>
        <v>0</v>
      </c>
      <c r="J17" s="10">
        <f>Calculations!L98</f>
        <v>0</v>
      </c>
      <c r="K17" s="10">
        <f>Calculations!M98</f>
        <v>0</v>
      </c>
      <c r="L17" s="10">
        <f>Calculations!N98</f>
        <v>0</v>
      </c>
      <c r="M17" s="10">
        <f>Calculations!O98</f>
        <v>0</v>
      </c>
      <c r="N17" s="10">
        <f>Calculations!P98</f>
        <v>0</v>
      </c>
      <c r="O17" s="10">
        <f>Calculations!Q98</f>
        <v>0</v>
      </c>
      <c r="P17" s="10">
        <f>Calculations!R98</f>
        <v>0</v>
      </c>
      <c r="Q17" s="10">
        <f>Calculations!S98</f>
        <v>0</v>
      </c>
      <c r="R17" s="10">
        <f>Calculations!T98</f>
        <v>0</v>
      </c>
      <c r="S17" s="10">
        <f>Calculations!U98</f>
        <v>0</v>
      </c>
      <c r="T17" s="10">
        <f>Calculations!V98</f>
        <v>0</v>
      </c>
      <c r="U17" s="10">
        <f>Calculations!W98</f>
        <v>0</v>
      </c>
      <c r="V17" s="10">
        <f>Calculations!X98</f>
        <v>0</v>
      </c>
      <c r="W17" s="10">
        <f>Calculations!Y98</f>
        <v>0</v>
      </c>
      <c r="X17" s="10">
        <f>Calculations!Z98</f>
        <v>0</v>
      </c>
      <c r="Y17" s="10">
        <f>Calculations!AA98</f>
        <v>0</v>
      </c>
      <c r="Z17" s="10">
        <f>Calculations!AB98</f>
        <v>0</v>
      </c>
      <c r="AA17" s="10">
        <f>Calculations!AC98</f>
        <v>0</v>
      </c>
      <c r="AB17" s="10">
        <f>Calculations!AD98</f>
        <v>0</v>
      </c>
      <c r="AC17" s="10">
        <f>Calculations!AE98</f>
        <v>0</v>
      </c>
      <c r="AD17" s="10">
        <f>Calculations!AF98</f>
        <v>0</v>
      </c>
      <c r="AE17" s="10">
        <f>Calculations!AG98</f>
        <v>0</v>
      </c>
      <c r="AF17" s="10">
        <f>Calculations!AH98</f>
        <v>0</v>
      </c>
      <c r="AG17" s="10">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183</v>
      </c>
    </row>
    <row r="2" spans="1:37" x14ac:dyDescent="0.25">
      <c r="A2" t="s">
        <v>481</v>
      </c>
    </row>
    <row r="3" spans="1:37" x14ac:dyDescent="0.25">
      <c r="A3" t="s">
        <v>482</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2</v>
      </c>
      <c r="C6" t="s">
        <v>483</v>
      </c>
    </row>
    <row r="7" spans="1:37" x14ac:dyDescent="0.25">
      <c r="A7" t="s">
        <v>188</v>
      </c>
      <c r="C7" t="s">
        <v>484</v>
      </c>
    </row>
    <row r="8" spans="1:37" x14ac:dyDescent="0.25">
      <c r="A8" t="s">
        <v>189</v>
      </c>
      <c r="B8" t="s">
        <v>190</v>
      </c>
      <c r="C8" t="s">
        <v>485</v>
      </c>
      <c r="D8" t="s">
        <v>191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192</v>
      </c>
      <c r="B9" t="s">
        <v>193</v>
      </c>
      <c r="C9" t="s">
        <v>486</v>
      </c>
      <c r="D9" t="s">
        <v>191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194</v>
      </c>
      <c r="B10" t="s">
        <v>195</v>
      </c>
      <c r="C10" t="s">
        <v>487</v>
      </c>
      <c r="D10" t="s">
        <v>191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196</v>
      </c>
      <c r="B11" t="s">
        <v>197</v>
      </c>
      <c r="C11" t="s">
        <v>488</v>
      </c>
      <c r="D11" t="s">
        <v>191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198</v>
      </c>
      <c r="B12" t="s">
        <v>199</v>
      </c>
      <c r="C12" t="s">
        <v>489</v>
      </c>
      <c r="D12" t="s">
        <v>191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153</v>
      </c>
      <c r="B13" t="s">
        <v>200</v>
      </c>
      <c r="C13" t="s">
        <v>490</v>
      </c>
      <c r="D13" t="s">
        <v>191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201</v>
      </c>
      <c r="B14" t="s">
        <v>202</v>
      </c>
      <c r="C14" t="s">
        <v>491</v>
      </c>
      <c r="D14" t="s">
        <v>191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203</v>
      </c>
      <c r="B15" t="s">
        <v>204</v>
      </c>
      <c r="C15" t="s">
        <v>492</v>
      </c>
      <c r="D15" t="s">
        <v>191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205</v>
      </c>
      <c r="B16" t="s">
        <v>206</v>
      </c>
      <c r="C16" t="s">
        <v>493</v>
      </c>
      <c r="D16" t="s">
        <v>191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207</v>
      </c>
      <c r="B17" t="s">
        <v>208</v>
      </c>
      <c r="C17" t="s">
        <v>494</v>
      </c>
      <c r="D17" t="s">
        <v>191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209</v>
      </c>
      <c r="C18" t="s">
        <v>495</v>
      </c>
    </row>
    <row r="19" spans="1:37" x14ac:dyDescent="0.25">
      <c r="A19" t="s">
        <v>189</v>
      </c>
      <c r="B19" t="s">
        <v>210</v>
      </c>
      <c r="C19" t="s">
        <v>496</v>
      </c>
      <c r="D19" t="s">
        <v>191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194</v>
      </c>
      <c r="B20" t="s">
        <v>211</v>
      </c>
      <c r="C20" t="s">
        <v>497</v>
      </c>
      <c r="D20" t="s">
        <v>191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205</v>
      </c>
      <c r="B21" t="s">
        <v>212</v>
      </c>
      <c r="C21" t="s">
        <v>498</v>
      </c>
      <c r="D21" t="s">
        <v>191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213</v>
      </c>
      <c r="B22" t="s">
        <v>214</v>
      </c>
      <c r="C22" t="s">
        <v>499</v>
      </c>
      <c r="D22" t="s">
        <v>191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215</v>
      </c>
      <c r="B23" t="s">
        <v>216</v>
      </c>
      <c r="C23" t="s">
        <v>500</v>
      </c>
      <c r="D23" t="s">
        <v>191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207</v>
      </c>
      <c r="B24" t="s">
        <v>217</v>
      </c>
      <c r="C24" t="s">
        <v>501</v>
      </c>
      <c r="D24" t="s">
        <v>191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218</v>
      </c>
      <c r="C25" t="s">
        <v>502</v>
      </c>
    </row>
    <row r="26" spans="1:37" x14ac:dyDescent="0.25">
      <c r="A26" t="s">
        <v>219</v>
      </c>
      <c r="B26" t="s">
        <v>220</v>
      </c>
      <c r="C26" t="s">
        <v>503</v>
      </c>
      <c r="D26" t="s">
        <v>191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221</v>
      </c>
      <c r="B27" t="s">
        <v>222</v>
      </c>
      <c r="C27" t="s">
        <v>504</v>
      </c>
      <c r="D27" t="s">
        <v>191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198</v>
      </c>
      <c r="B28" t="s">
        <v>223</v>
      </c>
      <c r="C28" t="s">
        <v>505</v>
      </c>
      <c r="D28" t="s">
        <v>191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153</v>
      </c>
      <c r="B29" t="s">
        <v>224</v>
      </c>
      <c r="C29" t="s">
        <v>506</v>
      </c>
      <c r="D29" t="s">
        <v>191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225</v>
      </c>
      <c r="B30" t="s">
        <v>226</v>
      </c>
      <c r="C30" t="s">
        <v>507</v>
      </c>
      <c r="D30" t="s">
        <v>191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207</v>
      </c>
      <c r="B31" t="s">
        <v>227</v>
      </c>
      <c r="C31" t="s">
        <v>508</v>
      </c>
      <c r="D31" t="s">
        <v>191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228</v>
      </c>
      <c r="C32" t="s">
        <v>509</v>
      </c>
    </row>
    <row r="33" spans="1:37" x14ac:dyDescent="0.25">
      <c r="A33" t="s">
        <v>219</v>
      </c>
      <c r="B33" t="s">
        <v>229</v>
      </c>
      <c r="C33" t="s">
        <v>510</v>
      </c>
      <c r="D33" t="s">
        <v>191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221</v>
      </c>
      <c r="B34" t="s">
        <v>230</v>
      </c>
      <c r="C34" t="s">
        <v>511</v>
      </c>
      <c r="D34" t="s">
        <v>191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153</v>
      </c>
      <c r="B35" t="s">
        <v>231</v>
      </c>
      <c r="C35" t="s">
        <v>512</v>
      </c>
      <c r="D35" t="s">
        <v>191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207</v>
      </c>
      <c r="B36" t="s">
        <v>232</v>
      </c>
      <c r="C36" t="s">
        <v>513</v>
      </c>
      <c r="D36" t="s">
        <v>191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233</v>
      </c>
      <c r="C37" t="s">
        <v>514</v>
      </c>
    </row>
    <row r="38" spans="1:37" x14ac:dyDescent="0.25">
      <c r="A38" t="s">
        <v>219</v>
      </c>
      <c r="B38" t="s">
        <v>234</v>
      </c>
      <c r="C38" t="s">
        <v>515</v>
      </c>
      <c r="D38" t="s">
        <v>191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221</v>
      </c>
      <c r="B39" t="s">
        <v>235</v>
      </c>
      <c r="C39" t="s">
        <v>516</v>
      </c>
      <c r="D39" t="s">
        <v>191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207</v>
      </c>
      <c r="B40" t="s">
        <v>236</v>
      </c>
      <c r="C40" t="s">
        <v>517</v>
      </c>
      <c r="D40" t="s">
        <v>191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237</v>
      </c>
      <c r="C41" t="s">
        <v>518</v>
      </c>
    </row>
    <row r="42" spans="1:37" x14ac:dyDescent="0.25">
      <c r="A42" t="s">
        <v>238</v>
      </c>
      <c r="B42" t="s">
        <v>239</v>
      </c>
      <c r="C42" t="s">
        <v>519</v>
      </c>
      <c r="D42" t="s">
        <v>191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240</v>
      </c>
      <c r="B43" t="s">
        <v>241</v>
      </c>
      <c r="C43" t="s">
        <v>520</v>
      </c>
      <c r="D43" t="s">
        <v>191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521</v>
      </c>
    </row>
    <row r="45" spans="1:37" x14ac:dyDescent="0.25">
      <c r="A45" t="s">
        <v>188</v>
      </c>
      <c r="C45" t="s">
        <v>522</v>
      </c>
    </row>
    <row r="46" spans="1:37" x14ac:dyDescent="0.25">
      <c r="A46" t="s">
        <v>242</v>
      </c>
      <c r="B46" t="s">
        <v>243</v>
      </c>
      <c r="C46" t="s">
        <v>523</v>
      </c>
      <c r="D46" t="s">
        <v>244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245</v>
      </c>
      <c r="B47" t="s">
        <v>246</v>
      </c>
      <c r="C47" t="s">
        <v>524</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248</v>
      </c>
      <c r="B48" t="s">
        <v>249</v>
      </c>
      <c r="C48" t="s">
        <v>525</v>
      </c>
      <c r="D48" t="s">
        <v>250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251</v>
      </c>
      <c r="B49" t="s">
        <v>252</v>
      </c>
      <c r="C49" t="s">
        <v>526</v>
      </c>
      <c r="D49" t="s">
        <v>253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254</v>
      </c>
      <c r="B50" t="s">
        <v>255</v>
      </c>
      <c r="C50" t="s">
        <v>527</v>
      </c>
      <c r="D50" t="s">
        <v>253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256</v>
      </c>
      <c r="C51" t="s">
        <v>528</v>
      </c>
    </row>
    <row r="52" spans="1:37" x14ac:dyDescent="0.25">
      <c r="A52" t="s">
        <v>257</v>
      </c>
      <c r="B52" t="s">
        <v>258</v>
      </c>
      <c r="C52" t="s">
        <v>529</v>
      </c>
      <c r="D52" t="s">
        <v>259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245</v>
      </c>
      <c r="B53" t="s">
        <v>260</v>
      </c>
      <c r="C53" t="s">
        <v>530</v>
      </c>
      <c r="D53" t="s">
        <v>247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261</v>
      </c>
      <c r="B54" t="s">
        <v>262</v>
      </c>
      <c r="C54" t="s">
        <v>531</v>
      </c>
      <c r="D54" t="s">
        <v>263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264</v>
      </c>
      <c r="B55" t="s">
        <v>265</v>
      </c>
      <c r="C55" t="s">
        <v>532</v>
      </c>
      <c r="D55" t="s">
        <v>259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266</v>
      </c>
      <c r="B56" t="s">
        <v>267</v>
      </c>
      <c r="C56" t="s">
        <v>533</v>
      </c>
      <c r="D56" t="s">
        <v>263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268</v>
      </c>
      <c r="C57" t="s">
        <v>534</v>
      </c>
    </row>
    <row r="58" spans="1:37" x14ac:dyDescent="0.25">
      <c r="A58" t="s">
        <v>269</v>
      </c>
      <c r="B58" t="s">
        <v>270</v>
      </c>
      <c r="C58" t="s">
        <v>535</v>
      </c>
      <c r="D58" t="s">
        <v>271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272</v>
      </c>
      <c r="B59" t="s">
        <v>273</v>
      </c>
      <c r="C59" t="s">
        <v>536</v>
      </c>
      <c r="D59" t="s">
        <v>271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274</v>
      </c>
      <c r="B60" t="s">
        <v>275</v>
      </c>
      <c r="C60" t="s">
        <v>537</v>
      </c>
      <c r="D60" t="s">
        <v>271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276</v>
      </c>
      <c r="B61" t="s">
        <v>277</v>
      </c>
      <c r="C61" t="s">
        <v>538</v>
      </c>
      <c r="D61" t="s">
        <v>271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278</v>
      </c>
      <c r="C62" t="s">
        <v>539</v>
      </c>
    </row>
    <row r="63" spans="1:37" x14ac:dyDescent="0.25">
      <c r="A63" t="s">
        <v>238</v>
      </c>
      <c r="B63" t="s">
        <v>279</v>
      </c>
      <c r="C63" t="s">
        <v>540</v>
      </c>
      <c r="D63" t="s">
        <v>280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240</v>
      </c>
      <c r="B64" t="s">
        <v>281</v>
      </c>
      <c r="C64" t="s">
        <v>541</v>
      </c>
      <c r="D64" t="s">
        <v>280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282</v>
      </c>
      <c r="C65" t="s">
        <v>542</v>
      </c>
    </row>
    <row r="66" spans="1:37" x14ac:dyDescent="0.25">
      <c r="A66" t="s">
        <v>283</v>
      </c>
      <c r="C66" t="s">
        <v>543</v>
      </c>
    </row>
    <row r="67" spans="1:37" x14ac:dyDescent="0.25">
      <c r="A67" t="s">
        <v>284</v>
      </c>
      <c r="B67" t="s">
        <v>285</v>
      </c>
      <c r="C67" t="s">
        <v>544</v>
      </c>
      <c r="D67" t="s">
        <v>286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287</v>
      </c>
      <c r="B68" t="s">
        <v>288</v>
      </c>
      <c r="C68" t="s">
        <v>545</v>
      </c>
      <c r="D68" t="s">
        <v>286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289</v>
      </c>
      <c r="B69" t="s">
        <v>290</v>
      </c>
      <c r="C69" t="s">
        <v>546</v>
      </c>
      <c r="D69" t="s">
        <v>286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256</v>
      </c>
      <c r="C70" t="s">
        <v>547</v>
      </c>
    </row>
    <row r="71" spans="1:37" x14ac:dyDescent="0.25">
      <c r="A71" t="s">
        <v>284</v>
      </c>
      <c r="B71" t="s">
        <v>291</v>
      </c>
      <c r="C71" t="s">
        <v>548</v>
      </c>
      <c r="D71" t="s">
        <v>286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287</v>
      </c>
      <c r="B72" t="s">
        <v>292</v>
      </c>
      <c r="C72" t="s">
        <v>549</v>
      </c>
      <c r="D72" t="s">
        <v>286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289</v>
      </c>
      <c r="B73" t="s">
        <v>293</v>
      </c>
      <c r="C73" t="s">
        <v>550</v>
      </c>
      <c r="D73" t="s">
        <v>286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294</v>
      </c>
      <c r="C74" t="s">
        <v>551</v>
      </c>
    </row>
    <row r="75" spans="1:37" x14ac:dyDescent="0.25">
      <c r="A75" t="s">
        <v>295</v>
      </c>
      <c r="C75" t="s">
        <v>552</v>
      </c>
    </row>
    <row r="76" spans="1:37" x14ac:dyDescent="0.25">
      <c r="A76" s="1" t="s">
        <v>181</v>
      </c>
      <c r="C76" t="s">
        <v>553</v>
      </c>
    </row>
    <row r="77" spans="1:37" x14ac:dyDescent="0.25">
      <c r="A77" t="s">
        <v>296</v>
      </c>
      <c r="B77" t="s">
        <v>297</v>
      </c>
      <c r="C77" t="s">
        <v>554</v>
      </c>
      <c r="D77" t="s">
        <v>298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299</v>
      </c>
      <c r="B78" t="s">
        <v>300</v>
      </c>
      <c r="C78" t="s">
        <v>555</v>
      </c>
      <c r="D78" t="s">
        <v>298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301</v>
      </c>
      <c r="B79" t="s">
        <v>302</v>
      </c>
      <c r="C79" t="s">
        <v>556</v>
      </c>
      <c r="D79" t="s">
        <v>298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207</v>
      </c>
      <c r="B80" t="s">
        <v>303</v>
      </c>
      <c r="C80" t="s">
        <v>557</v>
      </c>
      <c r="D80" t="s">
        <v>298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180</v>
      </c>
      <c r="C81" t="s">
        <v>558</v>
      </c>
    </row>
    <row r="82" spans="1:37" x14ac:dyDescent="0.25">
      <c r="A82" t="s">
        <v>296</v>
      </c>
      <c r="B82" t="s">
        <v>304</v>
      </c>
      <c r="C82" t="s">
        <v>559</v>
      </c>
      <c r="D82" t="s">
        <v>305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299</v>
      </c>
      <c r="B83" t="s">
        <v>306</v>
      </c>
      <c r="C83" t="s">
        <v>560</v>
      </c>
      <c r="D83" t="s">
        <v>305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301</v>
      </c>
      <c r="B84" t="s">
        <v>307</v>
      </c>
      <c r="C84" t="s">
        <v>561</v>
      </c>
      <c r="D84" t="s">
        <v>305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207</v>
      </c>
      <c r="B85" t="s">
        <v>308</v>
      </c>
      <c r="C85" t="s">
        <v>562</v>
      </c>
      <c r="D85" t="s">
        <v>305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309</v>
      </c>
      <c r="C86" t="s">
        <v>563</v>
      </c>
    </row>
    <row r="87" spans="1:37" x14ac:dyDescent="0.25">
      <c r="A87" t="s">
        <v>310</v>
      </c>
      <c r="B87" t="s">
        <v>311</v>
      </c>
      <c r="C87" t="s">
        <v>564</v>
      </c>
      <c r="D87" t="s">
        <v>305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312</v>
      </c>
      <c r="B88" t="s">
        <v>313</v>
      </c>
      <c r="C88" t="s">
        <v>565</v>
      </c>
      <c r="D88" t="s">
        <v>305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314</v>
      </c>
      <c r="C89" t="s">
        <v>566</v>
      </c>
    </row>
    <row r="90" spans="1:37" x14ac:dyDescent="0.25">
      <c r="A90" t="s">
        <v>296</v>
      </c>
      <c r="B90" t="s">
        <v>315</v>
      </c>
      <c r="C90" t="s">
        <v>567</v>
      </c>
      <c r="D90" t="s">
        <v>316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299</v>
      </c>
      <c r="B91" t="s">
        <v>317</v>
      </c>
      <c r="C91" t="s">
        <v>568</v>
      </c>
      <c r="D91" t="s">
        <v>316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301</v>
      </c>
      <c r="B92" t="s">
        <v>318</v>
      </c>
      <c r="C92" t="s">
        <v>569</v>
      </c>
      <c r="D92" t="s">
        <v>316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207</v>
      </c>
      <c r="B93" t="s">
        <v>319</v>
      </c>
      <c r="C93" t="s">
        <v>570</v>
      </c>
      <c r="D93" t="s">
        <v>316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183</v>
      </c>
    </row>
    <row r="2" spans="1:36" x14ac:dyDescent="0.25">
      <c r="A2" t="s">
        <v>650</v>
      </c>
    </row>
    <row r="3" spans="1:36" x14ac:dyDescent="0.25">
      <c r="A3" t="s">
        <v>651</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2</v>
      </c>
      <c r="C6" t="s">
        <v>593</v>
      </c>
    </row>
    <row r="7" spans="1:36" x14ac:dyDescent="0.25">
      <c r="A7" t="s">
        <v>188</v>
      </c>
      <c r="C7" t="s">
        <v>594</v>
      </c>
    </row>
    <row r="8" spans="1:36" x14ac:dyDescent="0.25">
      <c r="A8" t="s">
        <v>189</v>
      </c>
      <c r="B8" t="s">
        <v>652</v>
      </c>
      <c r="C8" t="s">
        <v>653</v>
      </c>
      <c r="D8" t="s">
        <v>191</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192</v>
      </c>
      <c r="B9" t="s">
        <v>654</v>
      </c>
      <c r="C9" t="s">
        <v>655</v>
      </c>
      <c r="D9" t="s">
        <v>191</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194</v>
      </c>
      <c r="B10" t="s">
        <v>656</v>
      </c>
      <c r="C10" t="s">
        <v>657</v>
      </c>
      <c r="D10" t="s">
        <v>191</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196</v>
      </c>
      <c r="B11" t="s">
        <v>658</v>
      </c>
      <c r="C11" t="s">
        <v>659</v>
      </c>
      <c r="D11" t="s">
        <v>191</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198</v>
      </c>
      <c r="B12" t="s">
        <v>660</v>
      </c>
      <c r="C12" t="s">
        <v>661</v>
      </c>
      <c r="D12" t="s">
        <v>191</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153</v>
      </c>
      <c r="B13" t="s">
        <v>662</v>
      </c>
      <c r="C13" t="s">
        <v>663</v>
      </c>
      <c r="D13" t="s">
        <v>191</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201</v>
      </c>
      <c r="B14" t="s">
        <v>664</v>
      </c>
      <c r="C14" t="s">
        <v>665</v>
      </c>
      <c r="D14" t="s">
        <v>191</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203</v>
      </c>
      <c r="B15" t="s">
        <v>666</v>
      </c>
      <c r="C15" t="s">
        <v>667</v>
      </c>
      <c r="D15" t="s">
        <v>191</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205</v>
      </c>
      <c r="B16" t="s">
        <v>668</v>
      </c>
      <c r="C16" t="s">
        <v>669</v>
      </c>
      <c r="D16" t="s">
        <v>191</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207</v>
      </c>
      <c r="B17" t="s">
        <v>670</v>
      </c>
      <c r="C17" t="s">
        <v>671</v>
      </c>
      <c r="D17" t="s">
        <v>191</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209</v>
      </c>
      <c r="C18" t="s">
        <v>595</v>
      </c>
    </row>
    <row r="19" spans="1:36" x14ac:dyDescent="0.25">
      <c r="A19" t="s">
        <v>189</v>
      </c>
      <c r="B19" t="s">
        <v>672</v>
      </c>
      <c r="C19" t="s">
        <v>673</v>
      </c>
      <c r="D19" t="s">
        <v>191</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194</v>
      </c>
      <c r="B20" t="s">
        <v>674</v>
      </c>
      <c r="C20" t="s">
        <v>675</v>
      </c>
      <c r="D20" t="s">
        <v>191</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205</v>
      </c>
      <c r="B21" t="s">
        <v>676</v>
      </c>
      <c r="C21" t="s">
        <v>677</v>
      </c>
      <c r="D21" t="s">
        <v>191</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213</v>
      </c>
      <c r="B22" t="s">
        <v>678</v>
      </c>
      <c r="C22" t="s">
        <v>679</v>
      </c>
      <c r="D22" t="s">
        <v>191</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215</v>
      </c>
      <c r="B23" t="s">
        <v>680</v>
      </c>
      <c r="C23" t="s">
        <v>681</v>
      </c>
      <c r="D23" t="s">
        <v>191</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207</v>
      </c>
      <c r="B24" t="s">
        <v>682</v>
      </c>
      <c r="C24" t="s">
        <v>683</v>
      </c>
      <c r="D24" t="s">
        <v>191</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218</v>
      </c>
      <c r="C25" t="s">
        <v>596</v>
      </c>
    </row>
    <row r="26" spans="1:36" x14ac:dyDescent="0.25">
      <c r="A26" t="s">
        <v>219</v>
      </c>
      <c r="B26" t="s">
        <v>684</v>
      </c>
      <c r="C26" t="s">
        <v>685</v>
      </c>
      <c r="D26" t="s">
        <v>191</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221</v>
      </c>
      <c r="B27" t="s">
        <v>686</v>
      </c>
      <c r="C27" t="s">
        <v>687</v>
      </c>
      <c r="D27" t="s">
        <v>191</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198</v>
      </c>
      <c r="B28" t="s">
        <v>688</v>
      </c>
      <c r="C28" t="s">
        <v>689</v>
      </c>
      <c r="D28" t="s">
        <v>191</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153</v>
      </c>
      <c r="B29" t="s">
        <v>690</v>
      </c>
      <c r="C29" t="s">
        <v>691</v>
      </c>
      <c r="D29" t="s">
        <v>191</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225</v>
      </c>
      <c r="B30" t="s">
        <v>692</v>
      </c>
      <c r="C30" t="s">
        <v>693</v>
      </c>
      <c r="D30" t="s">
        <v>191</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207</v>
      </c>
      <c r="B31" t="s">
        <v>694</v>
      </c>
      <c r="C31" t="s">
        <v>695</v>
      </c>
      <c r="D31" t="s">
        <v>191</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228</v>
      </c>
      <c r="C32" t="s">
        <v>597</v>
      </c>
    </row>
    <row r="33" spans="1:36" x14ac:dyDescent="0.25">
      <c r="A33" t="s">
        <v>219</v>
      </c>
      <c r="B33" t="s">
        <v>696</v>
      </c>
      <c r="C33" t="s">
        <v>697</v>
      </c>
      <c r="D33" t="s">
        <v>191</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221</v>
      </c>
      <c r="B34" t="s">
        <v>698</v>
      </c>
      <c r="C34" t="s">
        <v>699</v>
      </c>
      <c r="D34" t="s">
        <v>191</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153</v>
      </c>
      <c r="B35" t="s">
        <v>700</v>
      </c>
      <c r="C35" t="s">
        <v>701</v>
      </c>
      <c r="D35" t="s">
        <v>191</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207</v>
      </c>
      <c r="B36" t="s">
        <v>702</v>
      </c>
      <c r="C36" t="s">
        <v>703</v>
      </c>
      <c r="D36" t="s">
        <v>191</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233</v>
      </c>
      <c r="C37" t="s">
        <v>598</v>
      </c>
    </row>
    <row r="38" spans="1:36" x14ac:dyDescent="0.25">
      <c r="A38" t="s">
        <v>219</v>
      </c>
      <c r="B38" t="s">
        <v>704</v>
      </c>
      <c r="C38" t="s">
        <v>705</v>
      </c>
      <c r="D38" t="s">
        <v>191</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221</v>
      </c>
      <c r="B39" t="s">
        <v>706</v>
      </c>
      <c r="C39" t="s">
        <v>707</v>
      </c>
      <c r="D39" t="s">
        <v>191</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207</v>
      </c>
      <c r="B40" t="s">
        <v>708</v>
      </c>
      <c r="C40" t="s">
        <v>709</v>
      </c>
      <c r="D40" t="s">
        <v>191</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237</v>
      </c>
      <c r="C41" t="s">
        <v>599</v>
      </c>
    </row>
    <row r="42" spans="1:36" x14ac:dyDescent="0.25">
      <c r="A42" t="s">
        <v>238</v>
      </c>
      <c r="B42" t="s">
        <v>710</v>
      </c>
      <c r="C42" t="s">
        <v>711</v>
      </c>
      <c r="D42" t="s">
        <v>191</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240</v>
      </c>
      <c r="B43" t="s">
        <v>712</v>
      </c>
      <c r="C43" t="s">
        <v>713</v>
      </c>
      <c r="D43" t="s">
        <v>191</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600</v>
      </c>
    </row>
    <row r="45" spans="1:36" x14ac:dyDescent="0.25">
      <c r="A45" t="s">
        <v>188</v>
      </c>
      <c r="C45" t="s">
        <v>601</v>
      </c>
    </row>
    <row r="46" spans="1:36" x14ac:dyDescent="0.25">
      <c r="A46" t="s">
        <v>242</v>
      </c>
      <c r="B46" t="s">
        <v>714</v>
      </c>
      <c r="C46" t="s">
        <v>715</v>
      </c>
      <c r="D46" t="s">
        <v>244</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245</v>
      </c>
      <c r="B47" t="s">
        <v>716</v>
      </c>
      <c r="C47" t="s">
        <v>717</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248</v>
      </c>
      <c r="B48" t="s">
        <v>718</v>
      </c>
      <c r="C48" t="s">
        <v>719</v>
      </c>
      <c r="D48" t="s">
        <v>250</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251</v>
      </c>
      <c r="B49" t="s">
        <v>720</v>
      </c>
      <c r="C49" t="s">
        <v>721</v>
      </c>
      <c r="D49" t="s">
        <v>253</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254</v>
      </c>
      <c r="B50" t="s">
        <v>722</v>
      </c>
      <c r="C50" t="s">
        <v>723</v>
      </c>
      <c r="D50" t="s">
        <v>253</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256</v>
      </c>
      <c r="C51" t="s">
        <v>602</v>
      </c>
    </row>
    <row r="52" spans="1:36" x14ac:dyDescent="0.25">
      <c r="A52" t="s">
        <v>257</v>
      </c>
      <c r="B52" t="s">
        <v>724</v>
      </c>
      <c r="C52" t="s">
        <v>725</v>
      </c>
      <c r="D52" t="s">
        <v>259</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245</v>
      </c>
      <c r="B53" t="s">
        <v>726</v>
      </c>
      <c r="C53" t="s">
        <v>727</v>
      </c>
      <c r="D53" t="s">
        <v>247</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261</v>
      </c>
      <c r="B54" t="s">
        <v>728</v>
      </c>
      <c r="C54" t="s">
        <v>729</v>
      </c>
      <c r="D54" t="s">
        <v>263</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264</v>
      </c>
      <c r="B55" t="s">
        <v>730</v>
      </c>
      <c r="C55" t="s">
        <v>731</v>
      </c>
      <c r="D55" t="s">
        <v>259</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266</v>
      </c>
      <c r="B56" t="s">
        <v>732</v>
      </c>
      <c r="C56" t="s">
        <v>733</v>
      </c>
      <c r="D56" t="s">
        <v>263</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268</v>
      </c>
      <c r="C57" t="s">
        <v>603</v>
      </c>
    </row>
    <row r="58" spans="1:36" x14ac:dyDescent="0.25">
      <c r="A58" t="s">
        <v>269</v>
      </c>
      <c r="B58" t="s">
        <v>734</v>
      </c>
      <c r="C58" t="s">
        <v>735</v>
      </c>
      <c r="D58" t="s">
        <v>271</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272</v>
      </c>
      <c r="B59" t="s">
        <v>736</v>
      </c>
      <c r="C59" t="s">
        <v>737</v>
      </c>
      <c r="D59" t="s">
        <v>271</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274</v>
      </c>
      <c r="B60" t="s">
        <v>738</v>
      </c>
      <c r="C60" t="s">
        <v>739</v>
      </c>
      <c r="D60" t="s">
        <v>271</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276</v>
      </c>
      <c r="B61" t="s">
        <v>740</v>
      </c>
      <c r="C61" t="s">
        <v>741</v>
      </c>
      <c r="D61" t="s">
        <v>271</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278</v>
      </c>
      <c r="C62" t="s">
        <v>604</v>
      </c>
    </row>
    <row r="63" spans="1:36" x14ac:dyDescent="0.25">
      <c r="A63" t="s">
        <v>238</v>
      </c>
      <c r="B63" t="s">
        <v>742</v>
      </c>
      <c r="C63" t="s">
        <v>743</v>
      </c>
      <c r="D63" t="s">
        <v>280</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240</v>
      </c>
      <c r="B64" t="s">
        <v>744</v>
      </c>
      <c r="C64" t="s">
        <v>745</v>
      </c>
      <c r="D64" t="s">
        <v>280</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282</v>
      </c>
      <c r="C65" t="s">
        <v>605</v>
      </c>
    </row>
    <row r="66" spans="1:36" x14ac:dyDescent="0.25">
      <c r="A66" t="s">
        <v>283</v>
      </c>
      <c r="C66" t="s">
        <v>606</v>
      </c>
    </row>
    <row r="67" spans="1:36" x14ac:dyDescent="0.25">
      <c r="A67" t="s">
        <v>284</v>
      </c>
      <c r="B67" t="s">
        <v>746</v>
      </c>
      <c r="C67" t="s">
        <v>747</v>
      </c>
      <c r="D67" t="s">
        <v>286</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287</v>
      </c>
      <c r="B68" t="s">
        <v>748</v>
      </c>
      <c r="C68" t="s">
        <v>749</v>
      </c>
      <c r="D68" t="s">
        <v>286</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289</v>
      </c>
      <c r="B69" t="s">
        <v>750</v>
      </c>
      <c r="C69" t="s">
        <v>751</v>
      </c>
      <c r="D69" t="s">
        <v>286</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256</v>
      </c>
      <c r="C70" t="s">
        <v>607</v>
      </c>
    </row>
    <row r="71" spans="1:36" x14ac:dyDescent="0.25">
      <c r="A71" t="s">
        <v>284</v>
      </c>
      <c r="B71" t="s">
        <v>752</v>
      </c>
      <c r="C71" t="s">
        <v>753</v>
      </c>
      <c r="D71" t="s">
        <v>286</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287</v>
      </c>
      <c r="B72" t="s">
        <v>754</v>
      </c>
      <c r="C72" t="s">
        <v>755</v>
      </c>
      <c r="D72" t="s">
        <v>286</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289</v>
      </c>
      <c r="B73" t="s">
        <v>756</v>
      </c>
      <c r="C73" t="s">
        <v>757</v>
      </c>
      <c r="D73" t="s">
        <v>286</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294</v>
      </c>
      <c r="C74" t="s">
        <v>608</v>
      </c>
    </row>
    <row r="75" spans="1:36" x14ac:dyDescent="0.25">
      <c r="A75" t="s">
        <v>295</v>
      </c>
      <c r="C75" t="s">
        <v>609</v>
      </c>
    </row>
    <row r="76" spans="1:36" x14ac:dyDescent="0.25">
      <c r="A76" t="s">
        <v>181</v>
      </c>
      <c r="C76" t="s">
        <v>610</v>
      </c>
    </row>
    <row r="77" spans="1:36" x14ac:dyDescent="0.25">
      <c r="A77" t="s">
        <v>296</v>
      </c>
      <c r="B77" t="s">
        <v>758</v>
      </c>
      <c r="C77" t="s">
        <v>759</v>
      </c>
      <c r="D77" t="s">
        <v>298</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299</v>
      </c>
      <c r="B78" t="s">
        <v>760</v>
      </c>
      <c r="C78" t="s">
        <v>761</v>
      </c>
      <c r="D78" t="s">
        <v>298</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301</v>
      </c>
      <c r="B79" t="s">
        <v>762</v>
      </c>
      <c r="C79" t="s">
        <v>763</v>
      </c>
      <c r="D79" t="s">
        <v>298</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207</v>
      </c>
      <c r="B80" t="s">
        <v>764</v>
      </c>
      <c r="C80" t="s">
        <v>765</v>
      </c>
      <c r="D80" t="s">
        <v>298</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180</v>
      </c>
      <c r="C81" t="s">
        <v>611</v>
      </c>
    </row>
    <row r="82" spans="1:36" x14ac:dyDescent="0.25">
      <c r="A82" t="s">
        <v>296</v>
      </c>
      <c r="B82" t="s">
        <v>766</v>
      </c>
      <c r="C82" t="s">
        <v>767</v>
      </c>
      <c r="D82" t="s">
        <v>305</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299</v>
      </c>
      <c r="B83" t="s">
        <v>768</v>
      </c>
      <c r="C83" t="s">
        <v>769</v>
      </c>
      <c r="D83" t="s">
        <v>305</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301</v>
      </c>
      <c r="B84" t="s">
        <v>770</v>
      </c>
      <c r="C84" t="s">
        <v>771</v>
      </c>
      <c r="D84" t="s">
        <v>305</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207</v>
      </c>
      <c r="B85" t="s">
        <v>772</v>
      </c>
      <c r="C85" t="s">
        <v>773</v>
      </c>
      <c r="D85" t="s">
        <v>305</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309</v>
      </c>
      <c r="C86" t="s">
        <v>612</v>
      </c>
    </row>
    <row r="87" spans="1:36" x14ac:dyDescent="0.25">
      <c r="A87" t="s">
        <v>310</v>
      </c>
      <c r="B87" t="s">
        <v>774</v>
      </c>
      <c r="C87" t="s">
        <v>775</v>
      </c>
      <c r="D87" t="s">
        <v>305</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312</v>
      </c>
      <c r="B88" t="s">
        <v>776</v>
      </c>
      <c r="C88" t="s">
        <v>777</v>
      </c>
      <c r="D88" t="s">
        <v>305</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314</v>
      </c>
      <c r="C89" t="s">
        <v>613</v>
      </c>
    </row>
    <row r="90" spans="1:36" x14ac:dyDescent="0.25">
      <c r="A90" t="s">
        <v>296</v>
      </c>
      <c r="B90" t="s">
        <v>778</v>
      </c>
      <c r="C90" t="s">
        <v>779</v>
      </c>
      <c r="D90" t="s">
        <v>316</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299</v>
      </c>
      <c r="B91" t="s">
        <v>780</v>
      </c>
      <c r="C91" t="s">
        <v>781</v>
      </c>
      <c r="D91" t="s">
        <v>316</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301</v>
      </c>
      <c r="B92" t="s">
        <v>782</v>
      </c>
      <c r="C92" t="s">
        <v>783</v>
      </c>
      <c r="D92" t="s">
        <v>316</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207</v>
      </c>
      <c r="B93" t="s">
        <v>784</v>
      </c>
      <c r="C93" t="s">
        <v>785</v>
      </c>
      <c r="D93" t="s">
        <v>316</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320</v>
      </c>
    </row>
    <row r="2" spans="1:37" x14ac:dyDescent="0.25">
      <c r="A2" t="s">
        <v>321</v>
      </c>
    </row>
    <row r="3" spans="1:37" x14ac:dyDescent="0.25">
      <c r="A3" t="s">
        <v>571</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5</v>
      </c>
      <c r="C6" t="s">
        <v>323</v>
      </c>
    </row>
    <row r="7" spans="1:37" x14ac:dyDescent="0.25">
      <c r="A7" t="s">
        <v>324</v>
      </c>
      <c r="C7" t="s">
        <v>325</v>
      </c>
    </row>
    <row r="8" spans="1:37" x14ac:dyDescent="0.25">
      <c r="A8" t="s">
        <v>326</v>
      </c>
      <c r="B8" t="s">
        <v>327</v>
      </c>
      <c r="C8" t="s">
        <v>328</v>
      </c>
      <c r="D8" t="s">
        <v>329</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330</v>
      </c>
      <c r="B9" t="s">
        <v>331</v>
      </c>
      <c r="C9" t="s">
        <v>332</v>
      </c>
      <c r="D9" t="s">
        <v>329</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333</v>
      </c>
      <c r="B10" t="s">
        <v>334</v>
      </c>
      <c r="C10" t="s">
        <v>335</v>
      </c>
      <c r="D10" t="s">
        <v>329</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336</v>
      </c>
      <c r="B11" t="s">
        <v>337</v>
      </c>
      <c r="C11" t="s">
        <v>338</v>
      </c>
      <c r="D11" t="s">
        <v>329</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339</v>
      </c>
      <c r="B12" t="s">
        <v>340</v>
      </c>
      <c r="C12" t="s">
        <v>341</v>
      </c>
      <c r="D12" t="s">
        <v>329</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342</v>
      </c>
      <c r="B13" t="s">
        <v>343</v>
      </c>
      <c r="C13" t="s">
        <v>344</v>
      </c>
      <c r="D13" t="s">
        <v>329</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345</v>
      </c>
      <c r="B14" t="s">
        <v>346</v>
      </c>
      <c r="C14" t="s">
        <v>347</v>
      </c>
      <c r="D14" t="s">
        <v>329</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348</v>
      </c>
      <c r="B15" t="s">
        <v>349</v>
      </c>
      <c r="C15" t="s">
        <v>350</v>
      </c>
      <c r="D15" t="s">
        <v>329</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351</v>
      </c>
      <c r="B16" t="s">
        <v>352</v>
      </c>
      <c r="C16" t="s">
        <v>353</v>
      </c>
      <c r="D16" t="s">
        <v>329</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354</v>
      </c>
      <c r="B17" t="s">
        <v>355</v>
      </c>
      <c r="C17" t="s">
        <v>356</v>
      </c>
      <c r="D17" t="s">
        <v>329</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357</v>
      </c>
      <c r="B18" t="s">
        <v>358</v>
      </c>
      <c r="C18" t="s">
        <v>359</v>
      </c>
      <c r="D18" t="s">
        <v>329</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207</v>
      </c>
      <c r="B19" t="s">
        <v>360</v>
      </c>
      <c r="C19" t="s">
        <v>361</v>
      </c>
      <c r="D19" t="s">
        <v>329</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362</v>
      </c>
    </row>
    <row r="21" spans="1:37" x14ac:dyDescent="0.25">
      <c r="A21" t="s">
        <v>363</v>
      </c>
      <c r="C21" t="s">
        <v>364</v>
      </c>
    </row>
    <row r="22" spans="1:37" x14ac:dyDescent="0.25">
      <c r="A22" t="s">
        <v>326</v>
      </c>
      <c r="B22" t="s">
        <v>365</v>
      </c>
      <c r="C22" t="s">
        <v>366</v>
      </c>
      <c r="D22" t="s">
        <v>367</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330</v>
      </c>
      <c r="B23" t="s">
        <v>368</v>
      </c>
      <c r="C23" t="s">
        <v>369</v>
      </c>
      <c r="D23" t="s">
        <v>367</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333</v>
      </c>
      <c r="B24" t="s">
        <v>370</v>
      </c>
      <c r="C24" t="s">
        <v>371</v>
      </c>
      <c r="D24" t="s">
        <v>367</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336</v>
      </c>
      <c r="B25" t="s">
        <v>372</v>
      </c>
      <c r="C25" t="s">
        <v>373</v>
      </c>
      <c r="D25" t="s">
        <v>367</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339</v>
      </c>
      <c r="B26" t="s">
        <v>374</v>
      </c>
      <c r="C26" t="s">
        <v>375</v>
      </c>
      <c r="D26" t="s">
        <v>367</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342</v>
      </c>
      <c r="B27" t="s">
        <v>376</v>
      </c>
      <c r="C27" t="s">
        <v>377</v>
      </c>
      <c r="D27" t="s">
        <v>367</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345</v>
      </c>
      <c r="B28" t="s">
        <v>378</v>
      </c>
      <c r="C28" t="s">
        <v>379</v>
      </c>
      <c r="D28" t="s">
        <v>367</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348</v>
      </c>
      <c r="B29" t="s">
        <v>380</v>
      </c>
      <c r="C29" t="s">
        <v>381</v>
      </c>
      <c r="D29" t="s">
        <v>367</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351</v>
      </c>
      <c r="B30" t="s">
        <v>382</v>
      </c>
      <c r="C30" t="s">
        <v>383</v>
      </c>
      <c r="D30" t="s">
        <v>367</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354</v>
      </c>
      <c r="B31" t="s">
        <v>384</v>
      </c>
      <c r="C31" t="s">
        <v>385</v>
      </c>
      <c r="D31" t="s">
        <v>367</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357</v>
      </c>
      <c r="B32" t="s">
        <v>386</v>
      </c>
      <c r="C32" t="s">
        <v>387</v>
      </c>
      <c r="D32" t="s">
        <v>367</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207</v>
      </c>
      <c r="B33" t="s">
        <v>388</v>
      </c>
      <c r="C33" t="s">
        <v>389</v>
      </c>
      <c r="D33" t="s">
        <v>367</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390</v>
      </c>
    </row>
    <row r="35" spans="1:37" x14ac:dyDescent="0.25">
      <c r="A35" t="s">
        <v>283</v>
      </c>
      <c r="C35" t="s">
        <v>391</v>
      </c>
    </row>
    <row r="36" spans="1:37" x14ac:dyDescent="0.25">
      <c r="A36" t="s">
        <v>151</v>
      </c>
      <c r="B36" t="s">
        <v>392</v>
      </c>
      <c r="C36" t="s">
        <v>393</v>
      </c>
      <c r="D36" t="s">
        <v>394</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221</v>
      </c>
      <c r="B37" t="s">
        <v>395</v>
      </c>
      <c r="C37" t="s">
        <v>396</v>
      </c>
      <c r="D37" t="s">
        <v>394</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198</v>
      </c>
      <c r="B38" t="s">
        <v>397</v>
      </c>
      <c r="C38" t="s">
        <v>398</v>
      </c>
      <c r="D38" t="s">
        <v>394</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256</v>
      </c>
      <c r="C39" t="s">
        <v>399</v>
      </c>
    </row>
    <row r="40" spans="1:37" x14ac:dyDescent="0.25">
      <c r="A40" t="s">
        <v>151</v>
      </c>
      <c r="B40" t="s">
        <v>400</v>
      </c>
      <c r="C40" t="s">
        <v>401</v>
      </c>
      <c r="D40" t="s">
        <v>394</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221</v>
      </c>
      <c r="B41" t="s">
        <v>402</v>
      </c>
      <c r="C41" t="s">
        <v>403</v>
      </c>
      <c r="D41" t="s">
        <v>394</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404</v>
      </c>
      <c r="C42" t="s">
        <v>405</v>
      </c>
    </row>
    <row r="43" spans="1:37" x14ac:dyDescent="0.25">
      <c r="A43" t="s">
        <v>151</v>
      </c>
      <c r="B43" t="s">
        <v>406</v>
      </c>
      <c r="C43" t="s">
        <v>407</v>
      </c>
      <c r="D43" t="s">
        <v>394</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221</v>
      </c>
      <c r="B44" t="s">
        <v>408</v>
      </c>
      <c r="C44" t="s">
        <v>409</v>
      </c>
      <c r="D44" t="s">
        <v>394</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198</v>
      </c>
      <c r="B45" t="s">
        <v>410</v>
      </c>
      <c r="C45" t="s">
        <v>411</v>
      </c>
      <c r="D45" t="s">
        <v>394</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412</v>
      </c>
      <c r="C46" t="s">
        <v>413</v>
      </c>
    </row>
    <row r="47" spans="1:37" x14ac:dyDescent="0.25">
      <c r="A47" t="s">
        <v>151</v>
      </c>
      <c r="B47" t="s">
        <v>414</v>
      </c>
      <c r="C47" t="s">
        <v>415</v>
      </c>
      <c r="D47" t="s">
        <v>416</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417</v>
      </c>
      <c r="C48" t="s">
        <v>418</v>
      </c>
    </row>
    <row r="49" spans="1:37" x14ac:dyDescent="0.25">
      <c r="A49" t="s">
        <v>151</v>
      </c>
      <c r="B49" t="s">
        <v>419</v>
      </c>
      <c r="C49" t="s">
        <v>420</v>
      </c>
      <c r="D49" t="s">
        <v>394</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221</v>
      </c>
      <c r="B50" t="s">
        <v>421</v>
      </c>
      <c r="C50" t="s">
        <v>422</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423</v>
      </c>
      <c r="C51" t="s">
        <v>424</v>
      </c>
    </row>
    <row r="52" spans="1:37" x14ac:dyDescent="0.25">
      <c r="A52" t="s">
        <v>425</v>
      </c>
      <c r="C52" t="s">
        <v>426</v>
      </c>
    </row>
    <row r="53" spans="1:37" x14ac:dyDescent="0.25">
      <c r="A53" t="s">
        <v>151</v>
      </c>
      <c r="B53" t="s">
        <v>427</v>
      </c>
      <c r="C53" t="s">
        <v>428</v>
      </c>
      <c r="D53" t="s">
        <v>429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430</v>
      </c>
      <c r="C54" t="s">
        <v>431</v>
      </c>
    </row>
    <row r="55" spans="1:37" x14ac:dyDescent="0.25">
      <c r="A55" t="s">
        <v>151</v>
      </c>
      <c r="B55" t="s">
        <v>432</v>
      </c>
      <c r="C55" t="s">
        <v>433</v>
      </c>
      <c r="D55" t="s">
        <v>394</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294</v>
      </c>
      <c r="C56" t="s">
        <v>434</v>
      </c>
    </row>
    <row r="57" spans="1:37" x14ac:dyDescent="0.25">
      <c r="A57" t="s">
        <v>295</v>
      </c>
      <c r="C57" t="s">
        <v>435</v>
      </c>
    </row>
    <row r="58" spans="1:37" x14ac:dyDescent="0.25">
      <c r="A58" t="s">
        <v>181</v>
      </c>
      <c r="C58" t="s">
        <v>436</v>
      </c>
    </row>
    <row r="59" spans="1:37" x14ac:dyDescent="0.25">
      <c r="A59" t="s">
        <v>437</v>
      </c>
      <c r="B59" t="s">
        <v>438</v>
      </c>
      <c r="C59" t="s">
        <v>439</v>
      </c>
      <c r="D59" t="s">
        <v>298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221</v>
      </c>
      <c r="B60" t="s">
        <v>440</v>
      </c>
      <c r="C60" t="s">
        <v>441</v>
      </c>
      <c r="D60" t="s">
        <v>298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299</v>
      </c>
      <c r="B61" t="s">
        <v>442</v>
      </c>
      <c r="C61" t="s">
        <v>443</v>
      </c>
      <c r="D61" t="s">
        <v>298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301</v>
      </c>
      <c r="B62" t="s">
        <v>444</v>
      </c>
      <c r="C62" t="s">
        <v>445</v>
      </c>
      <c r="D62" t="s">
        <v>298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357</v>
      </c>
      <c r="B63" t="s">
        <v>446</v>
      </c>
      <c r="C63" t="s">
        <v>447</v>
      </c>
      <c r="D63" t="s">
        <v>298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207</v>
      </c>
      <c r="B64" t="s">
        <v>448</v>
      </c>
      <c r="C64" t="s">
        <v>449</v>
      </c>
      <c r="D64" t="s">
        <v>298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180</v>
      </c>
      <c r="C65" t="s">
        <v>450</v>
      </c>
    </row>
    <row r="66" spans="1:37" x14ac:dyDescent="0.25">
      <c r="A66" t="s">
        <v>437</v>
      </c>
      <c r="B66" t="s">
        <v>451</v>
      </c>
      <c r="C66" t="s">
        <v>452</v>
      </c>
      <c r="D66" t="s">
        <v>305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221</v>
      </c>
      <c r="B67" t="s">
        <v>453</v>
      </c>
      <c r="C67" t="s">
        <v>454</v>
      </c>
      <c r="D67" t="s">
        <v>305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299</v>
      </c>
      <c r="B68" t="s">
        <v>455</v>
      </c>
      <c r="C68" t="s">
        <v>456</v>
      </c>
      <c r="D68" t="s">
        <v>305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301</v>
      </c>
      <c r="B69" t="s">
        <v>457</v>
      </c>
      <c r="C69" t="s">
        <v>458</v>
      </c>
      <c r="D69" t="s">
        <v>305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357</v>
      </c>
      <c r="B70" t="s">
        <v>459</v>
      </c>
      <c r="C70" t="s">
        <v>460</v>
      </c>
      <c r="D70" t="s">
        <v>305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207</v>
      </c>
      <c r="B71" t="s">
        <v>461</v>
      </c>
      <c r="C71" t="s">
        <v>462</v>
      </c>
      <c r="D71" t="s">
        <v>305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309</v>
      </c>
      <c r="C72" t="s">
        <v>463</v>
      </c>
    </row>
    <row r="73" spans="1:37" x14ac:dyDescent="0.25">
      <c r="A73" t="s">
        <v>310</v>
      </c>
      <c r="B73" t="s">
        <v>464</v>
      </c>
      <c r="C73" t="s">
        <v>465</v>
      </c>
      <c r="D73" t="s">
        <v>305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312</v>
      </c>
      <c r="B74" t="s">
        <v>466</v>
      </c>
      <c r="C74" t="s">
        <v>467</v>
      </c>
      <c r="D74" t="s">
        <v>305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314</v>
      </c>
      <c r="C75" t="s">
        <v>468</v>
      </c>
    </row>
    <row r="76" spans="1:37" x14ac:dyDescent="0.25">
      <c r="A76" t="s">
        <v>437</v>
      </c>
      <c r="B76" t="s">
        <v>469</v>
      </c>
      <c r="C76" t="s">
        <v>470</v>
      </c>
      <c r="D76" t="s">
        <v>316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221</v>
      </c>
      <c r="B77" t="s">
        <v>471</v>
      </c>
      <c r="C77" t="s">
        <v>472</v>
      </c>
      <c r="D77" t="s">
        <v>316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299</v>
      </c>
      <c r="B78" t="s">
        <v>473</v>
      </c>
      <c r="C78" t="s">
        <v>474</v>
      </c>
      <c r="D78" t="s">
        <v>316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301</v>
      </c>
      <c r="B79" t="s">
        <v>475</v>
      </c>
      <c r="C79" t="s">
        <v>476</v>
      </c>
      <c r="D79" t="s">
        <v>316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357</v>
      </c>
      <c r="B80" t="s">
        <v>477</v>
      </c>
      <c r="C80" t="s">
        <v>478</v>
      </c>
      <c r="D80" t="s">
        <v>316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207</v>
      </c>
      <c r="B81" t="s">
        <v>479</v>
      </c>
      <c r="C81" t="s">
        <v>480</v>
      </c>
      <c r="D81" t="s">
        <v>316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320</v>
      </c>
    </row>
    <row r="2" spans="1:36" x14ac:dyDescent="0.25">
      <c r="A2" t="s">
        <v>786</v>
      </c>
    </row>
    <row r="3" spans="1:36" x14ac:dyDescent="0.25">
      <c r="A3" t="s">
        <v>787</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5</v>
      </c>
      <c r="C6" t="s">
        <v>574</v>
      </c>
    </row>
    <row r="7" spans="1:36" x14ac:dyDescent="0.25">
      <c r="A7" t="s">
        <v>324</v>
      </c>
      <c r="C7" t="s">
        <v>575</v>
      </c>
    </row>
    <row r="8" spans="1:36" x14ac:dyDescent="0.25">
      <c r="A8" t="s">
        <v>326</v>
      </c>
      <c r="B8" t="s">
        <v>788</v>
      </c>
      <c r="C8" t="s">
        <v>789</v>
      </c>
      <c r="D8" t="s">
        <v>329</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330</v>
      </c>
      <c r="B9" t="s">
        <v>790</v>
      </c>
      <c r="C9" t="s">
        <v>791</v>
      </c>
      <c r="D9" t="s">
        <v>329</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333</v>
      </c>
      <c r="B10" t="s">
        <v>792</v>
      </c>
      <c r="C10" t="s">
        <v>793</v>
      </c>
      <c r="D10" t="s">
        <v>329</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336</v>
      </c>
      <c r="B11" t="s">
        <v>794</v>
      </c>
      <c r="C11" t="s">
        <v>795</v>
      </c>
      <c r="D11" t="s">
        <v>329</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339</v>
      </c>
      <c r="B12" t="s">
        <v>796</v>
      </c>
      <c r="C12" t="s">
        <v>797</v>
      </c>
      <c r="D12" t="s">
        <v>329</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342</v>
      </c>
      <c r="B13" t="s">
        <v>798</v>
      </c>
      <c r="C13" t="s">
        <v>799</v>
      </c>
      <c r="D13" t="s">
        <v>329</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345</v>
      </c>
      <c r="B14" t="s">
        <v>800</v>
      </c>
      <c r="C14" t="s">
        <v>801</v>
      </c>
      <c r="D14" t="s">
        <v>329</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348</v>
      </c>
      <c r="B15" t="s">
        <v>802</v>
      </c>
      <c r="C15" t="s">
        <v>803</v>
      </c>
      <c r="D15" t="s">
        <v>329</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351</v>
      </c>
      <c r="B16" t="s">
        <v>804</v>
      </c>
      <c r="C16" t="s">
        <v>805</v>
      </c>
      <c r="D16" t="s">
        <v>329</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354</v>
      </c>
      <c r="B17" t="s">
        <v>806</v>
      </c>
      <c r="C17" t="s">
        <v>807</v>
      </c>
      <c r="D17" t="s">
        <v>329</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357</v>
      </c>
      <c r="B18" t="s">
        <v>808</v>
      </c>
      <c r="C18" t="s">
        <v>809</v>
      </c>
      <c r="D18" t="s">
        <v>329</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207</v>
      </c>
      <c r="B19" t="s">
        <v>810</v>
      </c>
      <c r="C19" t="s">
        <v>811</v>
      </c>
      <c r="D19" t="s">
        <v>329</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576</v>
      </c>
    </row>
    <row r="21" spans="1:36" x14ac:dyDescent="0.25">
      <c r="A21" t="s">
        <v>363</v>
      </c>
      <c r="C21" t="s">
        <v>577</v>
      </c>
    </row>
    <row r="22" spans="1:36" x14ac:dyDescent="0.25">
      <c r="A22" t="s">
        <v>326</v>
      </c>
      <c r="B22" t="s">
        <v>812</v>
      </c>
      <c r="C22" t="s">
        <v>813</v>
      </c>
      <c r="D22" t="s">
        <v>367</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330</v>
      </c>
      <c r="B23" t="s">
        <v>814</v>
      </c>
      <c r="C23" t="s">
        <v>815</v>
      </c>
      <c r="D23" t="s">
        <v>367</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333</v>
      </c>
      <c r="B24" t="s">
        <v>816</v>
      </c>
      <c r="C24" t="s">
        <v>817</v>
      </c>
      <c r="D24" t="s">
        <v>367</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336</v>
      </c>
      <c r="B25" t="s">
        <v>818</v>
      </c>
      <c r="C25" t="s">
        <v>819</v>
      </c>
      <c r="D25" t="s">
        <v>367</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339</v>
      </c>
      <c r="B26" t="s">
        <v>820</v>
      </c>
      <c r="C26" t="s">
        <v>821</v>
      </c>
      <c r="D26" t="s">
        <v>367</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342</v>
      </c>
      <c r="B27" t="s">
        <v>822</v>
      </c>
      <c r="C27" t="s">
        <v>823</v>
      </c>
      <c r="D27" t="s">
        <v>367</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345</v>
      </c>
      <c r="B28" t="s">
        <v>824</v>
      </c>
      <c r="C28" t="s">
        <v>825</v>
      </c>
      <c r="D28" t="s">
        <v>367</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348</v>
      </c>
      <c r="B29" t="s">
        <v>826</v>
      </c>
      <c r="C29" t="s">
        <v>827</v>
      </c>
      <c r="D29" t="s">
        <v>367</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351</v>
      </c>
      <c r="B30" t="s">
        <v>828</v>
      </c>
      <c r="C30" t="s">
        <v>829</v>
      </c>
      <c r="D30" t="s">
        <v>367</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354</v>
      </c>
      <c r="B31" t="s">
        <v>830</v>
      </c>
      <c r="C31" t="s">
        <v>831</v>
      </c>
      <c r="D31" t="s">
        <v>367</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357</v>
      </c>
      <c r="B32" t="s">
        <v>832</v>
      </c>
      <c r="C32" t="s">
        <v>833</v>
      </c>
      <c r="D32" t="s">
        <v>367</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207</v>
      </c>
      <c r="B33" t="s">
        <v>834</v>
      </c>
      <c r="C33" t="s">
        <v>835</v>
      </c>
      <c r="D33" t="s">
        <v>367</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578</v>
      </c>
    </row>
    <row r="35" spans="1:36" x14ac:dyDescent="0.25">
      <c r="A35" t="s">
        <v>283</v>
      </c>
      <c r="C35" t="s">
        <v>579</v>
      </c>
    </row>
    <row r="36" spans="1:36" x14ac:dyDescent="0.25">
      <c r="A36" t="s">
        <v>151</v>
      </c>
      <c r="B36" t="s">
        <v>836</v>
      </c>
      <c r="C36" t="s">
        <v>837</v>
      </c>
      <c r="D36" t="s">
        <v>394</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221</v>
      </c>
      <c r="B37" t="s">
        <v>838</v>
      </c>
      <c r="C37" t="s">
        <v>839</v>
      </c>
      <c r="D37" t="s">
        <v>394</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198</v>
      </c>
      <c r="B38" t="s">
        <v>840</v>
      </c>
      <c r="C38" t="s">
        <v>841</v>
      </c>
      <c r="D38" t="s">
        <v>394</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256</v>
      </c>
      <c r="C39" t="s">
        <v>580</v>
      </c>
    </row>
    <row r="40" spans="1:36" x14ac:dyDescent="0.25">
      <c r="A40" t="s">
        <v>151</v>
      </c>
      <c r="B40" t="s">
        <v>842</v>
      </c>
      <c r="C40" t="s">
        <v>843</v>
      </c>
      <c r="D40" t="s">
        <v>394</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221</v>
      </c>
      <c r="B41" t="s">
        <v>844</v>
      </c>
      <c r="C41" t="s">
        <v>845</v>
      </c>
      <c r="D41" t="s">
        <v>394</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404</v>
      </c>
      <c r="C42" t="s">
        <v>581</v>
      </c>
    </row>
    <row r="43" spans="1:36" x14ac:dyDescent="0.25">
      <c r="A43" t="s">
        <v>151</v>
      </c>
      <c r="B43" t="s">
        <v>846</v>
      </c>
      <c r="C43" t="s">
        <v>847</v>
      </c>
      <c r="D43" t="s">
        <v>394</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221</v>
      </c>
      <c r="B44" t="s">
        <v>848</v>
      </c>
      <c r="C44" t="s">
        <v>849</v>
      </c>
      <c r="D44" t="s">
        <v>394</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198</v>
      </c>
      <c r="B45" t="s">
        <v>850</v>
      </c>
      <c r="C45" t="s">
        <v>851</v>
      </c>
      <c r="D45" t="s">
        <v>394</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412</v>
      </c>
      <c r="C46" t="s">
        <v>582</v>
      </c>
    </row>
    <row r="47" spans="1:36" x14ac:dyDescent="0.25">
      <c r="A47" t="s">
        <v>151</v>
      </c>
      <c r="B47" t="s">
        <v>852</v>
      </c>
      <c r="C47" t="s">
        <v>853</v>
      </c>
      <c r="D47" t="s">
        <v>416</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417</v>
      </c>
      <c r="C48" t="s">
        <v>583</v>
      </c>
    </row>
    <row r="49" spans="1:36" x14ac:dyDescent="0.25">
      <c r="A49" t="s">
        <v>151</v>
      </c>
      <c r="B49" t="s">
        <v>854</v>
      </c>
      <c r="C49" t="s">
        <v>855</v>
      </c>
      <c r="D49" t="s">
        <v>394</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221</v>
      </c>
      <c r="B50" t="s">
        <v>856</v>
      </c>
      <c r="C50" t="s">
        <v>857</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423</v>
      </c>
      <c r="C51" t="s">
        <v>584</v>
      </c>
    </row>
    <row r="52" spans="1:36" x14ac:dyDescent="0.25">
      <c r="A52" t="s">
        <v>425</v>
      </c>
      <c r="C52" t="s">
        <v>585</v>
      </c>
    </row>
    <row r="53" spans="1:36" x14ac:dyDescent="0.25">
      <c r="A53" t="s">
        <v>151</v>
      </c>
      <c r="B53" t="s">
        <v>858</v>
      </c>
      <c r="C53" t="s">
        <v>859</v>
      </c>
      <c r="D53" t="s">
        <v>429</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430</v>
      </c>
      <c r="C54" t="s">
        <v>586</v>
      </c>
    </row>
    <row r="55" spans="1:36" x14ac:dyDescent="0.25">
      <c r="A55" t="s">
        <v>151</v>
      </c>
      <c r="B55" t="s">
        <v>860</v>
      </c>
      <c r="C55" t="s">
        <v>861</v>
      </c>
      <c r="D55" t="s">
        <v>394</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294</v>
      </c>
      <c r="C56" t="s">
        <v>587</v>
      </c>
    </row>
    <row r="57" spans="1:36" x14ac:dyDescent="0.25">
      <c r="A57" t="s">
        <v>295</v>
      </c>
      <c r="C57" t="s">
        <v>588</v>
      </c>
    </row>
    <row r="58" spans="1:36" x14ac:dyDescent="0.25">
      <c r="A58" t="s">
        <v>181</v>
      </c>
      <c r="C58" t="s">
        <v>589</v>
      </c>
    </row>
    <row r="59" spans="1:36" x14ac:dyDescent="0.25">
      <c r="A59" t="s">
        <v>437</v>
      </c>
      <c r="B59" t="s">
        <v>862</v>
      </c>
      <c r="C59" t="s">
        <v>863</v>
      </c>
      <c r="D59" t="s">
        <v>298</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221</v>
      </c>
      <c r="B60" t="s">
        <v>864</v>
      </c>
      <c r="C60" t="s">
        <v>865</v>
      </c>
      <c r="D60" t="s">
        <v>298</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299</v>
      </c>
      <c r="B61" t="s">
        <v>866</v>
      </c>
      <c r="C61" t="s">
        <v>867</v>
      </c>
      <c r="D61" t="s">
        <v>298</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301</v>
      </c>
      <c r="B62" t="s">
        <v>868</v>
      </c>
      <c r="C62" t="s">
        <v>869</v>
      </c>
      <c r="D62" t="s">
        <v>298</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357</v>
      </c>
      <c r="B63" t="s">
        <v>870</v>
      </c>
      <c r="C63" t="s">
        <v>871</v>
      </c>
      <c r="D63" t="s">
        <v>298</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207</v>
      </c>
      <c r="B64" t="s">
        <v>872</v>
      </c>
      <c r="C64" t="s">
        <v>873</v>
      </c>
      <c r="D64" t="s">
        <v>298</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180</v>
      </c>
      <c r="C65" t="s">
        <v>590</v>
      </c>
    </row>
    <row r="66" spans="1:36" x14ac:dyDescent="0.25">
      <c r="A66" t="s">
        <v>437</v>
      </c>
      <c r="B66" t="s">
        <v>874</v>
      </c>
      <c r="C66" t="s">
        <v>875</v>
      </c>
      <c r="D66" t="s">
        <v>305</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221</v>
      </c>
      <c r="B67" t="s">
        <v>876</v>
      </c>
      <c r="C67" t="s">
        <v>877</v>
      </c>
      <c r="D67" t="s">
        <v>305</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299</v>
      </c>
      <c r="B68" t="s">
        <v>878</v>
      </c>
      <c r="C68" t="s">
        <v>879</v>
      </c>
      <c r="D68" t="s">
        <v>305</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301</v>
      </c>
      <c r="B69" t="s">
        <v>880</v>
      </c>
      <c r="C69" t="s">
        <v>881</v>
      </c>
      <c r="D69" t="s">
        <v>305</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357</v>
      </c>
      <c r="B70" t="s">
        <v>882</v>
      </c>
      <c r="C70" t="s">
        <v>883</v>
      </c>
      <c r="D70" t="s">
        <v>305</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207</v>
      </c>
      <c r="B71" t="s">
        <v>884</v>
      </c>
      <c r="C71" t="s">
        <v>885</v>
      </c>
      <c r="D71" t="s">
        <v>305</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309</v>
      </c>
      <c r="C72" t="s">
        <v>591</v>
      </c>
    </row>
    <row r="73" spans="1:36" x14ac:dyDescent="0.25">
      <c r="A73" t="s">
        <v>310</v>
      </c>
      <c r="B73" t="s">
        <v>886</v>
      </c>
      <c r="C73" t="s">
        <v>887</v>
      </c>
      <c r="D73" t="s">
        <v>305</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312</v>
      </c>
      <c r="B74" t="s">
        <v>888</v>
      </c>
      <c r="C74" t="s">
        <v>889</v>
      </c>
      <c r="D74" t="s">
        <v>305</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314</v>
      </c>
      <c r="C75" t="s">
        <v>592</v>
      </c>
    </row>
    <row r="76" spans="1:36" x14ac:dyDescent="0.25">
      <c r="A76" t="s">
        <v>437</v>
      </c>
      <c r="B76" t="s">
        <v>890</v>
      </c>
      <c r="C76" t="s">
        <v>891</v>
      </c>
      <c r="D76" t="s">
        <v>316</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221</v>
      </c>
      <c r="B77" t="s">
        <v>892</v>
      </c>
      <c r="C77" t="s">
        <v>893</v>
      </c>
      <c r="D77" t="s">
        <v>316</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299</v>
      </c>
      <c r="B78" t="s">
        <v>894</v>
      </c>
      <c r="C78" t="s">
        <v>895</v>
      </c>
      <c r="D78" t="s">
        <v>316</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301</v>
      </c>
      <c r="B79" t="s">
        <v>896</v>
      </c>
      <c r="C79" t="s">
        <v>897</v>
      </c>
      <c r="D79" t="s">
        <v>316</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357</v>
      </c>
      <c r="B80" t="s">
        <v>898</v>
      </c>
      <c r="C80" t="s">
        <v>899</v>
      </c>
      <c r="D80" t="s">
        <v>316</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207</v>
      </c>
      <c r="B81" t="s">
        <v>900</v>
      </c>
      <c r="C81" t="s">
        <v>901</v>
      </c>
      <c r="D81" t="s">
        <v>316</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44" t="s">
        <v>618</v>
      </c>
      <c r="B1" s="44"/>
    </row>
    <row r="2" spans="1:7" ht="24" customHeight="1" x14ac:dyDescent="0.25">
      <c r="A2" s="38" t="s">
        <v>619</v>
      </c>
      <c r="B2" s="39"/>
      <c r="C2" s="39"/>
      <c r="D2" s="39"/>
      <c r="E2" s="39"/>
      <c r="F2" s="39"/>
      <c r="G2" s="39"/>
    </row>
    <row r="3" spans="1:7" ht="24" customHeight="1" thickBot="1" x14ac:dyDescent="0.3">
      <c r="A3" s="22"/>
      <c r="B3" s="40" t="s">
        <v>65</v>
      </c>
      <c r="C3" s="40"/>
      <c r="D3" s="40"/>
      <c r="E3" s="40"/>
      <c r="F3" s="40"/>
      <c r="G3" s="41"/>
    </row>
    <row r="4" spans="1:7" ht="23.25" customHeight="1" thickTop="1" x14ac:dyDescent="0.25">
      <c r="A4" s="22"/>
      <c r="B4" s="25"/>
      <c r="C4" s="42" t="s">
        <v>66</v>
      </c>
      <c r="D4" s="42"/>
      <c r="E4" s="42"/>
      <c r="F4" s="42"/>
      <c r="G4" s="42"/>
    </row>
    <row r="5" spans="1:7" ht="46.5" customHeight="1" thickBot="1" x14ac:dyDescent="0.3">
      <c r="A5" s="26"/>
      <c r="B5" s="5" t="s">
        <v>620</v>
      </c>
      <c r="C5" s="5" t="s">
        <v>67</v>
      </c>
      <c r="D5" s="5" t="s">
        <v>68</v>
      </c>
      <c r="E5" s="5" t="s">
        <v>621</v>
      </c>
      <c r="F5" s="5" t="s">
        <v>622</v>
      </c>
      <c r="G5" s="5" t="s">
        <v>69</v>
      </c>
    </row>
    <row r="6" spans="1:7" ht="24" customHeight="1" thickTop="1" x14ac:dyDescent="0.25">
      <c r="A6" s="27" t="s">
        <v>70</v>
      </c>
      <c r="B6" s="28">
        <v>123.53</v>
      </c>
      <c r="C6" s="28">
        <v>77.069999999999993</v>
      </c>
      <c r="D6" s="28">
        <v>7.45</v>
      </c>
      <c r="E6" s="28">
        <v>9.34</v>
      </c>
      <c r="F6" s="28">
        <v>22.84</v>
      </c>
      <c r="G6" s="28">
        <v>6.83</v>
      </c>
    </row>
    <row r="7" spans="1:7" ht="24" customHeight="1" x14ac:dyDescent="0.25">
      <c r="A7" s="29" t="s">
        <v>71</v>
      </c>
      <c r="B7" s="30" t="s">
        <v>1</v>
      </c>
      <c r="C7" s="30" t="s">
        <v>1</v>
      </c>
      <c r="D7" s="30" t="s">
        <v>1</v>
      </c>
      <c r="E7" s="30" t="s">
        <v>1</v>
      </c>
      <c r="F7" s="30" t="s">
        <v>1</v>
      </c>
      <c r="G7" s="30" t="s">
        <v>1</v>
      </c>
    </row>
    <row r="8" spans="1:7" ht="15" customHeight="1" x14ac:dyDescent="0.25">
      <c r="A8" s="8" t="s">
        <v>21</v>
      </c>
      <c r="B8" s="31">
        <v>21.92</v>
      </c>
      <c r="C8" s="31">
        <v>11.23</v>
      </c>
      <c r="D8" s="31">
        <v>1.95</v>
      </c>
      <c r="E8" s="31">
        <v>3.15</v>
      </c>
      <c r="F8" s="31">
        <v>5.0999999999999996</v>
      </c>
      <c r="G8" s="31">
        <v>0.5</v>
      </c>
    </row>
    <row r="9" spans="1:7" x14ac:dyDescent="0.25">
      <c r="A9" s="32" t="s">
        <v>22</v>
      </c>
      <c r="B9" s="31">
        <v>5.88</v>
      </c>
      <c r="C9" s="31">
        <v>3.34</v>
      </c>
      <c r="D9" s="31">
        <v>0.3</v>
      </c>
      <c r="E9" s="31">
        <v>0.99</v>
      </c>
      <c r="F9" s="31">
        <v>1.1000000000000001</v>
      </c>
      <c r="G9" s="31">
        <v>0.14000000000000001</v>
      </c>
    </row>
    <row r="10" spans="1:7" x14ac:dyDescent="0.25">
      <c r="A10" s="32" t="s">
        <v>23</v>
      </c>
      <c r="B10" s="31">
        <v>16.04</v>
      </c>
      <c r="C10" s="31">
        <v>7.89</v>
      </c>
      <c r="D10" s="31">
        <v>1.65</v>
      </c>
      <c r="E10" s="31">
        <v>2.15</v>
      </c>
      <c r="F10" s="31">
        <v>3.99</v>
      </c>
      <c r="G10" s="31">
        <v>0.36</v>
      </c>
    </row>
    <row r="11" spans="1:7" x14ac:dyDescent="0.25">
      <c r="A11" s="8" t="s">
        <v>24</v>
      </c>
      <c r="B11" s="31">
        <v>27.04</v>
      </c>
      <c r="C11" s="31">
        <v>18.579999999999998</v>
      </c>
      <c r="D11" s="31">
        <v>1.33</v>
      </c>
      <c r="E11" s="31">
        <v>1.95</v>
      </c>
      <c r="F11" s="31">
        <v>4.2</v>
      </c>
      <c r="G11" s="31">
        <v>0.97</v>
      </c>
    </row>
    <row r="12" spans="1:7" x14ac:dyDescent="0.25">
      <c r="A12" s="32" t="s">
        <v>25</v>
      </c>
      <c r="B12" s="31">
        <v>18.55</v>
      </c>
      <c r="C12" s="31">
        <v>12.59</v>
      </c>
      <c r="D12" s="31">
        <v>0.91</v>
      </c>
      <c r="E12" s="31">
        <v>1.49</v>
      </c>
      <c r="F12" s="31">
        <v>2.94</v>
      </c>
      <c r="G12" s="31">
        <v>0.63</v>
      </c>
    </row>
    <row r="13" spans="1:7" ht="15" customHeight="1" x14ac:dyDescent="0.25">
      <c r="A13" s="32" t="s">
        <v>26</v>
      </c>
      <c r="B13" s="31">
        <v>8.5</v>
      </c>
      <c r="C13" s="31">
        <v>5.99</v>
      </c>
      <c r="D13" s="31">
        <v>0.43</v>
      </c>
      <c r="E13" s="31">
        <v>0.47</v>
      </c>
      <c r="F13" s="31">
        <v>1.26</v>
      </c>
      <c r="G13" s="31">
        <v>0.35</v>
      </c>
    </row>
    <row r="14" spans="1:7" x14ac:dyDescent="0.25">
      <c r="A14" s="8" t="s">
        <v>27</v>
      </c>
      <c r="B14" s="31">
        <v>46.84</v>
      </c>
      <c r="C14" s="31">
        <v>30.29</v>
      </c>
      <c r="D14" s="31">
        <v>2.48</v>
      </c>
      <c r="E14" s="31">
        <v>2.36</v>
      </c>
      <c r="F14" s="31">
        <v>7.83</v>
      </c>
      <c r="G14" s="31">
        <v>3.89</v>
      </c>
    </row>
    <row r="15" spans="1:7" x14ac:dyDescent="0.25">
      <c r="A15" s="32" t="s">
        <v>28</v>
      </c>
      <c r="B15" s="31">
        <v>24.84</v>
      </c>
      <c r="C15" s="31">
        <v>15.25</v>
      </c>
      <c r="D15" s="31">
        <v>1.92</v>
      </c>
      <c r="E15" s="31">
        <v>1.17</v>
      </c>
      <c r="F15" s="31">
        <v>4.51</v>
      </c>
      <c r="G15" s="31">
        <v>2</v>
      </c>
    </row>
    <row r="16" spans="1:7" x14ac:dyDescent="0.25">
      <c r="A16" s="32" t="s">
        <v>29</v>
      </c>
      <c r="B16" s="31">
        <v>7.38</v>
      </c>
      <c r="C16" s="31">
        <v>5.17</v>
      </c>
      <c r="D16" s="31">
        <v>0.19</v>
      </c>
      <c r="E16" s="31">
        <v>0.41</v>
      </c>
      <c r="F16" s="31">
        <v>0.84</v>
      </c>
      <c r="G16" s="31">
        <v>0.77</v>
      </c>
    </row>
    <row r="17" spans="1:7" ht="15" customHeight="1" x14ac:dyDescent="0.25">
      <c r="A17" s="32" t="s">
        <v>30</v>
      </c>
      <c r="B17" s="31">
        <v>14.62</v>
      </c>
      <c r="C17" s="31">
        <v>9.8699999999999992</v>
      </c>
      <c r="D17" s="31">
        <v>0.36</v>
      </c>
      <c r="E17" s="31">
        <v>0.78</v>
      </c>
      <c r="F17" s="31">
        <v>2.48</v>
      </c>
      <c r="G17" s="31">
        <v>1.1200000000000001</v>
      </c>
    </row>
    <row r="18" spans="1:7" x14ac:dyDescent="0.25">
      <c r="A18" s="8" t="s">
        <v>31</v>
      </c>
      <c r="B18" s="31">
        <v>27.72</v>
      </c>
      <c r="C18" s="31">
        <v>16.97</v>
      </c>
      <c r="D18" s="31">
        <v>1.69</v>
      </c>
      <c r="E18" s="31">
        <v>1.89</v>
      </c>
      <c r="F18" s="31">
        <v>5.7</v>
      </c>
      <c r="G18" s="31">
        <v>1.47</v>
      </c>
    </row>
    <row r="19" spans="1:7" x14ac:dyDescent="0.25">
      <c r="A19" s="32" t="s">
        <v>32</v>
      </c>
      <c r="B19" s="31">
        <v>9.2200000000000006</v>
      </c>
      <c r="C19" s="31">
        <v>6.06</v>
      </c>
      <c r="D19" s="31">
        <v>0.5</v>
      </c>
      <c r="E19" s="31">
        <v>0.52</v>
      </c>
      <c r="F19" s="31">
        <v>1.47</v>
      </c>
      <c r="G19" s="31">
        <v>0.67</v>
      </c>
    </row>
    <row r="20" spans="1:7" x14ac:dyDescent="0.25">
      <c r="A20" s="33" t="s">
        <v>33</v>
      </c>
      <c r="B20" s="31">
        <v>4.62</v>
      </c>
      <c r="C20" s="31">
        <v>3.1</v>
      </c>
      <c r="D20" s="31">
        <v>0.28999999999999998</v>
      </c>
      <c r="E20" s="31">
        <v>0.26</v>
      </c>
      <c r="F20" s="31">
        <v>0.73</v>
      </c>
      <c r="G20" s="31">
        <v>0.24</v>
      </c>
    </row>
    <row r="21" spans="1:7" x14ac:dyDescent="0.25">
      <c r="A21" s="33" t="s">
        <v>34</v>
      </c>
      <c r="B21" s="31">
        <v>4.5999999999999996</v>
      </c>
      <c r="C21" s="31">
        <v>2.96</v>
      </c>
      <c r="D21" s="31">
        <v>0.21</v>
      </c>
      <c r="E21" s="31">
        <v>0.26</v>
      </c>
      <c r="F21" s="31">
        <v>0.74</v>
      </c>
      <c r="G21" s="31">
        <v>0.43</v>
      </c>
    </row>
    <row r="22" spans="1:7" x14ac:dyDescent="0.25">
      <c r="A22" s="32" t="s">
        <v>35</v>
      </c>
      <c r="B22" s="31">
        <v>18.510000000000002</v>
      </c>
      <c r="C22" s="31">
        <v>10.91</v>
      </c>
      <c r="D22" s="31">
        <v>1.19</v>
      </c>
      <c r="E22" s="31">
        <v>1.36</v>
      </c>
      <c r="F22" s="31">
        <v>4.24</v>
      </c>
      <c r="G22" s="31">
        <v>0.8</v>
      </c>
    </row>
    <row r="23" spans="1:7" ht="24" customHeight="1" x14ac:dyDescent="0.25">
      <c r="A23" s="29" t="s">
        <v>623</v>
      </c>
      <c r="B23" s="30" t="s">
        <v>1</v>
      </c>
      <c r="C23" s="30" t="s">
        <v>1</v>
      </c>
      <c r="D23" s="30" t="s">
        <v>1</v>
      </c>
      <c r="E23" s="30" t="s">
        <v>1</v>
      </c>
      <c r="F23" s="30" t="s">
        <v>1</v>
      </c>
      <c r="G23" s="30" t="s">
        <v>1</v>
      </c>
    </row>
    <row r="24" spans="1:7" x14ac:dyDescent="0.25">
      <c r="A24" s="8" t="s">
        <v>36</v>
      </c>
      <c r="B24" s="31">
        <v>100.44</v>
      </c>
      <c r="C24" s="31">
        <v>58.8</v>
      </c>
      <c r="D24" s="31">
        <v>7.04</v>
      </c>
      <c r="E24" s="31">
        <v>9.02</v>
      </c>
      <c r="F24" s="31">
        <v>22.27</v>
      </c>
      <c r="G24" s="31">
        <v>3.31</v>
      </c>
    </row>
    <row r="25" spans="1:7" s="7" customFormat="1" x14ac:dyDescent="0.25">
      <c r="A25" s="32" t="s">
        <v>72</v>
      </c>
      <c r="B25" s="31">
        <v>89.24</v>
      </c>
      <c r="C25" s="31">
        <v>50.99</v>
      </c>
      <c r="D25" s="31">
        <v>6.57</v>
      </c>
      <c r="E25" s="31">
        <v>7.95</v>
      </c>
      <c r="F25" s="31">
        <v>21.2</v>
      </c>
      <c r="G25" s="31">
        <v>2.5299999999999998</v>
      </c>
    </row>
    <row r="26" spans="1:7" s="7" customFormat="1" x14ac:dyDescent="0.25">
      <c r="A26" s="32" t="s">
        <v>73</v>
      </c>
      <c r="B26" s="31">
        <v>11.2</v>
      </c>
      <c r="C26" s="31">
        <v>7.82</v>
      </c>
      <c r="D26" s="31">
        <v>0.47</v>
      </c>
      <c r="E26" s="31">
        <v>1.07</v>
      </c>
      <c r="F26" s="31">
        <v>1.07</v>
      </c>
      <c r="G26" s="31">
        <v>0.77</v>
      </c>
    </row>
    <row r="27" spans="1:7" x14ac:dyDescent="0.25">
      <c r="A27" s="8" t="s">
        <v>37</v>
      </c>
      <c r="B27" s="31">
        <v>23.09</v>
      </c>
      <c r="C27" s="31">
        <v>18.27</v>
      </c>
      <c r="D27" s="31">
        <v>0.41</v>
      </c>
      <c r="E27" s="31">
        <v>0.32</v>
      </c>
      <c r="F27" s="31">
        <v>0.56999999999999995</v>
      </c>
      <c r="G27" s="31">
        <v>3.52</v>
      </c>
    </row>
    <row r="28" spans="1:7" ht="33.950000000000003" customHeight="1" x14ac:dyDescent="0.25">
      <c r="A28" s="29" t="s">
        <v>624</v>
      </c>
      <c r="B28" s="30" t="s">
        <v>1</v>
      </c>
      <c r="C28" s="30" t="s">
        <v>1</v>
      </c>
      <c r="D28" s="30" t="s">
        <v>1</v>
      </c>
      <c r="E28" s="30" t="s">
        <v>1</v>
      </c>
      <c r="F28" s="30" t="s">
        <v>1</v>
      </c>
      <c r="G28" s="30" t="s">
        <v>1</v>
      </c>
    </row>
    <row r="29" spans="1:7" x14ac:dyDescent="0.25">
      <c r="A29" s="8" t="s">
        <v>74</v>
      </c>
      <c r="B29" s="31">
        <v>42.5</v>
      </c>
      <c r="C29" s="31">
        <v>28.04</v>
      </c>
      <c r="D29" s="31">
        <v>2.4300000000000002</v>
      </c>
      <c r="E29" s="31">
        <v>3.78</v>
      </c>
      <c r="F29" s="31">
        <v>6.74</v>
      </c>
      <c r="G29" s="31">
        <v>1.52</v>
      </c>
    </row>
    <row r="30" spans="1:7" x14ac:dyDescent="0.25">
      <c r="A30" s="8" t="s">
        <v>75</v>
      </c>
      <c r="B30" s="31">
        <v>36.79</v>
      </c>
      <c r="C30" s="31">
        <v>21.89</v>
      </c>
      <c r="D30" s="31">
        <v>2.8</v>
      </c>
      <c r="E30" s="31">
        <v>2.72</v>
      </c>
      <c r="F30" s="31">
        <v>7.03</v>
      </c>
      <c r="G30" s="31">
        <v>2.35</v>
      </c>
    </row>
    <row r="31" spans="1:7" x14ac:dyDescent="0.25">
      <c r="A31" s="8" t="s">
        <v>76</v>
      </c>
      <c r="B31" s="31">
        <v>15.06</v>
      </c>
      <c r="C31" s="31">
        <v>9.07</v>
      </c>
      <c r="D31" s="31">
        <v>0.9</v>
      </c>
      <c r="E31" s="31">
        <v>1.1200000000000001</v>
      </c>
      <c r="F31" s="31">
        <v>3.12</v>
      </c>
      <c r="G31" s="31">
        <v>0.83</v>
      </c>
    </row>
    <row r="32" spans="1:7" ht="24" customHeight="1" x14ac:dyDescent="0.25">
      <c r="A32" s="8" t="s">
        <v>77</v>
      </c>
      <c r="B32" s="31">
        <v>22.31</v>
      </c>
      <c r="C32" s="31">
        <v>13.98</v>
      </c>
      <c r="D32" s="31">
        <v>0.92</v>
      </c>
      <c r="E32" s="31">
        <v>1.25</v>
      </c>
      <c r="F32" s="31">
        <v>4.37</v>
      </c>
      <c r="G32" s="31">
        <v>1.8</v>
      </c>
    </row>
    <row r="33" spans="1:7" x14ac:dyDescent="0.25">
      <c r="A33" s="8" t="s">
        <v>38</v>
      </c>
      <c r="B33" s="31">
        <v>6.87</v>
      </c>
      <c r="C33" s="31">
        <v>4.09</v>
      </c>
      <c r="D33" s="31">
        <v>0.4</v>
      </c>
      <c r="E33" s="31">
        <v>0.48</v>
      </c>
      <c r="F33" s="31">
        <v>1.57</v>
      </c>
      <c r="G33" s="31">
        <v>0.34</v>
      </c>
    </row>
    <row r="34" spans="1:7" x14ac:dyDescent="0.25">
      <c r="A34" s="29" t="s">
        <v>78</v>
      </c>
      <c r="B34" s="30" t="s">
        <v>1</v>
      </c>
      <c r="C34" s="30" t="s">
        <v>1</v>
      </c>
      <c r="D34" s="30" t="s">
        <v>1</v>
      </c>
      <c r="E34" s="30" t="s">
        <v>1</v>
      </c>
      <c r="F34" s="30" t="s">
        <v>1</v>
      </c>
      <c r="G34" s="30" t="s">
        <v>1</v>
      </c>
    </row>
    <row r="35" spans="1:7" x14ac:dyDescent="0.25">
      <c r="A35" s="8" t="s">
        <v>79</v>
      </c>
      <c r="B35" s="31">
        <v>20.260000000000002</v>
      </c>
      <c r="C35" s="31">
        <v>13.58</v>
      </c>
      <c r="D35" s="31">
        <v>1.1399999999999999</v>
      </c>
      <c r="E35" s="31">
        <v>2.36</v>
      </c>
      <c r="F35" s="31">
        <v>3.08</v>
      </c>
      <c r="G35" s="31">
        <v>0.09</v>
      </c>
    </row>
    <row r="36" spans="1:7" x14ac:dyDescent="0.25">
      <c r="A36" s="8" t="s">
        <v>40</v>
      </c>
      <c r="B36" s="31">
        <v>12.48</v>
      </c>
      <c r="C36" s="31">
        <v>9.9</v>
      </c>
      <c r="D36" s="31">
        <v>0.4</v>
      </c>
      <c r="E36" s="31">
        <v>0.77</v>
      </c>
      <c r="F36" s="31">
        <v>1.25</v>
      </c>
      <c r="G36" s="31">
        <v>0.16</v>
      </c>
    </row>
    <row r="37" spans="1:7" x14ac:dyDescent="0.25">
      <c r="A37" s="8" t="s">
        <v>41</v>
      </c>
      <c r="B37" s="31">
        <v>12.76</v>
      </c>
      <c r="C37" s="31">
        <v>8.23</v>
      </c>
      <c r="D37" s="31">
        <v>0.63</v>
      </c>
      <c r="E37" s="31">
        <v>1.1200000000000001</v>
      </c>
      <c r="F37" s="31">
        <v>2.41</v>
      </c>
      <c r="G37" s="31">
        <v>0.37</v>
      </c>
    </row>
    <row r="38" spans="1:7" ht="24" customHeight="1" x14ac:dyDescent="0.25">
      <c r="A38" s="8" t="s">
        <v>42</v>
      </c>
      <c r="B38" s="31">
        <v>18.34</v>
      </c>
      <c r="C38" s="31">
        <v>10.46</v>
      </c>
      <c r="D38" s="31">
        <v>0.97</v>
      </c>
      <c r="E38" s="31">
        <v>1.56</v>
      </c>
      <c r="F38" s="31">
        <v>4.01</v>
      </c>
      <c r="G38" s="31">
        <v>1.34</v>
      </c>
    </row>
    <row r="39" spans="1:7" x14ac:dyDescent="0.25">
      <c r="A39" s="8" t="s">
        <v>43</v>
      </c>
      <c r="B39" s="31">
        <v>16.3</v>
      </c>
      <c r="C39" s="31">
        <v>8.67</v>
      </c>
      <c r="D39" s="31">
        <v>1.26</v>
      </c>
      <c r="E39" s="31">
        <v>1.43</v>
      </c>
      <c r="F39" s="31">
        <v>3.6</v>
      </c>
      <c r="G39" s="31">
        <v>1.33</v>
      </c>
    </row>
    <row r="40" spans="1:7" x14ac:dyDescent="0.25">
      <c r="A40" s="8" t="s">
        <v>44</v>
      </c>
      <c r="B40" s="31">
        <v>17.16</v>
      </c>
      <c r="C40" s="31">
        <v>10.65</v>
      </c>
      <c r="D40" s="31">
        <v>1.08</v>
      </c>
      <c r="E40" s="31">
        <v>0.95</v>
      </c>
      <c r="F40" s="31">
        <v>2.5499999999999998</v>
      </c>
      <c r="G40" s="31">
        <v>1.92</v>
      </c>
    </row>
    <row r="41" spans="1:7" x14ac:dyDescent="0.25">
      <c r="A41" s="8" t="s">
        <v>45</v>
      </c>
      <c r="B41" s="31">
        <v>16.16</v>
      </c>
      <c r="C41" s="31">
        <v>9.98</v>
      </c>
      <c r="D41" s="31">
        <v>1.31</v>
      </c>
      <c r="E41" s="31">
        <v>0.72</v>
      </c>
      <c r="F41" s="31">
        <v>3.17</v>
      </c>
      <c r="G41" s="31">
        <v>0.98</v>
      </c>
    </row>
    <row r="42" spans="1:7" x14ac:dyDescent="0.25">
      <c r="A42" s="8" t="s">
        <v>80</v>
      </c>
      <c r="B42" s="31">
        <v>5.53</v>
      </c>
      <c r="C42" s="31">
        <v>3.05</v>
      </c>
      <c r="D42" s="31">
        <v>0.37</v>
      </c>
      <c r="E42" s="31">
        <v>0.26</v>
      </c>
      <c r="F42" s="31">
        <v>1.52</v>
      </c>
      <c r="G42" s="31">
        <v>0.32</v>
      </c>
    </row>
    <row r="43" spans="1:7" x14ac:dyDescent="0.25">
      <c r="A43" s="8" t="s">
        <v>625</v>
      </c>
      <c r="B43" s="31">
        <v>4.5599999999999996</v>
      </c>
      <c r="C43" s="31">
        <v>2.5299999999999998</v>
      </c>
      <c r="D43" s="31">
        <v>0.28999999999999998</v>
      </c>
      <c r="E43" s="31">
        <v>0.18</v>
      </c>
      <c r="F43" s="31">
        <v>1.26</v>
      </c>
      <c r="G43" s="31">
        <v>0.31</v>
      </c>
    </row>
    <row r="44" spans="1:7" x14ac:dyDescent="0.25">
      <c r="A44" s="29" t="s">
        <v>81</v>
      </c>
      <c r="B44" s="30" t="s">
        <v>1</v>
      </c>
      <c r="C44" s="30" t="s">
        <v>1</v>
      </c>
      <c r="D44" s="30" t="s">
        <v>1</v>
      </c>
      <c r="E44" s="30" t="s">
        <v>1</v>
      </c>
      <c r="F44" s="30" t="s">
        <v>1</v>
      </c>
      <c r="G44" s="30" t="s">
        <v>1</v>
      </c>
    </row>
    <row r="45" spans="1:7" x14ac:dyDescent="0.25">
      <c r="A45" s="8" t="s">
        <v>626</v>
      </c>
      <c r="B45" s="31">
        <v>47.15</v>
      </c>
      <c r="C45" s="31">
        <v>44.59</v>
      </c>
      <c r="D45" s="31">
        <v>2.57</v>
      </c>
      <c r="E45" s="31" t="s">
        <v>46</v>
      </c>
      <c r="F45" s="31" t="s">
        <v>46</v>
      </c>
      <c r="G45" s="31" t="s">
        <v>46</v>
      </c>
    </row>
    <row r="46" spans="1:7" x14ac:dyDescent="0.25">
      <c r="A46" s="8" t="s">
        <v>627</v>
      </c>
      <c r="B46" s="31">
        <v>32.47</v>
      </c>
      <c r="C46" s="31">
        <v>28.53</v>
      </c>
      <c r="D46" s="31">
        <v>3.94</v>
      </c>
      <c r="E46" s="31" t="s">
        <v>46</v>
      </c>
      <c r="F46" s="31" t="s">
        <v>46</v>
      </c>
      <c r="G46" s="31" t="s">
        <v>46</v>
      </c>
    </row>
    <row r="47" spans="1:7" ht="24" customHeight="1" x14ac:dyDescent="0.25">
      <c r="A47" s="8" t="s">
        <v>628</v>
      </c>
      <c r="B47" s="31">
        <v>2.61</v>
      </c>
      <c r="C47" s="31">
        <v>1.76</v>
      </c>
      <c r="D47" s="31">
        <v>0.85</v>
      </c>
      <c r="E47" s="31" t="s">
        <v>46</v>
      </c>
      <c r="F47" s="31" t="s">
        <v>46</v>
      </c>
      <c r="G47" s="31" t="s">
        <v>46</v>
      </c>
    </row>
    <row r="48" spans="1:7" x14ac:dyDescent="0.25">
      <c r="A48" s="8" t="s">
        <v>629</v>
      </c>
      <c r="B48" s="31">
        <v>2.2799999999999998</v>
      </c>
      <c r="C48" s="31">
        <v>2.19</v>
      </c>
      <c r="D48" s="31">
        <v>0.09</v>
      </c>
      <c r="E48" s="31" t="s">
        <v>46</v>
      </c>
      <c r="F48" s="31" t="s">
        <v>46</v>
      </c>
      <c r="G48" s="31" t="s">
        <v>46</v>
      </c>
    </row>
    <row r="49" spans="1:7" ht="26.25" x14ac:dyDescent="0.25">
      <c r="A49" s="8" t="s">
        <v>82</v>
      </c>
      <c r="B49" s="31">
        <v>39.01</v>
      </c>
      <c r="C49" s="31" t="s">
        <v>46</v>
      </c>
      <c r="D49" s="31" t="s">
        <v>46</v>
      </c>
      <c r="E49" s="31">
        <v>9.34</v>
      </c>
      <c r="F49" s="31">
        <v>22.84</v>
      </c>
      <c r="G49" s="31">
        <v>6.83</v>
      </c>
    </row>
    <row r="50" spans="1:7" x14ac:dyDescent="0.25">
      <c r="A50" s="29" t="s">
        <v>83</v>
      </c>
      <c r="B50" s="30" t="s">
        <v>1</v>
      </c>
      <c r="C50" s="30" t="s">
        <v>1</v>
      </c>
      <c r="D50" s="30" t="s">
        <v>1</v>
      </c>
      <c r="E50" s="30" t="s">
        <v>1</v>
      </c>
      <c r="F50" s="30" t="s">
        <v>1</v>
      </c>
      <c r="G50" s="30" t="s">
        <v>1</v>
      </c>
    </row>
    <row r="51" spans="1:7" ht="26.25" x14ac:dyDescent="0.25">
      <c r="A51" s="8" t="s">
        <v>630</v>
      </c>
      <c r="B51" s="31">
        <v>45.44</v>
      </c>
      <c r="C51" s="31">
        <v>31.14</v>
      </c>
      <c r="D51" s="31">
        <v>2.83</v>
      </c>
      <c r="E51" s="31">
        <v>2.23</v>
      </c>
      <c r="F51" s="31">
        <v>3.79</v>
      </c>
      <c r="G51" s="31">
        <v>5.45</v>
      </c>
    </row>
    <row r="52" spans="1:7" x14ac:dyDescent="0.25">
      <c r="A52" s="8" t="s">
        <v>47</v>
      </c>
      <c r="B52" s="31">
        <v>33.369999999999997</v>
      </c>
      <c r="C52" s="31">
        <v>17.52</v>
      </c>
      <c r="D52" s="31">
        <v>2.0099999999999998</v>
      </c>
      <c r="E52" s="31">
        <v>3.79</v>
      </c>
      <c r="F52" s="31">
        <v>9.8000000000000007</v>
      </c>
      <c r="G52" s="31">
        <v>0.24</v>
      </c>
    </row>
    <row r="53" spans="1:7" ht="24" customHeight="1" x14ac:dyDescent="0.25">
      <c r="A53" s="8" t="s">
        <v>48</v>
      </c>
      <c r="B53" s="31">
        <v>18.8</v>
      </c>
      <c r="C53" s="31">
        <v>12.63</v>
      </c>
      <c r="D53" s="31">
        <v>0.92</v>
      </c>
      <c r="E53" s="31">
        <v>1.55</v>
      </c>
      <c r="F53" s="31">
        <v>2.86</v>
      </c>
      <c r="G53" s="31">
        <v>0.84</v>
      </c>
    </row>
    <row r="54" spans="1:7" ht="15" customHeight="1" x14ac:dyDescent="0.25">
      <c r="A54" s="8" t="s">
        <v>49</v>
      </c>
      <c r="B54" s="31">
        <v>15.65</v>
      </c>
      <c r="C54" s="31">
        <v>10.54</v>
      </c>
      <c r="D54" s="31">
        <v>1.07</v>
      </c>
      <c r="E54" s="31">
        <v>0.89</v>
      </c>
      <c r="F54" s="31">
        <v>3.08</v>
      </c>
      <c r="G54" s="31">
        <v>0.08</v>
      </c>
    </row>
    <row r="55" spans="1:7" x14ac:dyDescent="0.25">
      <c r="A55" s="8" t="s">
        <v>631</v>
      </c>
      <c r="B55" s="31">
        <v>6.42</v>
      </c>
      <c r="C55" s="31">
        <v>2.89</v>
      </c>
      <c r="D55" s="31">
        <v>0.41</v>
      </c>
      <c r="E55" s="31">
        <v>0.5</v>
      </c>
      <c r="F55" s="31">
        <v>2.56</v>
      </c>
      <c r="G55" s="31" t="s">
        <v>39</v>
      </c>
    </row>
    <row r="56" spans="1:7" x14ac:dyDescent="0.25">
      <c r="A56" s="8" t="s">
        <v>632</v>
      </c>
      <c r="B56" s="31">
        <v>1.89</v>
      </c>
      <c r="C56" s="31">
        <v>1.1599999999999999</v>
      </c>
      <c r="D56" s="31">
        <v>0.11</v>
      </c>
      <c r="E56" s="31">
        <v>0.21</v>
      </c>
      <c r="F56" s="31">
        <v>0.3</v>
      </c>
      <c r="G56" s="31">
        <v>0.11</v>
      </c>
    </row>
    <row r="57" spans="1:7" x14ac:dyDescent="0.25">
      <c r="A57" s="8" t="s">
        <v>50</v>
      </c>
      <c r="B57" s="31">
        <v>1.46</v>
      </c>
      <c r="C57" s="31">
        <v>0.94</v>
      </c>
      <c r="D57" s="31">
        <v>0.08</v>
      </c>
      <c r="E57" s="31">
        <v>0.14000000000000001</v>
      </c>
      <c r="F57" s="31">
        <v>0.31</v>
      </c>
      <c r="G57" s="31" t="s">
        <v>46</v>
      </c>
    </row>
    <row r="58" spans="1:7" x14ac:dyDescent="0.25">
      <c r="A58" s="8" t="s">
        <v>84</v>
      </c>
      <c r="B58" s="31">
        <v>0.5</v>
      </c>
      <c r="C58" s="31">
        <v>0.26</v>
      </c>
      <c r="D58" s="31" t="s">
        <v>39</v>
      </c>
      <c r="E58" s="31" t="s">
        <v>39</v>
      </c>
      <c r="F58" s="31">
        <v>0.14000000000000001</v>
      </c>
      <c r="G58" s="31" t="s">
        <v>39</v>
      </c>
    </row>
    <row r="59" spans="1:7" x14ac:dyDescent="0.25">
      <c r="A59" s="29" t="s">
        <v>85</v>
      </c>
      <c r="B59" s="30" t="s">
        <v>1</v>
      </c>
      <c r="C59" s="30" t="s">
        <v>1</v>
      </c>
      <c r="D59" s="30" t="s">
        <v>1</v>
      </c>
      <c r="E59" s="30" t="s">
        <v>1</v>
      </c>
      <c r="F59" s="30" t="s">
        <v>1</v>
      </c>
      <c r="G59" s="30" t="s">
        <v>1</v>
      </c>
    </row>
    <row r="60" spans="1:7" x14ac:dyDescent="0.25">
      <c r="A60" s="8" t="s">
        <v>86</v>
      </c>
      <c r="B60" s="31">
        <v>76.03</v>
      </c>
      <c r="C60" s="31">
        <v>61.56</v>
      </c>
      <c r="D60" s="31">
        <v>5.49</v>
      </c>
      <c r="E60" s="31">
        <v>5.89</v>
      </c>
      <c r="F60" s="31" t="s">
        <v>46</v>
      </c>
      <c r="G60" s="31">
        <v>3.09</v>
      </c>
    </row>
    <row r="61" spans="1:7" x14ac:dyDescent="0.25">
      <c r="A61" s="8" t="s">
        <v>51</v>
      </c>
      <c r="B61" s="31">
        <v>9.69</v>
      </c>
      <c r="C61" s="31">
        <v>5.87</v>
      </c>
      <c r="D61" s="31">
        <v>0.28000000000000003</v>
      </c>
      <c r="E61" s="31">
        <v>0.46</v>
      </c>
      <c r="F61" s="31" t="s">
        <v>46</v>
      </c>
      <c r="G61" s="31">
        <v>3.08</v>
      </c>
    </row>
    <row r="62" spans="1:7" ht="24" customHeight="1" x14ac:dyDescent="0.25">
      <c r="A62" s="8" t="s">
        <v>87</v>
      </c>
      <c r="B62" s="31">
        <v>5.19</v>
      </c>
      <c r="C62" s="31">
        <v>3.06</v>
      </c>
      <c r="D62" s="31">
        <v>0.55000000000000004</v>
      </c>
      <c r="E62" s="31">
        <v>1.23</v>
      </c>
      <c r="F62" s="31" t="s">
        <v>46</v>
      </c>
      <c r="G62" s="31">
        <v>0.35</v>
      </c>
    </row>
    <row r="63" spans="1:7" x14ac:dyDescent="0.25">
      <c r="A63" s="8" t="s">
        <v>88</v>
      </c>
      <c r="B63" s="31">
        <v>4.8899999999999997</v>
      </c>
      <c r="C63" s="31">
        <v>3.6</v>
      </c>
      <c r="D63" s="31">
        <v>0.59</v>
      </c>
      <c r="E63" s="31">
        <v>0.66</v>
      </c>
      <c r="F63" s="31" t="s">
        <v>46</v>
      </c>
      <c r="G63" s="31" t="s">
        <v>39</v>
      </c>
    </row>
    <row r="64" spans="1:7" x14ac:dyDescent="0.25">
      <c r="A64" s="8" t="s">
        <v>89</v>
      </c>
      <c r="B64" s="31">
        <v>2.14</v>
      </c>
      <c r="C64" s="31">
        <v>1.58</v>
      </c>
      <c r="D64" s="31">
        <v>0.11</v>
      </c>
      <c r="E64" s="31">
        <v>0.43</v>
      </c>
      <c r="F64" s="31" t="s">
        <v>46</v>
      </c>
      <c r="G64" s="31" t="s">
        <v>39</v>
      </c>
    </row>
    <row r="65" spans="1:7" x14ac:dyDescent="0.25">
      <c r="A65" s="8" t="s">
        <v>90</v>
      </c>
      <c r="B65" s="31">
        <v>1.49</v>
      </c>
      <c r="C65" s="31">
        <v>0.73</v>
      </c>
      <c r="D65" s="31">
        <v>0.18</v>
      </c>
      <c r="E65" s="31">
        <v>0.51</v>
      </c>
      <c r="F65" s="31" t="s">
        <v>46</v>
      </c>
      <c r="G65" s="31">
        <v>0.08</v>
      </c>
    </row>
    <row r="66" spans="1:7" x14ac:dyDescent="0.25">
      <c r="A66" s="8" t="s">
        <v>84</v>
      </c>
      <c r="B66" s="31">
        <v>1.26</v>
      </c>
      <c r="C66" s="31">
        <v>0.67</v>
      </c>
      <c r="D66" s="31">
        <v>0.27</v>
      </c>
      <c r="E66" s="31">
        <v>0.15</v>
      </c>
      <c r="F66" s="31" t="s">
        <v>46</v>
      </c>
      <c r="G66" s="31">
        <v>0.18</v>
      </c>
    </row>
    <row r="67" spans="1:7" ht="26.25" x14ac:dyDescent="0.25">
      <c r="A67" s="8" t="s">
        <v>91</v>
      </c>
      <c r="B67" s="31">
        <v>22.84</v>
      </c>
      <c r="C67" s="31" t="s">
        <v>46</v>
      </c>
      <c r="D67" s="31" t="s">
        <v>46</v>
      </c>
      <c r="E67" s="31" t="s">
        <v>46</v>
      </c>
      <c r="F67" s="31">
        <v>22.84</v>
      </c>
      <c r="G67" s="31" t="s">
        <v>46</v>
      </c>
    </row>
    <row r="68" spans="1:7" ht="26.25" x14ac:dyDescent="0.25">
      <c r="A68" s="29" t="s">
        <v>92</v>
      </c>
      <c r="B68" s="30" t="s">
        <v>1</v>
      </c>
      <c r="C68" s="30" t="s">
        <v>1</v>
      </c>
      <c r="D68" s="30" t="s">
        <v>1</v>
      </c>
      <c r="E68" s="30" t="s">
        <v>1</v>
      </c>
      <c r="F68" s="30" t="s">
        <v>1</v>
      </c>
      <c r="G68" s="30" t="s">
        <v>1</v>
      </c>
    </row>
    <row r="69" spans="1:7" x14ac:dyDescent="0.25">
      <c r="A69" s="34" t="s">
        <v>53</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93</v>
      </c>
      <c r="B76" s="31">
        <v>19.899999999999999</v>
      </c>
      <c r="C76" s="31">
        <v>18.73</v>
      </c>
      <c r="D76" s="31">
        <v>0.51</v>
      </c>
      <c r="E76" s="31">
        <v>0.25</v>
      </c>
      <c r="F76" s="31">
        <v>0.11</v>
      </c>
      <c r="G76" s="31">
        <v>0.3</v>
      </c>
    </row>
    <row r="77" spans="1:7" x14ac:dyDescent="0.25">
      <c r="A77" s="29" t="s">
        <v>94</v>
      </c>
      <c r="B77" s="31" t="s">
        <v>1</v>
      </c>
      <c r="C77" s="31" t="s">
        <v>1</v>
      </c>
      <c r="D77" s="31" t="s">
        <v>1</v>
      </c>
      <c r="E77" s="31" t="s">
        <v>1</v>
      </c>
      <c r="F77" s="31" t="s">
        <v>1</v>
      </c>
      <c r="G77" s="31" t="s">
        <v>1</v>
      </c>
    </row>
    <row r="78" spans="1:7" x14ac:dyDescent="0.25">
      <c r="A78" s="34">
        <v>0</v>
      </c>
      <c r="B78" s="31">
        <v>1.82</v>
      </c>
      <c r="C78" s="31">
        <v>0.1</v>
      </c>
      <c r="D78" s="31" t="s">
        <v>39</v>
      </c>
      <c r="E78" s="31">
        <v>0.32</v>
      </c>
      <c r="F78" s="31">
        <v>1.36</v>
      </c>
      <c r="G78" s="31" t="s">
        <v>39</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95</v>
      </c>
      <c r="B83" s="31">
        <v>6.16</v>
      </c>
      <c r="C83" s="31">
        <v>5.69</v>
      </c>
      <c r="D83" s="31">
        <v>0.21</v>
      </c>
      <c r="E83" s="31">
        <v>0.13</v>
      </c>
      <c r="F83" s="31" t="s">
        <v>39</v>
      </c>
      <c r="G83" s="31">
        <v>7.0000000000000007E-2</v>
      </c>
    </row>
    <row r="84" spans="1:7" ht="26.25" x14ac:dyDescent="0.25">
      <c r="A84" s="29" t="s">
        <v>96</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95</v>
      </c>
      <c r="B89" s="31">
        <v>27.64</v>
      </c>
      <c r="C89" s="31">
        <v>24.75</v>
      </c>
      <c r="D89" s="31">
        <v>1.1100000000000001</v>
      </c>
      <c r="E89" s="31">
        <v>0.51</v>
      </c>
      <c r="F89" s="31">
        <v>0.47</v>
      </c>
      <c r="G89" s="31">
        <v>0.79</v>
      </c>
    </row>
    <row r="90" spans="1:7" x14ac:dyDescent="0.25">
      <c r="A90" s="29" t="s">
        <v>97</v>
      </c>
      <c r="B90" s="30" t="s">
        <v>1</v>
      </c>
      <c r="C90" s="30" t="s">
        <v>1</v>
      </c>
      <c r="D90" s="30" t="s">
        <v>1</v>
      </c>
      <c r="E90" s="30" t="s">
        <v>1</v>
      </c>
      <c r="F90" s="30" t="s">
        <v>1</v>
      </c>
      <c r="G90" s="30" t="s">
        <v>1</v>
      </c>
    </row>
    <row r="91" spans="1:7" x14ac:dyDescent="0.25">
      <c r="A91" s="34">
        <v>0</v>
      </c>
      <c r="B91" s="31">
        <v>0.15</v>
      </c>
      <c r="C91" s="31">
        <v>7.0000000000000007E-2</v>
      </c>
      <c r="D91" s="31" t="s">
        <v>39</v>
      </c>
      <c r="E91" s="31" t="s">
        <v>39</v>
      </c>
      <c r="F91" s="31" t="s">
        <v>39</v>
      </c>
      <c r="G91" s="31" t="s">
        <v>39</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98</v>
      </c>
      <c r="B94" s="31">
        <v>16.21</v>
      </c>
      <c r="C94" s="31">
        <v>14.89</v>
      </c>
      <c r="D94" s="31">
        <v>0.72</v>
      </c>
      <c r="E94" s="31">
        <v>0.23</v>
      </c>
      <c r="F94" s="31">
        <v>0.15</v>
      </c>
      <c r="G94" s="31">
        <v>0.22</v>
      </c>
    </row>
    <row r="95" spans="1:7" x14ac:dyDescent="0.25">
      <c r="A95" s="29" t="s">
        <v>99</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100</v>
      </c>
      <c r="B98" s="31">
        <v>2.91</v>
      </c>
      <c r="C98" s="31">
        <v>2.39</v>
      </c>
      <c r="D98" s="31">
        <v>0.18</v>
      </c>
      <c r="E98" s="31">
        <v>0.11</v>
      </c>
      <c r="F98" s="31">
        <v>0.13</v>
      </c>
      <c r="G98" s="31">
        <v>0.1</v>
      </c>
    </row>
    <row r="99" spans="1:7" x14ac:dyDescent="0.25">
      <c r="A99" s="29" t="s">
        <v>52</v>
      </c>
      <c r="B99" s="30" t="s">
        <v>1</v>
      </c>
      <c r="C99" s="30" t="s">
        <v>1</v>
      </c>
      <c r="D99" s="30" t="s">
        <v>1</v>
      </c>
      <c r="E99" s="30" t="s">
        <v>1</v>
      </c>
      <c r="F99" s="30" t="s">
        <v>1</v>
      </c>
      <c r="G99" s="30" t="s">
        <v>1</v>
      </c>
    </row>
    <row r="100" spans="1:7" x14ac:dyDescent="0.25">
      <c r="A100" s="8" t="s">
        <v>54</v>
      </c>
      <c r="B100" s="31">
        <v>36.83</v>
      </c>
      <c r="C100" s="31">
        <v>33.86</v>
      </c>
      <c r="D100" s="31">
        <v>2.98</v>
      </c>
      <c r="E100" s="31" t="s">
        <v>46</v>
      </c>
      <c r="F100" s="31" t="s">
        <v>46</v>
      </c>
      <c r="G100" s="31" t="s">
        <v>46</v>
      </c>
    </row>
    <row r="101" spans="1:7" x14ac:dyDescent="0.25">
      <c r="A101" s="32" t="s">
        <v>101</v>
      </c>
      <c r="B101" s="31">
        <v>21.71</v>
      </c>
      <c r="C101" s="31">
        <v>19.850000000000001</v>
      </c>
      <c r="D101" s="31">
        <v>1.87</v>
      </c>
      <c r="E101" s="31" t="s">
        <v>46</v>
      </c>
      <c r="F101" s="31" t="s">
        <v>46</v>
      </c>
      <c r="G101" s="31" t="s">
        <v>46</v>
      </c>
    </row>
    <row r="102" spans="1:7" ht="24" customHeight="1" x14ac:dyDescent="0.25">
      <c r="A102" s="32" t="s">
        <v>102</v>
      </c>
      <c r="B102" s="31">
        <v>15.12</v>
      </c>
      <c r="C102" s="31">
        <v>14.01</v>
      </c>
      <c r="D102" s="31">
        <v>1.1100000000000001</v>
      </c>
      <c r="E102" s="31" t="s">
        <v>46</v>
      </c>
      <c r="F102" s="31" t="s">
        <v>46</v>
      </c>
      <c r="G102" s="31" t="s">
        <v>46</v>
      </c>
    </row>
    <row r="103" spans="1:7" x14ac:dyDescent="0.25">
      <c r="A103" s="34" t="s">
        <v>55</v>
      </c>
      <c r="B103" s="31">
        <v>47.68</v>
      </c>
      <c r="C103" s="31">
        <v>43.21</v>
      </c>
      <c r="D103" s="31">
        <v>4.47</v>
      </c>
      <c r="E103" s="31" t="s">
        <v>46</v>
      </c>
      <c r="F103" s="31" t="s">
        <v>46</v>
      </c>
      <c r="G103" s="31" t="s">
        <v>46</v>
      </c>
    </row>
    <row r="104" spans="1:7" ht="26.25" x14ac:dyDescent="0.25">
      <c r="A104" s="34" t="s">
        <v>82</v>
      </c>
      <c r="B104" s="31">
        <v>39.01</v>
      </c>
      <c r="C104" s="31" t="s">
        <v>46</v>
      </c>
      <c r="D104" s="31" t="s">
        <v>46</v>
      </c>
      <c r="E104" s="31">
        <v>9.34</v>
      </c>
      <c r="F104" s="31">
        <v>22.84</v>
      </c>
      <c r="G104" s="31">
        <v>6.83</v>
      </c>
    </row>
    <row r="105" spans="1:7" x14ac:dyDescent="0.25">
      <c r="A105" s="29" t="s">
        <v>103</v>
      </c>
      <c r="B105" s="30" t="s">
        <v>1</v>
      </c>
      <c r="C105" s="30" t="s">
        <v>1</v>
      </c>
      <c r="D105" s="30" t="s">
        <v>1</v>
      </c>
      <c r="E105" s="30" t="s">
        <v>1</v>
      </c>
      <c r="F105" s="30" t="s">
        <v>1</v>
      </c>
      <c r="G105" s="30" t="s">
        <v>1</v>
      </c>
    </row>
    <row r="106" spans="1:7" x14ac:dyDescent="0.25">
      <c r="A106" s="8" t="s">
        <v>54</v>
      </c>
      <c r="B106" s="31">
        <v>56.5</v>
      </c>
      <c r="C106" s="31">
        <v>52.99</v>
      </c>
      <c r="D106" s="31">
        <v>3.52</v>
      </c>
      <c r="E106" s="31" t="s">
        <v>46</v>
      </c>
      <c r="F106" s="31" t="s">
        <v>46</v>
      </c>
      <c r="G106" s="31" t="s">
        <v>46</v>
      </c>
    </row>
    <row r="107" spans="1:7" x14ac:dyDescent="0.25">
      <c r="A107" s="32" t="s">
        <v>104</v>
      </c>
      <c r="B107" s="31">
        <v>7.68</v>
      </c>
      <c r="C107" s="31">
        <v>7.1</v>
      </c>
      <c r="D107" s="31">
        <v>0.56999999999999995</v>
      </c>
      <c r="E107" s="31" t="s">
        <v>46</v>
      </c>
      <c r="F107" s="31" t="s">
        <v>46</v>
      </c>
      <c r="G107" s="31" t="s">
        <v>46</v>
      </c>
    </row>
    <row r="108" spans="1:7" ht="24" customHeight="1" x14ac:dyDescent="0.25">
      <c r="A108" s="32" t="s">
        <v>105</v>
      </c>
      <c r="B108" s="31">
        <v>48.83</v>
      </c>
      <c r="C108" s="31">
        <v>45.88</v>
      </c>
      <c r="D108" s="31">
        <v>2.94</v>
      </c>
      <c r="E108" s="31" t="s">
        <v>46</v>
      </c>
      <c r="F108" s="31" t="s">
        <v>46</v>
      </c>
      <c r="G108" s="31" t="s">
        <v>46</v>
      </c>
    </row>
    <row r="109" spans="1:7" x14ac:dyDescent="0.25">
      <c r="A109" s="8" t="s">
        <v>55</v>
      </c>
      <c r="B109" s="31">
        <v>28.01</v>
      </c>
      <c r="C109" s="31">
        <v>24.08</v>
      </c>
      <c r="D109" s="31">
        <v>3.94</v>
      </c>
      <c r="E109" s="31" t="s">
        <v>46</v>
      </c>
      <c r="F109" s="31" t="s">
        <v>46</v>
      </c>
      <c r="G109" s="31" t="s">
        <v>46</v>
      </c>
    </row>
    <row r="110" spans="1:7" ht="26.25" x14ac:dyDescent="0.25">
      <c r="A110" s="34" t="s">
        <v>82</v>
      </c>
      <c r="B110" s="31">
        <v>39.01</v>
      </c>
      <c r="C110" s="31" t="s">
        <v>46</v>
      </c>
      <c r="D110" s="31" t="s">
        <v>46</v>
      </c>
      <c r="E110" s="31">
        <v>9.34</v>
      </c>
      <c r="F110" s="31">
        <v>22.84</v>
      </c>
      <c r="G110" s="31">
        <v>6.83</v>
      </c>
    </row>
    <row r="111" spans="1:7" x14ac:dyDescent="0.25">
      <c r="A111" s="29" t="s">
        <v>106</v>
      </c>
      <c r="B111" s="30" t="s">
        <v>1</v>
      </c>
      <c r="C111" s="30" t="s">
        <v>1</v>
      </c>
      <c r="D111" s="30" t="s">
        <v>1</v>
      </c>
      <c r="E111" s="30" t="s">
        <v>1</v>
      </c>
      <c r="F111" s="30" t="s">
        <v>1</v>
      </c>
      <c r="G111" s="30" t="s">
        <v>1</v>
      </c>
    </row>
    <row r="112" spans="1:7" x14ac:dyDescent="0.25">
      <c r="A112" s="8" t="s">
        <v>54</v>
      </c>
      <c r="B112" s="31">
        <v>51.79</v>
      </c>
      <c r="C112" s="31">
        <v>48.19</v>
      </c>
      <c r="D112" s="31">
        <v>3.6</v>
      </c>
      <c r="E112" s="31" t="s">
        <v>46</v>
      </c>
      <c r="F112" s="31" t="s">
        <v>46</v>
      </c>
      <c r="G112" s="31" t="s">
        <v>46</v>
      </c>
    </row>
    <row r="113" spans="1:7" x14ac:dyDescent="0.25">
      <c r="A113" s="32" t="s">
        <v>107</v>
      </c>
      <c r="B113" s="31">
        <v>11.27</v>
      </c>
      <c r="C113" s="31">
        <v>9.64</v>
      </c>
      <c r="D113" s="31">
        <v>1.64</v>
      </c>
      <c r="E113" s="31" t="s">
        <v>46</v>
      </c>
      <c r="F113" s="31" t="s">
        <v>46</v>
      </c>
      <c r="G113" s="31" t="s">
        <v>46</v>
      </c>
    </row>
    <row r="114" spans="1:7" ht="24" customHeight="1" x14ac:dyDescent="0.25">
      <c r="A114" s="32" t="s">
        <v>108</v>
      </c>
      <c r="B114" s="31">
        <v>34.18</v>
      </c>
      <c r="C114" s="31">
        <v>32.270000000000003</v>
      </c>
      <c r="D114" s="31">
        <v>1.91</v>
      </c>
      <c r="E114" s="31" t="s">
        <v>46</v>
      </c>
      <c r="F114" s="31" t="s">
        <v>46</v>
      </c>
      <c r="G114" s="31" t="s">
        <v>46</v>
      </c>
    </row>
    <row r="115" spans="1:7" ht="24" customHeight="1" x14ac:dyDescent="0.25">
      <c r="A115" s="32" t="s">
        <v>109</v>
      </c>
      <c r="B115" s="31">
        <v>6.34</v>
      </c>
      <c r="C115" s="31">
        <v>6.28</v>
      </c>
      <c r="D115" s="31">
        <v>0.06</v>
      </c>
      <c r="E115" s="31" t="s">
        <v>46</v>
      </c>
      <c r="F115" s="31" t="s">
        <v>46</v>
      </c>
      <c r="G115" s="31" t="s">
        <v>46</v>
      </c>
    </row>
    <row r="116" spans="1:7" x14ac:dyDescent="0.25">
      <c r="A116" s="8" t="s">
        <v>55</v>
      </c>
      <c r="B116" s="31">
        <v>32.72</v>
      </c>
      <c r="C116" s="31">
        <v>28.88</v>
      </c>
      <c r="D116" s="31">
        <v>3.85</v>
      </c>
      <c r="E116" s="31" t="s">
        <v>46</v>
      </c>
      <c r="F116" s="31" t="s">
        <v>46</v>
      </c>
      <c r="G116" s="31" t="s">
        <v>46</v>
      </c>
    </row>
    <row r="117" spans="1:7" ht="26.25" x14ac:dyDescent="0.25">
      <c r="A117" s="34" t="s">
        <v>82</v>
      </c>
      <c r="B117" s="31">
        <v>39.01</v>
      </c>
      <c r="C117" s="31" t="s">
        <v>46</v>
      </c>
      <c r="D117" s="31" t="s">
        <v>46</v>
      </c>
      <c r="E117" s="31">
        <v>9.34</v>
      </c>
      <c r="F117" s="31">
        <v>22.84</v>
      </c>
      <c r="G117" s="31">
        <v>6.83</v>
      </c>
    </row>
    <row r="118" spans="1:7" x14ac:dyDescent="0.25">
      <c r="A118" s="29" t="s">
        <v>110</v>
      </c>
      <c r="B118" s="30" t="s">
        <v>1</v>
      </c>
      <c r="C118" s="30" t="s">
        <v>1</v>
      </c>
      <c r="D118" s="30" t="s">
        <v>1</v>
      </c>
      <c r="E118" s="30" t="s">
        <v>1</v>
      </c>
      <c r="F118" s="30" t="s">
        <v>1</v>
      </c>
      <c r="G118" s="30" t="s">
        <v>1</v>
      </c>
    </row>
    <row r="119" spans="1:7" x14ac:dyDescent="0.25">
      <c r="A119" s="8" t="s">
        <v>111</v>
      </c>
      <c r="B119" s="31">
        <v>34.340000000000003</v>
      </c>
      <c r="C119" s="31">
        <v>24.33</v>
      </c>
      <c r="D119" s="31">
        <v>1.8</v>
      </c>
      <c r="E119" s="31">
        <v>1.59</v>
      </c>
      <c r="F119" s="31">
        <v>5.22</v>
      </c>
      <c r="G119" s="31">
        <v>1.39</v>
      </c>
    </row>
    <row r="120" spans="1:7" x14ac:dyDescent="0.25">
      <c r="A120" s="8" t="s">
        <v>112</v>
      </c>
      <c r="B120" s="31">
        <v>64.27</v>
      </c>
      <c r="C120" s="31">
        <v>40.369999999999997</v>
      </c>
      <c r="D120" s="31">
        <v>3.98</v>
      </c>
      <c r="E120" s="31">
        <v>4.41</v>
      </c>
      <c r="F120" s="31">
        <v>12.22</v>
      </c>
      <c r="G120" s="31">
        <v>3.28</v>
      </c>
    </row>
    <row r="121" spans="1:7" ht="24" customHeight="1" x14ac:dyDescent="0.25">
      <c r="A121" s="8" t="s">
        <v>113</v>
      </c>
      <c r="B121" s="31">
        <v>21.29</v>
      </c>
      <c r="C121" s="31">
        <v>11.11</v>
      </c>
      <c r="D121" s="31">
        <v>1.45</v>
      </c>
      <c r="E121" s="31">
        <v>2.7</v>
      </c>
      <c r="F121" s="31">
        <v>4.1500000000000004</v>
      </c>
      <c r="G121" s="31">
        <v>1.87</v>
      </c>
    </row>
    <row r="122" spans="1:7" x14ac:dyDescent="0.25">
      <c r="A122" s="8" t="s">
        <v>633</v>
      </c>
      <c r="B122" s="31">
        <v>3.63</v>
      </c>
      <c r="C122" s="31">
        <v>1.25</v>
      </c>
      <c r="D122" s="31">
        <v>0.21</v>
      </c>
      <c r="E122" s="31">
        <v>0.64</v>
      </c>
      <c r="F122" s="31">
        <v>1.24</v>
      </c>
      <c r="G122" s="31">
        <v>0.28999999999999998</v>
      </c>
    </row>
    <row r="123" spans="1:7" ht="26.25" x14ac:dyDescent="0.25">
      <c r="A123" s="29" t="s">
        <v>114</v>
      </c>
      <c r="B123" s="30" t="s">
        <v>1</v>
      </c>
      <c r="C123" s="30" t="s">
        <v>1</v>
      </c>
      <c r="D123" s="30" t="s">
        <v>1</v>
      </c>
      <c r="E123" s="30" t="s">
        <v>1</v>
      </c>
      <c r="F123" s="30" t="s">
        <v>1</v>
      </c>
      <c r="G123" s="30" t="s">
        <v>1</v>
      </c>
    </row>
    <row r="124" spans="1:7" x14ac:dyDescent="0.25">
      <c r="A124" s="8" t="s">
        <v>56</v>
      </c>
      <c r="B124" s="31">
        <v>55.37</v>
      </c>
      <c r="C124" s="31">
        <v>37.020000000000003</v>
      </c>
      <c r="D124" s="31">
        <v>2.91</v>
      </c>
      <c r="E124" s="31">
        <v>2.9</v>
      </c>
      <c r="F124" s="31">
        <v>10.130000000000001</v>
      </c>
      <c r="G124" s="31">
        <v>2.41</v>
      </c>
    </row>
    <row r="125" spans="1:7" x14ac:dyDescent="0.25">
      <c r="A125" s="8" t="s">
        <v>115</v>
      </c>
      <c r="B125" s="31">
        <v>52.63</v>
      </c>
      <c r="C125" s="31">
        <v>32.53</v>
      </c>
      <c r="D125" s="31">
        <v>3.35</v>
      </c>
      <c r="E125" s="31">
        <v>4.22</v>
      </c>
      <c r="F125" s="31">
        <v>9.35</v>
      </c>
      <c r="G125" s="31">
        <v>3.19</v>
      </c>
    </row>
    <row r="126" spans="1:7" s="7" customFormat="1" ht="24" customHeight="1" x14ac:dyDescent="0.25">
      <c r="A126" s="8" t="s">
        <v>116</v>
      </c>
      <c r="B126" s="31">
        <v>10.39</v>
      </c>
      <c r="C126" s="31">
        <v>5.3</v>
      </c>
      <c r="D126" s="31">
        <v>0.76</v>
      </c>
      <c r="E126" s="31">
        <v>1.43</v>
      </c>
      <c r="F126" s="31">
        <v>2.15</v>
      </c>
      <c r="G126" s="31">
        <v>0.75</v>
      </c>
    </row>
    <row r="127" spans="1:7" s="7" customFormat="1" x14ac:dyDescent="0.25">
      <c r="A127" s="8" t="s">
        <v>117</v>
      </c>
      <c r="B127" s="31">
        <v>5.14</v>
      </c>
      <c r="C127" s="31">
        <v>2.2200000000000002</v>
      </c>
      <c r="D127" s="31">
        <v>0.44</v>
      </c>
      <c r="E127" s="31">
        <v>0.8</v>
      </c>
      <c r="F127" s="31">
        <v>1.2</v>
      </c>
      <c r="G127" s="31">
        <v>0.48</v>
      </c>
    </row>
    <row r="128" spans="1:7" s="7" customFormat="1" x14ac:dyDescent="0.25">
      <c r="A128" s="29" t="s">
        <v>634</v>
      </c>
      <c r="B128" s="30" t="s">
        <v>1</v>
      </c>
      <c r="C128" s="30" t="s">
        <v>1</v>
      </c>
      <c r="D128" s="30" t="s">
        <v>1</v>
      </c>
      <c r="E128" s="30" t="s">
        <v>1</v>
      </c>
      <c r="F128" s="30" t="s">
        <v>1</v>
      </c>
      <c r="G128" s="30" t="s">
        <v>1</v>
      </c>
    </row>
    <row r="129" spans="1:7" x14ac:dyDescent="0.25">
      <c r="A129" s="8" t="s">
        <v>54</v>
      </c>
      <c r="B129" s="31">
        <v>55.18</v>
      </c>
      <c r="C129" s="31">
        <v>39.22</v>
      </c>
      <c r="D129" s="31">
        <v>3.72</v>
      </c>
      <c r="E129" s="31">
        <v>3.49</v>
      </c>
      <c r="F129" s="31">
        <v>8.75</v>
      </c>
      <c r="G129" s="31" t="s">
        <v>46</v>
      </c>
    </row>
    <row r="130" spans="1:7" x14ac:dyDescent="0.25">
      <c r="A130" s="8" t="s">
        <v>55</v>
      </c>
      <c r="B130" s="31">
        <v>61.52</v>
      </c>
      <c r="C130" s="31">
        <v>37.85</v>
      </c>
      <c r="D130" s="31">
        <v>3.73</v>
      </c>
      <c r="E130" s="31">
        <v>5.85</v>
      </c>
      <c r="F130" s="31">
        <v>14.08</v>
      </c>
      <c r="G130" s="31" t="s">
        <v>46</v>
      </c>
    </row>
    <row r="131" spans="1:7" ht="24" customHeight="1" x14ac:dyDescent="0.25">
      <c r="A131" s="34" t="s">
        <v>118</v>
      </c>
      <c r="B131" s="31">
        <v>6.83</v>
      </c>
      <c r="C131" s="31" t="s">
        <v>46</v>
      </c>
      <c r="D131" s="31" t="s">
        <v>46</v>
      </c>
      <c r="E131" s="31" t="s">
        <v>46</v>
      </c>
      <c r="F131" s="31" t="s">
        <v>46</v>
      </c>
      <c r="G131" s="31">
        <v>6.83</v>
      </c>
    </row>
    <row r="132" spans="1:7" x14ac:dyDescent="0.25">
      <c r="A132" s="29" t="s">
        <v>119</v>
      </c>
      <c r="B132" s="30" t="s">
        <v>1</v>
      </c>
      <c r="C132" s="30" t="s">
        <v>1</v>
      </c>
      <c r="D132" s="30" t="s">
        <v>1</v>
      </c>
      <c r="E132" s="30" t="s">
        <v>1</v>
      </c>
      <c r="F132" s="30" t="s">
        <v>1</v>
      </c>
      <c r="G132" s="30" t="s">
        <v>1</v>
      </c>
    </row>
    <row r="133" spans="1:7" x14ac:dyDescent="0.25">
      <c r="A133" s="8" t="s">
        <v>120</v>
      </c>
      <c r="B133" s="31">
        <v>6.95</v>
      </c>
      <c r="C133" s="31">
        <v>0.1</v>
      </c>
      <c r="D133" s="31">
        <v>0.22</v>
      </c>
      <c r="E133" s="31">
        <v>0.77</v>
      </c>
      <c r="F133" s="31">
        <v>5.85</v>
      </c>
      <c r="G133" s="31" t="s">
        <v>39</v>
      </c>
    </row>
    <row r="134" spans="1:7" x14ac:dyDescent="0.25">
      <c r="A134" s="8" t="s">
        <v>121</v>
      </c>
      <c r="B134" s="31">
        <v>18.149999999999999</v>
      </c>
      <c r="C134" s="31">
        <v>1.72</v>
      </c>
      <c r="D134" s="31">
        <v>1.79</v>
      </c>
      <c r="E134" s="31">
        <v>3.81</v>
      </c>
      <c r="F134" s="31">
        <v>10.54</v>
      </c>
      <c r="G134" s="31">
        <v>0.28999999999999998</v>
      </c>
    </row>
    <row r="135" spans="1:7" ht="24" customHeight="1" x14ac:dyDescent="0.25">
      <c r="A135" s="8" t="s">
        <v>122</v>
      </c>
      <c r="B135" s="31">
        <v>29.35</v>
      </c>
      <c r="C135" s="31">
        <v>16.16</v>
      </c>
      <c r="D135" s="31">
        <v>2.6</v>
      </c>
      <c r="E135" s="31">
        <v>2.86</v>
      </c>
      <c r="F135" s="31">
        <v>5.09</v>
      </c>
      <c r="G135" s="31">
        <v>2.66</v>
      </c>
    </row>
    <row r="136" spans="1:7" x14ac:dyDescent="0.25">
      <c r="A136" s="35" t="s">
        <v>123</v>
      </c>
      <c r="B136" s="31">
        <v>38.42</v>
      </c>
      <c r="C136" s="31">
        <v>30.76</v>
      </c>
      <c r="D136" s="31">
        <v>1.97</v>
      </c>
      <c r="E136" s="31">
        <v>1.42</v>
      </c>
      <c r="F136" s="31">
        <v>1.04</v>
      </c>
      <c r="G136" s="31">
        <v>3.23</v>
      </c>
    </row>
    <row r="137" spans="1:7" x14ac:dyDescent="0.25">
      <c r="A137" s="35" t="s">
        <v>124</v>
      </c>
      <c r="B137" s="31">
        <v>13.61</v>
      </c>
      <c r="C137" s="31">
        <v>12.28</v>
      </c>
      <c r="D137" s="31">
        <v>0.43</v>
      </c>
      <c r="E137" s="31">
        <v>0.25</v>
      </c>
      <c r="F137" s="31">
        <v>0.14000000000000001</v>
      </c>
      <c r="G137" s="31">
        <v>0.51</v>
      </c>
    </row>
    <row r="138" spans="1:7" x14ac:dyDescent="0.25">
      <c r="A138" s="35" t="s">
        <v>125</v>
      </c>
      <c r="B138" s="31">
        <v>12.43</v>
      </c>
      <c r="C138" s="31">
        <v>11.7</v>
      </c>
      <c r="D138" s="31">
        <v>0.35</v>
      </c>
      <c r="E138" s="31">
        <v>0.14000000000000001</v>
      </c>
      <c r="F138" s="31" t="s">
        <v>39</v>
      </c>
      <c r="G138" s="31">
        <v>0.13</v>
      </c>
    </row>
    <row r="139" spans="1:7" x14ac:dyDescent="0.25">
      <c r="A139" s="35" t="s">
        <v>126</v>
      </c>
      <c r="B139" s="31">
        <v>4.62</v>
      </c>
      <c r="C139" s="31">
        <v>4.3499999999999996</v>
      </c>
      <c r="D139" s="31">
        <v>0.1</v>
      </c>
      <c r="E139" s="31">
        <v>0.09</v>
      </c>
      <c r="F139" s="31" t="s">
        <v>39</v>
      </c>
      <c r="G139" s="31" t="s">
        <v>39</v>
      </c>
    </row>
    <row r="140" spans="1:7" x14ac:dyDescent="0.25">
      <c r="A140" s="29" t="s">
        <v>127</v>
      </c>
      <c r="B140" s="30" t="s">
        <v>1</v>
      </c>
      <c r="C140" s="30" t="s">
        <v>1</v>
      </c>
      <c r="D140" s="30" t="s">
        <v>1</v>
      </c>
      <c r="E140" s="30" t="s">
        <v>1</v>
      </c>
      <c r="F140" s="30" t="s">
        <v>1</v>
      </c>
      <c r="G140" s="30" t="s">
        <v>1</v>
      </c>
    </row>
    <row r="141" spans="1:7" x14ac:dyDescent="0.25">
      <c r="A141" s="8" t="s">
        <v>128</v>
      </c>
      <c r="B141" s="31">
        <v>43.51</v>
      </c>
      <c r="C141" s="31">
        <v>21.45</v>
      </c>
      <c r="D141" s="31">
        <v>2.81</v>
      </c>
      <c r="E141" s="31">
        <v>4.9400000000000004</v>
      </c>
      <c r="F141" s="31">
        <v>10.84</v>
      </c>
      <c r="G141" s="31">
        <v>3.46</v>
      </c>
    </row>
    <row r="142" spans="1:7" x14ac:dyDescent="0.25">
      <c r="A142" s="8" t="s">
        <v>129</v>
      </c>
      <c r="B142" s="31">
        <v>77.95</v>
      </c>
      <c r="C142" s="31">
        <v>54.09</v>
      </c>
      <c r="D142" s="31">
        <v>4.5199999999999996</v>
      </c>
      <c r="E142" s="31">
        <v>4.33</v>
      </c>
      <c r="F142" s="31">
        <v>11.72</v>
      </c>
      <c r="G142" s="31">
        <v>3.29</v>
      </c>
    </row>
    <row r="143" spans="1:7" ht="24" customHeight="1" x14ac:dyDescent="0.25">
      <c r="A143" s="8" t="s">
        <v>130</v>
      </c>
      <c r="B143" s="31">
        <v>2.0699999999999998</v>
      </c>
      <c r="C143" s="31">
        <v>1.53</v>
      </c>
      <c r="D143" s="31">
        <v>0.12</v>
      </c>
      <c r="E143" s="31">
        <v>7.0000000000000007E-2</v>
      </c>
      <c r="F143" s="31">
        <v>0.27</v>
      </c>
      <c r="G143" s="31" t="s">
        <v>39</v>
      </c>
    </row>
    <row r="144" spans="1:7" x14ac:dyDescent="0.25">
      <c r="A144" s="29" t="s">
        <v>131</v>
      </c>
      <c r="B144" s="30" t="s">
        <v>1</v>
      </c>
      <c r="C144" s="30" t="s">
        <v>1</v>
      </c>
      <c r="D144" s="30" t="s">
        <v>1</v>
      </c>
      <c r="E144" s="30" t="s">
        <v>1</v>
      </c>
      <c r="F144" s="30" t="s">
        <v>1</v>
      </c>
      <c r="G144" s="30" t="s">
        <v>1</v>
      </c>
    </row>
    <row r="145" spans="1:7" x14ac:dyDescent="0.25">
      <c r="A145" s="8" t="s">
        <v>132</v>
      </c>
      <c r="B145" s="31">
        <v>47.4</v>
      </c>
      <c r="C145" s="31">
        <v>23.3</v>
      </c>
      <c r="D145" s="31">
        <v>2.89</v>
      </c>
      <c r="E145" s="31">
        <v>4.2300000000000004</v>
      </c>
      <c r="F145" s="31">
        <v>13.02</v>
      </c>
      <c r="G145" s="31">
        <v>3.94</v>
      </c>
    </row>
    <row r="146" spans="1:7" x14ac:dyDescent="0.25">
      <c r="A146" s="8" t="s">
        <v>48</v>
      </c>
      <c r="B146" s="31">
        <v>40.31</v>
      </c>
      <c r="C146" s="31">
        <v>27.87</v>
      </c>
      <c r="D146" s="31">
        <v>2.2599999999999998</v>
      </c>
      <c r="E146" s="31">
        <v>3.23</v>
      </c>
      <c r="F146" s="31">
        <v>5.52</v>
      </c>
      <c r="G146" s="31">
        <v>1.43</v>
      </c>
    </row>
    <row r="147" spans="1:7" ht="24" customHeight="1" x14ac:dyDescent="0.25">
      <c r="A147" s="8" t="s">
        <v>133</v>
      </c>
      <c r="B147" s="31">
        <v>31.85</v>
      </c>
      <c r="C147" s="31">
        <v>23.39</v>
      </c>
      <c r="D147" s="31">
        <v>1.95</v>
      </c>
      <c r="E147" s="31">
        <v>1.54</v>
      </c>
      <c r="F147" s="31">
        <v>3.66</v>
      </c>
      <c r="G147" s="31">
        <v>1.3</v>
      </c>
    </row>
    <row r="148" spans="1:7" x14ac:dyDescent="0.25">
      <c r="A148" s="35" t="s">
        <v>134</v>
      </c>
      <c r="B148" s="31">
        <v>1.72</v>
      </c>
      <c r="C148" s="31">
        <v>0.94</v>
      </c>
      <c r="D148" s="31">
        <v>0.15</v>
      </c>
      <c r="E148" s="31">
        <v>0.19</v>
      </c>
      <c r="F148" s="31">
        <v>0.34</v>
      </c>
      <c r="G148" s="31">
        <v>0.1</v>
      </c>
    </row>
    <row r="149" spans="1:7" x14ac:dyDescent="0.25">
      <c r="A149" s="35" t="s">
        <v>135</v>
      </c>
      <c r="B149" s="31">
        <v>2.25</v>
      </c>
      <c r="C149" s="31">
        <v>1.56</v>
      </c>
      <c r="D149" s="31">
        <v>0.19</v>
      </c>
      <c r="E149" s="31">
        <v>0.15</v>
      </c>
      <c r="F149" s="31">
        <v>0.3</v>
      </c>
      <c r="G149" s="31" t="s">
        <v>39</v>
      </c>
    </row>
    <row r="150" spans="1:7" ht="26.25" x14ac:dyDescent="0.25">
      <c r="A150" s="29" t="s">
        <v>635</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98</v>
      </c>
      <c r="B154" s="31">
        <v>8.16</v>
      </c>
      <c r="C154" s="31">
        <v>6.75</v>
      </c>
      <c r="D154" s="31">
        <v>0.38</v>
      </c>
      <c r="E154" s="31">
        <v>0.2</v>
      </c>
      <c r="F154" s="31">
        <v>0.64</v>
      </c>
      <c r="G154" s="31">
        <v>0.19</v>
      </c>
    </row>
    <row r="155" spans="1:7" x14ac:dyDescent="0.25">
      <c r="A155" s="29" t="s">
        <v>137</v>
      </c>
      <c r="B155" s="30" t="s">
        <v>1</v>
      </c>
      <c r="C155" s="30" t="s">
        <v>1</v>
      </c>
      <c r="D155" s="30" t="s">
        <v>1</v>
      </c>
      <c r="E155" s="30" t="s">
        <v>1</v>
      </c>
      <c r="F155" s="30" t="s">
        <v>1</v>
      </c>
      <c r="G155" s="30" t="s">
        <v>1</v>
      </c>
    </row>
    <row r="156" spans="1:7" x14ac:dyDescent="0.25">
      <c r="A156" s="8" t="s">
        <v>54</v>
      </c>
      <c r="B156" s="31">
        <v>34.299999999999997</v>
      </c>
      <c r="C156" s="31">
        <v>25.3</v>
      </c>
      <c r="D156" s="31">
        <v>1.83</v>
      </c>
      <c r="E156" s="31">
        <v>1.97</v>
      </c>
      <c r="F156" s="31">
        <v>3.38</v>
      </c>
      <c r="G156" s="31">
        <v>1.82</v>
      </c>
    </row>
    <row r="157" spans="1:7" x14ac:dyDescent="0.25">
      <c r="A157" s="8" t="s">
        <v>55</v>
      </c>
      <c r="B157" s="31">
        <v>36.81</v>
      </c>
      <c r="C157" s="31">
        <v>22.8</v>
      </c>
      <c r="D157" s="31">
        <v>2.2000000000000002</v>
      </c>
      <c r="E157" s="31">
        <v>2.74</v>
      </c>
      <c r="F157" s="31">
        <v>6.71</v>
      </c>
      <c r="G157" s="31">
        <v>2.35</v>
      </c>
    </row>
    <row r="158" spans="1:7" ht="24" customHeight="1" x14ac:dyDescent="0.25">
      <c r="A158" s="8" t="s">
        <v>136</v>
      </c>
      <c r="B158" s="31">
        <v>52.42</v>
      </c>
      <c r="C158" s="31">
        <v>28.96</v>
      </c>
      <c r="D158" s="31">
        <v>3.43</v>
      </c>
      <c r="E158" s="31">
        <v>4.62</v>
      </c>
      <c r="F158" s="31">
        <v>12.74</v>
      </c>
      <c r="G158" s="31">
        <v>2.66</v>
      </c>
    </row>
    <row r="159" spans="1:7" ht="26.25" x14ac:dyDescent="0.25">
      <c r="A159" s="29" t="s">
        <v>138</v>
      </c>
      <c r="B159" s="30" t="s">
        <v>1</v>
      </c>
      <c r="C159" s="30" t="s">
        <v>1</v>
      </c>
      <c r="D159" s="30" t="s">
        <v>1</v>
      </c>
      <c r="E159" s="30" t="s">
        <v>1</v>
      </c>
      <c r="F159" s="30" t="s">
        <v>1</v>
      </c>
      <c r="G159" s="30" t="s">
        <v>1</v>
      </c>
    </row>
    <row r="160" spans="1:7" x14ac:dyDescent="0.25">
      <c r="A160" s="8" t="s">
        <v>54</v>
      </c>
      <c r="B160" s="31">
        <v>67.83</v>
      </c>
      <c r="C160" s="31">
        <v>58.09</v>
      </c>
      <c r="D160" s="31">
        <v>4.22</v>
      </c>
      <c r="E160" s="31">
        <v>2.11</v>
      </c>
      <c r="F160" s="31" t="s">
        <v>46</v>
      </c>
      <c r="G160" s="31">
        <v>3.41</v>
      </c>
    </row>
    <row r="161" spans="1:7" x14ac:dyDescent="0.25">
      <c r="A161" s="8" t="s">
        <v>55</v>
      </c>
      <c r="B161" s="31">
        <v>32.869999999999997</v>
      </c>
      <c r="C161" s="31">
        <v>18.97</v>
      </c>
      <c r="D161" s="31">
        <v>3.24</v>
      </c>
      <c r="E161" s="31">
        <v>7.23</v>
      </c>
      <c r="F161" s="31" t="s">
        <v>46</v>
      </c>
      <c r="G161" s="31">
        <v>3.42</v>
      </c>
    </row>
    <row r="162" spans="1:7" ht="24" customHeight="1" x14ac:dyDescent="0.25">
      <c r="A162" s="8" t="s">
        <v>91</v>
      </c>
      <c r="B162" s="31">
        <v>22.84</v>
      </c>
      <c r="C162" s="31" t="s">
        <v>46</v>
      </c>
      <c r="D162" s="31" t="s">
        <v>46</v>
      </c>
      <c r="E162" s="31" t="s">
        <v>46</v>
      </c>
      <c r="F162" s="31">
        <v>22.84</v>
      </c>
      <c r="G162" s="31" t="s">
        <v>46</v>
      </c>
    </row>
    <row r="163" spans="1:7" ht="26.25" x14ac:dyDescent="0.25">
      <c r="A163" s="29" t="s">
        <v>636</v>
      </c>
      <c r="B163" s="36" t="s">
        <v>1</v>
      </c>
      <c r="C163" s="36" t="s">
        <v>1</v>
      </c>
      <c r="D163" s="36" t="s">
        <v>1</v>
      </c>
      <c r="E163" s="36" t="s">
        <v>1</v>
      </c>
      <c r="F163" s="36" t="s">
        <v>1</v>
      </c>
      <c r="G163" s="36" t="s">
        <v>1</v>
      </c>
    </row>
    <row r="164" spans="1:7" x14ac:dyDescent="0.25">
      <c r="A164" s="8" t="s">
        <v>54</v>
      </c>
      <c r="B164" s="36">
        <v>1.82</v>
      </c>
      <c r="C164" s="36">
        <v>1.46</v>
      </c>
      <c r="D164" s="36">
        <v>0.11</v>
      </c>
      <c r="E164" s="36" t="s">
        <v>39</v>
      </c>
      <c r="F164" s="36">
        <v>0.17</v>
      </c>
      <c r="G164" s="36" t="s">
        <v>39</v>
      </c>
    </row>
    <row r="165" spans="1:7" x14ac:dyDescent="0.25">
      <c r="A165" s="32" t="s">
        <v>637</v>
      </c>
      <c r="B165" s="36">
        <v>1.39</v>
      </c>
      <c r="C165" s="36">
        <v>1.22</v>
      </c>
      <c r="D165" s="36">
        <v>0.09</v>
      </c>
      <c r="E165" s="36" t="s">
        <v>39</v>
      </c>
      <c r="F165" s="36" t="s">
        <v>39</v>
      </c>
      <c r="G165" s="36" t="s">
        <v>39</v>
      </c>
    </row>
    <row r="166" spans="1:7" ht="33.75" customHeight="1" x14ac:dyDescent="0.25">
      <c r="A166" s="8" t="s">
        <v>55</v>
      </c>
      <c r="B166" s="36">
        <v>121.71</v>
      </c>
      <c r="C166" s="36">
        <v>75.61</v>
      </c>
      <c r="D166" s="36">
        <v>7.34</v>
      </c>
      <c r="E166" s="36">
        <v>9.2899999999999991</v>
      </c>
      <c r="F166" s="36">
        <v>22.67</v>
      </c>
      <c r="G166" s="36">
        <v>6.79</v>
      </c>
    </row>
    <row r="167" spans="1:7" ht="26.25" x14ac:dyDescent="0.25">
      <c r="A167" s="29" t="s">
        <v>139</v>
      </c>
      <c r="B167" s="29" t="s">
        <v>1</v>
      </c>
      <c r="C167" s="29" t="s">
        <v>1</v>
      </c>
      <c r="D167" s="29" t="s">
        <v>1</v>
      </c>
      <c r="E167" s="29" t="s">
        <v>1</v>
      </c>
      <c r="F167" s="29" t="s">
        <v>1</v>
      </c>
      <c r="G167" s="29" t="s">
        <v>1</v>
      </c>
    </row>
    <row r="168" spans="1:7" x14ac:dyDescent="0.25">
      <c r="A168" s="8" t="s">
        <v>54</v>
      </c>
      <c r="B168" s="31">
        <v>84.52</v>
      </c>
      <c r="C168" s="31">
        <v>54.13</v>
      </c>
      <c r="D168" s="31">
        <v>5.63</v>
      </c>
      <c r="E168" s="31">
        <v>6.95</v>
      </c>
      <c r="F168" s="31">
        <v>14.94</v>
      </c>
      <c r="G168" s="31">
        <v>2.87</v>
      </c>
    </row>
    <row r="169" spans="1:7" x14ac:dyDescent="0.25">
      <c r="A169" s="32" t="s">
        <v>638</v>
      </c>
      <c r="B169" s="31">
        <v>69.489999999999995</v>
      </c>
      <c r="C169" s="31">
        <v>47.14</v>
      </c>
      <c r="D169" s="31">
        <v>4.9000000000000004</v>
      </c>
      <c r="E169" s="31">
        <v>5.27</v>
      </c>
      <c r="F169" s="31">
        <v>10.3</v>
      </c>
      <c r="G169" s="31">
        <v>1.89</v>
      </c>
    </row>
    <row r="170" spans="1:7" ht="33.75" customHeight="1" x14ac:dyDescent="0.25">
      <c r="A170" s="32" t="s">
        <v>639</v>
      </c>
      <c r="B170" s="31">
        <v>15.03</v>
      </c>
      <c r="C170" s="31">
        <v>6.99</v>
      </c>
      <c r="D170" s="31">
        <v>0.74</v>
      </c>
      <c r="E170" s="31">
        <v>1.68</v>
      </c>
      <c r="F170" s="31">
        <v>4.6399999999999997</v>
      </c>
      <c r="G170" s="31">
        <v>0.98</v>
      </c>
    </row>
    <row r="171" spans="1:7" x14ac:dyDescent="0.25">
      <c r="A171" s="8" t="s">
        <v>55</v>
      </c>
      <c r="B171" s="31">
        <v>39.01</v>
      </c>
      <c r="C171" s="31">
        <v>22.93</v>
      </c>
      <c r="D171" s="31">
        <v>1.82</v>
      </c>
      <c r="E171" s="31">
        <v>2.4</v>
      </c>
      <c r="F171" s="31">
        <v>7.9</v>
      </c>
      <c r="G171" s="31">
        <v>3.96</v>
      </c>
    </row>
    <row r="172" spans="1:7" x14ac:dyDescent="0.25">
      <c r="A172" s="29" t="s">
        <v>140</v>
      </c>
      <c r="B172" s="30" t="s">
        <v>1</v>
      </c>
      <c r="C172" s="30" t="s">
        <v>1</v>
      </c>
      <c r="D172" s="30" t="s">
        <v>1</v>
      </c>
      <c r="E172" s="30" t="s">
        <v>1</v>
      </c>
      <c r="F172" s="30" t="s">
        <v>1</v>
      </c>
      <c r="G172" s="30" t="s">
        <v>1</v>
      </c>
    </row>
    <row r="173" spans="1:7" x14ac:dyDescent="0.25">
      <c r="A173" s="8" t="s">
        <v>54</v>
      </c>
      <c r="B173" s="31">
        <v>3.37</v>
      </c>
      <c r="C173" s="31">
        <v>3.16</v>
      </c>
      <c r="D173" s="31">
        <v>0.11</v>
      </c>
      <c r="E173" s="31" t="s">
        <v>46</v>
      </c>
      <c r="F173" s="31" t="s">
        <v>46</v>
      </c>
      <c r="G173" s="31">
        <v>0.1</v>
      </c>
    </row>
    <row r="174" spans="1:7" x14ac:dyDescent="0.25">
      <c r="A174" s="8" t="s">
        <v>55</v>
      </c>
      <c r="B174" s="31">
        <v>87.98</v>
      </c>
      <c r="C174" s="31">
        <v>73.91</v>
      </c>
      <c r="D174" s="31">
        <v>7.34</v>
      </c>
      <c r="E174" s="31" t="s">
        <v>46</v>
      </c>
      <c r="F174" s="31" t="s">
        <v>46</v>
      </c>
      <c r="G174" s="31">
        <v>6.73</v>
      </c>
    </row>
    <row r="175" spans="1:7" ht="24" customHeight="1" x14ac:dyDescent="0.25">
      <c r="A175" s="8" t="s">
        <v>141</v>
      </c>
      <c r="B175" s="31">
        <v>32.18</v>
      </c>
      <c r="C175" s="31" t="s">
        <v>46</v>
      </c>
      <c r="D175" s="31" t="s">
        <v>46</v>
      </c>
      <c r="E175" s="31">
        <v>9.34</v>
      </c>
      <c r="F175" s="31">
        <v>22.84</v>
      </c>
      <c r="G175" s="31" t="s">
        <v>46</v>
      </c>
    </row>
    <row r="176" spans="1:7" ht="26.25" x14ac:dyDescent="0.25">
      <c r="A176" s="29" t="s">
        <v>640</v>
      </c>
      <c r="B176" s="30" t="s">
        <v>1</v>
      </c>
      <c r="C176" s="30" t="s">
        <v>1</v>
      </c>
      <c r="D176" s="30" t="s">
        <v>1</v>
      </c>
      <c r="E176" s="30" t="s">
        <v>1</v>
      </c>
      <c r="F176" s="30" t="s">
        <v>1</v>
      </c>
      <c r="G176" s="30" t="s">
        <v>1</v>
      </c>
    </row>
    <row r="177" spans="1:7" x14ac:dyDescent="0.25">
      <c r="A177" s="8" t="s">
        <v>54</v>
      </c>
      <c r="B177" s="31">
        <v>22.72</v>
      </c>
      <c r="C177" s="31">
        <v>15.11</v>
      </c>
      <c r="D177" s="31">
        <v>1.05</v>
      </c>
      <c r="E177" s="31">
        <v>1.42</v>
      </c>
      <c r="F177" s="31">
        <v>3.64</v>
      </c>
      <c r="G177" s="31">
        <v>1.5</v>
      </c>
    </row>
    <row r="178" spans="1:7" ht="26.25" x14ac:dyDescent="0.25">
      <c r="A178" s="32" t="s">
        <v>641</v>
      </c>
      <c r="B178" s="31">
        <v>19</v>
      </c>
      <c r="C178" s="31">
        <v>13.08</v>
      </c>
      <c r="D178" s="31">
        <v>0.83</v>
      </c>
      <c r="E178" s="31">
        <v>1.08</v>
      </c>
      <c r="F178" s="31">
        <v>2.68</v>
      </c>
      <c r="G178" s="31">
        <v>1.32</v>
      </c>
    </row>
    <row r="179" spans="1:7" ht="24" customHeight="1" x14ac:dyDescent="0.25">
      <c r="A179" s="32" t="s">
        <v>642</v>
      </c>
      <c r="B179" s="31">
        <v>0.25</v>
      </c>
      <c r="C179" s="31">
        <v>0.15</v>
      </c>
      <c r="D179" s="31" t="s">
        <v>39</v>
      </c>
      <c r="E179" s="31" t="s">
        <v>39</v>
      </c>
      <c r="F179" s="31" t="s">
        <v>39</v>
      </c>
      <c r="G179" s="31" t="s">
        <v>39</v>
      </c>
    </row>
    <row r="180" spans="1:7" ht="26.25" x14ac:dyDescent="0.25">
      <c r="A180" s="32" t="s">
        <v>643</v>
      </c>
      <c r="B180" s="31">
        <v>3.08</v>
      </c>
      <c r="C180" s="31">
        <v>1.71</v>
      </c>
      <c r="D180" s="31">
        <v>0.18</v>
      </c>
      <c r="E180" s="31">
        <v>0.28999999999999998</v>
      </c>
      <c r="F180" s="31">
        <v>0.76</v>
      </c>
      <c r="G180" s="31">
        <v>0.14000000000000001</v>
      </c>
    </row>
    <row r="181" spans="1:7" x14ac:dyDescent="0.25">
      <c r="A181" s="32" t="s">
        <v>357</v>
      </c>
      <c r="B181" s="31">
        <v>0.39</v>
      </c>
      <c r="C181" s="31">
        <v>0.16</v>
      </c>
      <c r="D181" s="31" t="s">
        <v>39</v>
      </c>
      <c r="E181" s="31" t="s">
        <v>39</v>
      </c>
      <c r="F181" s="31">
        <v>0.18</v>
      </c>
      <c r="G181" s="31" t="s">
        <v>39</v>
      </c>
    </row>
    <row r="182" spans="1:7" x14ac:dyDescent="0.25">
      <c r="A182" s="8" t="s">
        <v>55</v>
      </c>
      <c r="B182" s="31">
        <v>100.81</v>
      </c>
      <c r="C182" s="31">
        <v>61.96</v>
      </c>
      <c r="D182" s="31">
        <v>6.4</v>
      </c>
      <c r="E182" s="31">
        <v>7.92</v>
      </c>
      <c r="F182" s="31">
        <v>19.190000000000001</v>
      </c>
      <c r="G182" s="31">
        <v>5.33</v>
      </c>
    </row>
    <row r="183" spans="1:7" ht="24" customHeight="1" x14ac:dyDescent="0.25">
      <c r="A183" s="29" t="s">
        <v>142</v>
      </c>
      <c r="B183" s="30" t="s">
        <v>1</v>
      </c>
      <c r="C183" s="30" t="s">
        <v>1</v>
      </c>
      <c r="D183" s="30" t="s">
        <v>1</v>
      </c>
      <c r="E183" s="30" t="s">
        <v>1</v>
      </c>
      <c r="F183" s="30" t="s">
        <v>1</v>
      </c>
      <c r="G183" s="30" t="s">
        <v>1</v>
      </c>
    </row>
    <row r="184" spans="1:7" x14ac:dyDescent="0.25">
      <c r="A184" s="8" t="s">
        <v>54</v>
      </c>
      <c r="B184" s="31">
        <v>17.66</v>
      </c>
      <c r="C184" s="31">
        <v>13.93</v>
      </c>
      <c r="D184" s="31">
        <v>0.34</v>
      </c>
      <c r="E184" s="31">
        <v>0.22</v>
      </c>
      <c r="F184" s="31">
        <v>2.15</v>
      </c>
      <c r="G184" s="31">
        <v>1.02</v>
      </c>
    </row>
    <row r="185" spans="1:7" x14ac:dyDescent="0.25">
      <c r="A185" s="8" t="s">
        <v>55</v>
      </c>
      <c r="B185" s="31">
        <v>105.87</v>
      </c>
      <c r="C185" s="31">
        <v>63.14</v>
      </c>
      <c r="D185" s="31">
        <v>7.11</v>
      </c>
      <c r="E185" s="31">
        <v>9.1199999999999992</v>
      </c>
      <c r="F185" s="31">
        <v>20.69</v>
      </c>
      <c r="G185" s="31">
        <v>5.82</v>
      </c>
    </row>
    <row r="186" spans="1:7" x14ac:dyDescent="0.25">
      <c r="A186" s="29" t="s">
        <v>143</v>
      </c>
      <c r="B186" s="30" t="s">
        <v>1</v>
      </c>
      <c r="C186" s="30" t="s">
        <v>1</v>
      </c>
      <c r="D186" s="30" t="s">
        <v>1</v>
      </c>
      <c r="E186" s="30" t="s">
        <v>1</v>
      </c>
      <c r="F186" s="30" t="s">
        <v>1</v>
      </c>
      <c r="G186" s="30" t="s">
        <v>1</v>
      </c>
    </row>
    <row r="187" spans="1:7" ht="24" customHeight="1" x14ac:dyDescent="0.25">
      <c r="A187" s="34" t="s">
        <v>54</v>
      </c>
      <c r="B187" s="31">
        <v>8.52</v>
      </c>
      <c r="C187" s="31">
        <v>8.09</v>
      </c>
      <c r="D187" s="31">
        <v>0.2</v>
      </c>
      <c r="E187" s="31" t="s">
        <v>46</v>
      </c>
      <c r="F187" s="31" t="s">
        <v>46</v>
      </c>
      <c r="G187" s="31">
        <v>0.23</v>
      </c>
    </row>
    <row r="188" spans="1:7" x14ac:dyDescent="0.25">
      <c r="A188" s="8" t="s">
        <v>55</v>
      </c>
      <c r="B188" s="31">
        <v>82.83</v>
      </c>
      <c r="C188" s="31">
        <v>68.98</v>
      </c>
      <c r="D188" s="31">
        <v>7.25</v>
      </c>
      <c r="E188" s="31" t="s">
        <v>46</v>
      </c>
      <c r="F188" s="31" t="s">
        <v>46</v>
      </c>
      <c r="G188" s="31">
        <v>6.6</v>
      </c>
    </row>
    <row r="189" spans="1:7" x14ac:dyDescent="0.25">
      <c r="A189" s="8" t="s">
        <v>141</v>
      </c>
      <c r="B189" s="31">
        <v>32.18</v>
      </c>
      <c r="C189" s="31" t="s">
        <v>46</v>
      </c>
      <c r="D189" s="31" t="s">
        <v>46</v>
      </c>
      <c r="E189" s="31">
        <v>9.34</v>
      </c>
      <c r="F189" s="31">
        <v>22.84</v>
      </c>
      <c r="G189" s="31" t="s">
        <v>46</v>
      </c>
    </row>
    <row r="190" spans="1:7" x14ac:dyDescent="0.25">
      <c r="A190" s="37" t="s">
        <v>144</v>
      </c>
      <c r="B190" s="30" t="s">
        <v>1</v>
      </c>
      <c r="C190" s="30" t="s">
        <v>1</v>
      </c>
      <c r="D190" s="30" t="s">
        <v>1</v>
      </c>
      <c r="E190" s="30" t="s">
        <v>1</v>
      </c>
      <c r="F190" s="30" t="s">
        <v>1</v>
      </c>
      <c r="G190" s="30" t="s">
        <v>1</v>
      </c>
    </row>
    <row r="191" spans="1:7" x14ac:dyDescent="0.25">
      <c r="A191" s="32" t="s">
        <v>145</v>
      </c>
      <c r="B191" s="31">
        <v>1.9</v>
      </c>
      <c r="C191" s="31">
        <v>1.77</v>
      </c>
      <c r="D191" s="31">
        <v>0.06</v>
      </c>
      <c r="E191" s="31" t="s">
        <v>46</v>
      </c>
      <c r="F191" s="31" t="s">
        <v>46</v>
      </c>
      <c r="G191" s="31" t="s">
        <v>39</v>
      </c>
    </row>
    <row r="192" spans="1:7" x14ac:dyDescent="0.25">
      <c r="A192" s="32" t="s">
        <v>146</v>
      </c>
      <c r="B192" s="31">
        <v>5.08</v>
      </c>
      <c r="C192" s="31">
        <v>4.84</v>
      </c>
      <c r="D192" s="31">
        <v>0.1</v>
      </c>
      <c r="E192" s="31" t="s">
        <v>46</v>
      </c>
      <c r="F192" s="31" t="s">
        <v>46</v>
      </c>
      <c r="G192" s="31">
        <v>0.14000000000000001</v>
      </c>
    </row>
    <row r="193" spans="1:7" ht="24" customHeight="1" x14ac:dyDescent="0.25">
      <c r="A193" s="32" t="s">
        <v>147</v>
      </c>
      <c r="B193" s="31">
        <v>1.54</v>
      </c>
      <c r="C193" s="31">
        <v>1.48</v>
      </c>
      <c r="D193" s="31" t="s">
        <v>39</v>
      </c>
      <c r="E193" s="31" t="s">
        <v>46</v>
      </c>
      <c r="F193" s="31" t="s">
        <v>46</v>
      </c>
      <c r="G193" s="31" t="s">
        <v>39</v>
      </c>
    </row>
    <row r="194" spans="1:7" x14ac:dyDescent="0.25">
      <c r="A194" s="32" t="s">
        <v>148</v>
      </c>
      <c r="B194" s="31">
        <v>82.83</v>
      </c>
      <c r="C194" s="31">
        <v>68.98</v>
      </c>
      <c r="D194" s="31">
        <v>7.25</v>
      </c>
      <c r="E194" s="31" t="s">
        <v>46</v>
      </c>
      <c r="F194" s="31" t="s">
        <v>46</v>
      </c>
      <c r="G194" s="31">
        <v>6.6</v>
      </c>
    </row>
    <row r="195" spans="1:7" x14ac:dyDescent="0.25">
      <c r="A195" s="32" t="s">
        <v>141</v>
      </c>
      <c r="B195" s="31">
        <v>32.18</v>
      </c>
      <c r="C195" s="31" t="s">
        <v>46</v>
      </c>
      <c r="D195" s="31" t="s">
        <v>46</v>
      </c>
      <c r="E195" s="31">
        <v>9.34</v>
      </c>
      <c r="F195" s="31">
        <v>22.84</v>
      </c>
      <c r="G195" s="31" t="s">
        <v>46</v>
      </c>
    </row>
    <row r="196" spans="1:7" x14ac:dyDescent="0.25">
      <c r="A196" s="37" t="s">
        <v>149</v>
      </c>
      <c r="B196" s="30" t="s">
        <v>1</v>
      </c>
      <c r="C196" s="30" t="s">
        <v>1</v>
      </c>
      <c r="D196" s="30" t="s">
        <v>1</v>
      </c>
      <c r="E196" s="30" t="s">
        <v>1</v>
      </c>
      <c r="F196" s="30" t="s">
        <v>1</v>
      </c>
      <c r="G196" s="30" t="s">
        <v>1</v>
      </c>
    </row>
    <row r="197" spans="1:7" x14ac:dyDescent="0.25">
      <c r="A197" s="32" t="s">
        <v>150</v>
      </c>
      <c r="B197" s="31">
        <v>2.89</v>
      </c>
      <c r="C197" s="31">
        <v>2.82</v>
      </c>
      <c r="D197" s="31">
        <v>0.05</v>
      </c>
      <c r="E197" s="31" t="s">
        <v>46</v>
      </c>
      <c r="F197" s="31" t="s">
        <v>46</v>
      </c>
      <c r="G197" s="31" t="s">
        <v>39</v>
      </c>
    </row>
    <row r="198" spans="1:7" x14ac:dyDescent="0.25">
      <c r="A198" s="33" t="s">
        <v>151</v>
      </c>
      <c r="B198" s="31">
        <v>0.85</v>
      </c>
      <c r="C198" s="31">
        <v>0.82</v>
      </c>
      <c r="D198" s="31" t="s">
        <v>39</v>
      </c>
      <c r="E198" s="31" t="s">
        <v>46</v>
      </c>
      <c r="F198" s="31" t="s">
        <v>46</v>
      </c>
      <c r="G198" s="31" t="s">
        <v>39</v>
      </c>
    </row>
    <row r="199" spans="1:7" x14ac:dyDescent="0.25">
      <c r="A199" s="33" t="s">
        <v>152</v>
      </c>
      <c r="B199" s="31">
        <v>1.32</v>
      </c>
      <c r="C199" s="31">
        <v>1.3</v>
      </c>
      <c r="D199" s="31" t="s">
        <v>39</v>
      </c>
      <c r="E199" s="31" t="s">
        <v>46</v>
      </c>
      <c r="F199" s="31" t="s">
        <v>46</v>
      </c>
      <c r="G199" s="31" t="s">
        <v>39</v>
      </c>
    </row>
    <row r="200" spans="1:7" x14ac:dyDescent="0.25">
      <c r="A200" s="33" t="s">
        <v>153</v>
      </c>
      <c r="B200" s="31">
        <v>0.28999999999999998</v>
      </c>
      <c r="C200" s="31">
        <v>0.28000000000000003</v>
      </c>
      <c r="D200" s="31" t="s">
        <v>39</v>
      </c>
      <c r="E200" s="31" t="s">
        <v>46</v>
      </c>
      <c r="F200" s="31" t="s">
        <v>46</v>
      </c>
      <c r="G200" s="31" t="s">
        <v>46</v>
      </c>
    </row>
    <row r="201" spans="1:7" x14ac:dyDescent="0.25">
      <c r="A201" s="33" t="s">
        <v>154</v>
      </c>
      <c r="B201" s="31">
        <v>0.42</v>
      </c>
      <c r="C201" s="31">
        <v>0.42</v>
      </c>
      <c r="D201" s="31" t="s">
        <v>39</v>
      </c>
      <c r="E201" s="31" t="s">
        <v>46</v>
      </c>
      <c r="F201" s="31" t="s">
        <v>46</v>
      </c>
      <c r="G201" s="31" t="s">
        <v>46</v>
      </c>
    </row>
    <row r="202" spans="1:7" x14ac:dyDescent="0.25">
      <c r="A202" s="32" t="s">
        <v>155</v>
      </c>
      <c r="B202" s="31">
        <v>5.63</v>
      </c>
      <c r="C202" s="31">
        <v>5.27</v>
      </c>
      <c r="D202" s="31">
        <v>0.15</v>
      </c>
      <c r="E202" s="31" t="s">
        <v>46</v>
      </c>
      <c r="F202" s="31" t="s">
        <v>46</v>
      </c>
      <c r="G202" s="31">
        <v>0.22</v>
      </c>
    </row>
    <row r="203" spans="1:7" ht="24" customHeight="1" x14ac:dyDescent="0.25">
      <c r="A203" s="32" t="s">
        <v>148</v>
      </c>
      <c r="B203" s="31">
        <v>82.83</v>
      </c>
      <c r="C203" s="31">
        <v>68.98</v>
      </c>
      <c r="D203" s="31">
        <v>7.25</v>
      </c>
      <c r="E203" s="31" t="s">
        <v>46</v>
      </c>
      <c r="F203" s="31" t="s">
        <v>46</v>
      </c>
      <c r="G203" s="31">
        <v>6.6</v>
      </c>
    </row>
    <row r="204" spans="1:7" s="7" customFormat="1" x14ac:dyDescent="0.25">
      <c r="A204" s="32" t="s">
        <v>141</v>
      </c>
      <c r="B204" s="31">
        <v>32.18</v>
      </c>
      <c r="C204" s="31" t="s">
        <v>46</v>
      </c>
      <c r="D204" s="31" t="s">
        <v>46</v>
      </c>
      <c r="E204" s="31">
        <v>9.34</v>
      </c>
      <c r="F204" s="31">
        <v>22.84</v>
      </c>
      <c r="G204" s="31" t="s">
        <v>46</v>
      </c>
    </row>
    <row r="205" spans="1:7" s="7" customFormat="1" x14ac:dyDescent="0.25">
      <c r="A205" s="29" t="s">
        <v>156</v>
      </c>
      <c r="B205" s="30" t="s">
        <v>1</v>
      </c>
      <c r="C205" s="30" t="s">
        <v>1</v>
      </c>
      <c r="D205" s="30" t="s">
        <v>1</v>
      </c>
      <c r="E205" s="30" t="s">
        <v>1</v>
      </c>
      <c r="F205" s="30" t="s">
        <v>1</v>
      </c>
      <c r="G205" s="30" t="s">
        <v>1</v>
      </c>
    </row>
    <row r="206" spans="1:7" s="7" customFormat="1" ht="24" customHeight="1" x14ac:dyDescent="0.25">
      <c r="A206" s="8" t="s">
        <v>54</v>
      </c>
      <c r="B206" s="31">
        <v>8.84</v>
      </c>
      <c r="C206" s="31">
        <v>7.33</v>
      </c>
      <c r="D206" s="31">
        <v>0.28000000000000003</v>
      </c>
      <c r="E206" s="31">
        <v>0.22</v>
      </c>
      <c r="F206" s="31">
        <v>0.73</v>
      </c>
      <c r="G206" s="31">
        <v>0.28999999999999998</v>
      </c>
    </row>
    <row r="207" spans="1:7" s="7" customFormat="1" x14ac:dyDescent="0.25">
      <c r="A207" s="8" t="s">
        <v>55</v>
      </c>
      <c r="B207" s="31">
        <v>114.69</v>
      </c>
      <c r="C207" s="31">
        <v>69.739999999999995</v>
      </c>
      <c r="D207" s="31">
        <v>7.18</v>
      </c>
      <c r="E207" s="31">
        <v>9.1199999999999992</v>
      </c>
      <c r="F207" s="31">
        <v>22.11</v>
      </c>
      <c r="G207" s="31">
        <v>6.55</v>
      </c>
    </row>
    <row r="208" spans="1:7" s="7" customFormat="1" x14ac:dyDescent="0.25">
      <c r="A208" s="37" t="s">
        <v>157</v>
      </c>
      <c r="B208" s="30" t="s">
        <v>1</v>
      </c>
      <c r="C208" s="30" t="s">
        <v>1</v>
      </c>
      <c r="D208" s="30" t="s">
        <v>1</v>
      </c>
      <c r="E208" s="30" t="s">
        <v>1</v>
      </c>
      <c r="F208" s="30" t="s">
        <v>1</v>
      </c>
      <c r="G208" s="30" t="s">
        <v>1</v>
      </c>
    </row>
    <row r="209" spans="1:7" s="7" customFormat="1" x14ac:dyDescent="0.25">
      <c r="A209" s="32" t="s">
        <v>145</v>
      </c>
      <c r="B209" s="31">
        <v>4.22</v>
      </c>
      <c r="C209" s="31">
        <v>3.3</v>
      </c>
      <c r="D209" s="31">
        <v>0.17</v>
      </c>
      <c r="E209" s="31">
        <v>0.14000000000000001</v>
      </c>
      <c r="F209" s="31">
        <v>0.44</v>
      </c>
      <c r="G209" s="31">
        <v>0.16</v>
      </c>
    </row>
    <row r="210" spans="1:7" s="7" customFormat="1" x14ac:dyDescent="0.25">
      <c r="A210" s="32" t="s">
        <v>146</v>
      </c>
      <c r="B210" s="31">
        <v>1.27</v>
      </c>
      <c r="C210" s="31">
        <v>1.1299999999999999</v>
      </c>
      <c r="D210" s="31" t="s">
        <v>39</v>
      </c>
      <c r="E210" s="31" t="s">
        <v>39</v>
      </c>
      <c r="F210" s="31" t="s">
        <v>39</v>
      </c>
      <c r="G210" s="31" t="s">
        <v>39</v>
      </c>
    </row>
    <row r="211" spans="1:7" ht="24" customHeight="1" x14ac:dyDescent="0.25">
      <c r="A211" s="32" t="s">
        <v>147</v>
      </c>
      <c r="B211" s="31">
        <v>3.35</v>
      </c>
      <c r="C211" s="31">
        <v>2.9</v>
      </c>
      <c r="D211" s="31">
        <v>0.08</v>
      </c>
      <c r="E211" s="31" t="s">
        <v>39</v>
      </c>
      <c r="F211" s="31">
        <v>0.21</v>
      </c>
      <c r="G211" s="31">
        <v>0.1</v>
      </c>
    </row>
    <row r="212" spans="1:7" x14ac:dyDescent="0.25">
      <c r="A212" s="32" t="s">
        <v>158</v>
      </c>
      <c r="B212" s="31">
        <v>114.69</v>
      </c>
      <c r="C212" s="31">
        <v>69.739999999999995</v>
      </c>
      <c r="D212" s="31">
        <v>7.18</v>
      </c>
      <c r="E212" s="31">
        <v>9.1199999999999992</v>
      </c>
      <c r="F212" s="31">
        <v>22.11</v>
      </c>
      <c r="G212" s="31">
        <v>6.55</v>
      </c>
    </row>
    <row r="213" spans="1:7" x14ac:dyDescent="0.25">
      <c r="A213" s="37" t="s">
        <v>159</v>
      </c>
      <c r="B213" s="30" t="s">
        <v>1</v>
      </c>
      <c r="C213" s="30" t="s">
        <v>1</v>
      </c>
      <c r="D213" s="30" t="s">
        <v>1</v>
      </c>
      <c r="E213" s="30" t="s">
        <v>1</v>
      </c>
      <c r="F213" s="30" t="s">
        <v>1</v>
      </c>
      <c r="G213" s="30" t="s">
        <v>1</v>
      </c>
    </row>
    <row r="214" spans="1:7" x14ac:dyDescent="0.25">
      <c r="A214" s="32" t="s">
        <v>151</v>
      </c>
      <c r="B214" s="31">
        <v>4.41</v>
      </c>
      <c r="C214" s="31">
        <v>3.8</v>
      </c>
      <c r="D214" s="31">
        <v>0.1</v>
      </c>
      <c r="E214" s="31" t="s">
        <v>39</v>
      </c>
      <c r="F214" s="31">
        <v>0.24</v>
      </c>
      <c r="G214" s="31">
        <v>0.17</v>
      </c>
    </row>
    <row r="215" spans="1:7" x14ac:dyDescent="0.25">
      <c r="A215" s="32" t="s">
        <v>152</v>
      </c>
      <c r="B215" s="31">
        <v>1.47</v>
      </c>
      <c r="C215" s="31">
        <v>1.23</v>
      </c>
      <c r="D215" s="31">
        <v>0.04</v>
      </c>
      <c r="E215" s="31" t="s">
        <v>39</v>
      </c>
      <c r="F215" s="31">
        <v>0.11</v>
      </c>
      <c r="G215" s="31" t="s">
        <v>39</v>
      </c>
    </row>
    <row r="216" spans="1:7" x14ac:dyDescent="0.25">
      <c r="A216" s="32" t="s">
        <v>154</v>
      </c>
      <c r="B216" s="31">
        <v>0.36</v>
      </c>
      <c r="C216" s="31">
        <v>0.32</v>
      </c>
      <c r="D216" s="31" t="s">
        <v>39</v>
      </c>
      <c r="E216" s="31" t="s">
        <v>46</v>
      </c>
      <c r="F216" s="31" t="s">
        <v>39</v>
      </c>
      <c r="G216" s="31" t="s">
        <v>46</v>
      </c>
    </row>
    <row r="217" spans="1:7" ht="43.5" customHeight="1" x14ac:dyDescent="0.25">
      <c r="A217" s="32" t="s">
        <v>160</v>
      </c>
      <c r="B217" s="31">
        <v>2.6</v>
      </c>
      <c r="C217" s="31">
        <v>1.98</v>
      </c>
      <c r="D217" s="31">
        <v>0.12</v>
      </c>
      <c r="E217" s="31" t="s">
        <v>39</v>
      </c>
      <c r="F217" s="31">
        <v>0.34</v>
      </c>
      <c r="G217" s="31">
        <v>0.09</v>
      </c>
    </row>
    <row r="218" spans="1:7" x14ac:dyDescent="0.25">
      <c r="A218" s="32" t="s">
        <v>158</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43" t="s">
        <v>644</v>
      </c>
      <c r="B221" s="43"/>
      <c r="C221" s="43"/>
      <c r="D221" s="43"/>
      <c r="E221" s="43"/>
      <c r="F221" s="43"/>
      <c r="G221" s="43"/>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7" customWidth="1"/>
    <col min="2" max="2" width="16.42578125" style="47" customWidth="1"/>
    <col min="3" max="3" width="15.28515625" style="47" customWidth="1"/>
    <col min="4" max="4" width="15.42578125" style="47" customWidth="1"/>
    <col min="5" max="16384" width="12.5703125" style="47"/>
  </cols>
  <sheetData>
    <row r="1" spans="1:38" ht="14.25" customHeight="1" x14ac:dyDescent="0.25">
      <c r="A1" s="45" t="s">
        <v>902</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row>
    <row r="2" spans="1:38" ht="12.75" x14ac:dyDescent="0.2">
      <c r="A2" s="48" t="s">
        <v>914</v>
      </c>
    </row>
    <row r="3" spans="1:38" ht="12.75" x14ac:dyDescent="0.2">
      <c r="A3" s="48"/>
    </row>
    <row r="4" spans="1:38" ht="12.75" x14ac:dyDescent="0.2">
      <c r="A4" s="48" t="s">
        <v>915</v>
      </c>
    </row>
    <row r="5" spans="1:38" ht="12.75" x14ac:dyDescent="0.2">
      <c r="A5" s="48" t="s">
        <v>916</v>
      </c>
    </row>
    <row r="6" spans="1:38" ht="12.75" x14ac:dyDescent="0.2">
      <c r="A6" s="48" t="s">
        <v>917</v>
      </c>
    </row>
    <row r="7" spans="1:38" ht="12.75" x14ac:dyDescent="0.2">
      <c r="A7" s="48"/>
    </row>
    <row r="8" spans="1:38" ht="12.75" x14ac:dyDescent="0.2">
      <c r="A8" s="48" t="s">
        <v>918</v>
      </c>
    </row>
    <row r="9" spans="1:38" ht="12.75" x14ac:dyDescent="0.2">
      <c r="A9" s="48" t="s">
        <v>919</v>
      </c>
    </row>
    <row r="10" spans="1:38" ht="12.75" x14ac:dyDescent="0.2">
      <c r="A10" s="48"/>
    </row>
    <row r="11" spans="1:38" ht="12.75" x14ac:dyDescent="0.2">
      <c r="A11" s="48" t="s">
        <v>920</v>
      </c>
    </row>
    <row r="12" spans="1:38" ht="12.75" x14ac:dyDescent="0.2">
      <c r="A12" s="48" t="s">
        <v>921</v>
      </c>
    </row>
    <row r="13" spans="1:38" ht="12.75" x14ac:dyDescent="0.2">
      <c r="A13" s="48"/>
    </row>
    <row r="14" spans="1:38" ht="14.25" customHeight="1" x14ac:dyDescent="0.25">
      <c r="A14" s="45" t="s">
        <v>903</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row>
    <row r="15" spans="1:38" ht="12.75" x14ac:dyDescent="0.2">
      <c r="A15" s="50"/>
      <c r="B15" s="51"/>
    </row>
    <row r="16" spans="1:38" ht="12.75" x14ac:dyDescent="0.2">
      <c r="A16" s="48" t="s">
        <v>904</v>
      </c>
      <c r="B16" s="51"/>
    </row>
    <row r="17" spans="1:3" ht="12.75" x14ac:dyDescent="0.2">
      <c r="A17" s="48" t="s">
        <v>905</v>
      </c>
      <c r="B17" s="51"/>
    </row>
    <row r="18" spans="1:3" ht="12.75" x14ac:dyDescent="0.2">
      <c r="A18" s="48"/>
      <c r="B18" s="51"/>
    </row>
    <row r="19" spans="1:3" ht="12.75" x14ac:dyDescent="0.2">
      <c r="A19" s="48" t="s">
        <v>922</v>
      </c>
      <c r="B19" s="48">
        <v>3.3</v>
      </c>
    </row>
    <row r="20" spans="1:3" ht="12.75" x14ac:dyDescent="0.2">
      <c r="A20" s="48" t="s">
        <v>923</v>
      </c>
      <c r="B20" s="51">
        <v>0.3</v>
      </c>
    </row>
    <row r="21" spans="1:3" ht="12.75" x14ac:dyDescent="0.2">
      <c r="A21" s="48"/>
      <c r="B21" s="51"/>
    </row>
    <row r="22" spans="1:3" ht="12.75" x14ac:dyDescent="0.2">
      <c r="A22" s="48"/>
      <c r="B22" s="51"/>
    </row>
    <row r="23" spans="1:3" ht="25.5" x14ac:dyDescent="0.2">
      <c r="A23" s="55" t="s">
        <v>906</v>
      </c>
      <c r="B23" s="48">
        <v>1800</v>
      </c>
    </row>
    <row r="24" spans="1:3" ht="12.75" x14ac:dyDescent="0.2">
      <c r="A24" s="48" t="s">
        <v>907</v>
      </c>
      <c r="B24" s="48">
        <v>1000</v>
      </c>
    </row>
    <row r="25" spans="1:3" ht="15" x14ac:dyDescent="0.25">
      <c r="A25" s="53"/>
      <c r="C25" s="52"/>
    </row>
    <row r="26" spans="1:3" ht="15.75" customHeight="1" x14ac:dyDescent="0.2">
      <c r="A26" s="47" t="s">
        <v>924</v>
      </c>
    </row>
    <row r="27" spans="1:3" ht="15.75" customHeight="1" x14ac:dyDescent="0.2">
      <c r="A27" s="47" t="s">
        <v>925</v>
      </c>
    </row>
    <row r="28" spans="1:3" ht="15.75" customHeight="1" x14ac:dyDescent="0.2">
      <c r="A28" s="47" t="s">
        <v>926</v>
      </c>
    </row>
    <row r="29" spans="1:3" ht="15.75" customHeight="1" x14ac:dyDescent="0.2">
      <c r="A29" s="47" t="s">
        <v>927</v>
      </c>
    </row>
    <row r="30" spans="1:3" ht="12.75" x14ac:dyDescent="0.2">
      <c r="A30" s="48" t="s">
        <v>928</v>
      </c>
      <c r="B30" s="51"/>
    </row>
    <row r="31" spans="1:3" ht="12.75" x14ac:dyDescent="0.2">
      <c r="A31" s="48"/>
      <c r="B31" s="51"/>
    </row>
    <row r="32" spans="1:3" ht="12.75" x14ac:dyDescent="0.2">
      <c r="A32" s="48" t="s">
        <v>909</v>
      </c>
      <c r="B32" s="51"/>
    </row>
    <row r="33" spans="1:29" ht="12.75" x14ac:dyDescent="0.2">
      <c r="A33" s="48" t="s">
        <v>908</v>
      </c>
    </row>
    <row r="34" spans="1:29" ht="12.75" x14ac:dyDescent="0.2">
      <c r="A34" s="48" t="s">
        <v>910</v>
      </c>
      <c r="B34" s="56">
        <v>19980</v>
      </c>
    </row>
    <row r="35" spans="1:29" ht="12.75" x14ac:dyDescent="0.2">
      <c r="A35" s="48" t="s">
        <v>911</v>
      </c>
      <c r="B35" s="56">
        <v>27000</v>
      </c>
    </row>
    <row r="36" spans="1:29" ht="12.75" x14ac:dyDescent="0.2">
      <c r="A36" s="48" t="s">
        <v>929</v>
      </c>
      <c r="B36" s="48">
        <f>B34/B35</f>
        <v>0.74</v>
      </c>
      <c r="C36" s="51"/>
    </row>
    <row r="37" spans="1:29" ht="12.75" x14ac:dyDescent="0.2">
      <c r="A37" s="48"/>
      <c r="B37" s="48"/>
      <c r="C37" s="51"/>
    </row>
    <row r="38" spans="1:29" ht="12.75" x14ac:dyDescent="0.2">
      <c r="A38" s="48" t="s">
        <v>930</v>
      </c>
      <c r="B38" s="48">
        <f>7*10^9/9*$B$36</f>
        <v>575555555.55555558</v>
      </c>
      <c r="C38" s="48"/>
      <c r="D38" s="48"/>
      <c r="E38" s="48"/>
      <c r="F38" s="48"/>
      <c r="G38" s="48"/>
      <c r="H38" s="48"/>
      <c r="I38" s="48"/>
      <c r="J38" s="48"/>
      <c r="K38" s="54"/>
      <c r="L38" s="54"/>
      <c r="M38" s="54"/>
      <c r="N38" s="54"/>
      <c r="O38" s="54"/>
      <c r="P38" s="54"/>
      <c r="Q38" s="54"/>
      <c r="R38" s="54"/>
      <c r="S38" s="54"/>
      <c r="T38" s="54"/>
      <c r="U38" s="54"/>
      <c r="V38" s="54"/>
      <c r="W38" s="54"/>
      <c r="X38" s="54"/>
      <c r="Y38" s="54"/>
      <c r="Z38" s="54"/>
      <c r="AA38" s="54"/>
      <c r="AB38" s="54"/>
      <c r="AC38" s="54"/>
    </row>
    <row r="39" spans="1:29" ht="12.75" x14ac:dyDescent="0.2">
      <c r="A39" s="48" t="s">
        <v>912</v>
      </c>
      <c r="B39" s="49">
        <f>$B$19*$B$20*B38/1000000</f>
        <v>569.79999999999995</v>
      </c>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row>
    <row r="40" spans="1:29" ht="12.75" x14ac:dyDescent="0.2">
      <c r="A40" s="48"/>
      <c r="B40" s="48"/>
      <c r="C40" s="51"/>
    </row>
    <row r="42" spans="1:29" ht="12.75" x14ac:dyDescent="0.2">
      <c r="A42" s="48" t="s">
        <v>931</v>
      </c>
      <c r="B42" s="51"/>
    </row>
    <row r="43" spans="1:29" ht="15.75" customHeight="1" x14ac:dyDescent="0.2">
      <c r="A43" s="47" t="s">
        <v>932</v>
      </c>
    </row>
    <row r="44" spans="1:29" ht="15.75" customHeight="1" x14ac:dyDescent="0.2">
      <c r="A44" s="47" t="s">
        <v>933</v>
      </c>
    </row>
    <row r="45" spans="1:29" ht="15.75" customHeight="1" x14ac:dyDescent="0.2">
      <c r="A45" s="47" t="s">
        <v>934</v>
      </c>
    </row>
    <row r="47" spans="1:29" ht="15.75" customHeight="1" x14ac:dyDescent="0.2">
      <c r="B47" s="47">
        <v>2023</v>
      </c>
      <c r="C47" s="47">
        <v>2024</v>
      </c>
      <c r="D47" s="47">
        <v>2025</v>
      </c>
      <c r="E47" s="47">
        <v>2026</v>
      </c>
      <c r="F47" s="47">
        <v>2027</v>
      </c>
      <c r="G47" s="47">
        <v>2028</v>
      </c>
      <c r="H47" s="47">
        <v>2029</v>
      </c>
      <c r="I47" s="47">
        <v>2030</v>
      </c>
      <c r="J47" s="47">
        <v>2031</v>
      </c>
      <c r="K47" s="47">
        <v>2032</v>
      </c>
      <c r="L47" s="47">
        <v>2033</v>
      </c>
      <c r="M47" s="47">
        <v>2034</v>
      </c>
      <c r="N47" s="47">
        <v>2035</v>
      </c>
      <c r="O47" s="47">
        <v>2036</v>
      </c>
      <c r="P47" s="47">
        <v>2037</v>
      </c>
      <c r="Q47" s="47">
        <v>2038</v>
      </c>
      <c r="R47" s="47">
        <v>2039</v>
      </c>
      <c r="S47" s="47">
        <v>2040</v>
      </c>
      <c r="T47" s="47">
        <v>2041</v>
      </c>
      <c r="U47" s="47">
        <v>2042</v>
      </c>
      <c r="V47" s="47">
        <v>2043</v>
      </c>
      <c r="W47" s="47">
        <v>2044</v>
      </c>
      <c r="X47" s="47">
        <v>2045</v>
      </c>
      <c r="Y47" s="47">
        <v>2046</v>
      </c>
      <c r="Z47" s="47">
        <v>2047</v>
      </c>
      <c r="AA47" s="47">
        <v>2048</v>
      </c>
      <c r="AB47" s="47">
        <v>2049</v>
      </c>
      <c r="AC47" s="47">
        <v>2050</v>
      </c>
    </row>
    <row r="48" spans="1:29" ht="15.75" customHeight="1" x14ac:dyDescent="0.2">
      <c r="A48" s="47" t="s">
        <v>940</v>
      </c>
      <c r="B48" s="57">
        <f>$B$24+$B$23+$B$39</f>
        <v>3369.8</v>
      </c>
      <c r="C48" s="57">
        <f t="shared" ref="C48:K48" si="0">$B$24+$B$23+$B$39</f>
        <v>3369.8</v>
      </c>
      <c r="D48" s="57">
        <f t="shared" si="0"/>
        <v>3369.8</v>
      </c>
      <c r="E48" s="57">
        <f t="shared" si="0"/>
        <v>3369.8</v>
      </c>
      <c r="F48" s="57">
        <f t="shared" si="0"/>
        <v>3369.8</v>
      </c>
      <c r="G48" s="57">
        <f t="shared" si="0"/>
        <v>3369.8</v>
      </c>
      <c r="H48" s="57">
        <f t="shared" si="0"/>
        <v>3369.8</v>
      </c>
      <c r="I48" s="57">
        <f t="shared" si="0"/>
        <v>3369.8</v>
      </c>
      <c r="J48" s="57">
        <f t="shared" si="0"/>
        <v>3369.8</v>
      </c>
      <c r="K48" s="57">
        <f t="shared" si="0"/>
        <v>3369.8</v>
      </c>
      <c r="L48" s="57">
        <f>$B$23+$B$39</f>
        <v>2369.8000000000002</v>
      </c>
      <c r="M48" s="57">
        <f t="shared" ref="M48:O48" si="1">$B$23+$B$39</f>
        <v>2369.8000000000002</v>
      </c>
      <c r="N48" s="57">
        <f t="shared" si="1"/>
        <v>2369.8000000000002</v>
      </c>
      <c r="O48" s="57">
        <f t="shared" si="1"/>
        <v>2369.8000000000002</v>
      </c>
      <c r="P48" s="57">
        <f>$B$23*0.75+$B$39</f>
        <v>1919.8</v>
      </c>
      <c r="Q48" s="57">
        <f>$B$23*0.5+$B$39</f>
        <v>1469.8</v>
      </c>
      <c r="R48" s="57">
        <f>$B$39</f>
        <v>569.79999999999995</v>
      </c>
      <c r="S48" s="57">
        <f t="shared" ref="S48:AC48" si="2">$B$39</f>
        <v>569.79999999999995</v>
      </c>
      <c r="T48" s="57">
        <f t="shared" si="2"/>
        <v>569.79999999999995</v>
      </c>
      <c r="U48" s="57">
        <f t="shared" si="2"/>
        <v>569.79999999999995</v>
      </c>
      <c r="V48" s="57">
        <f t="shared" si="2"/>
        <v>569.79999999999995</v>
      </c>
      <c r="W48" s="57">
        <f t="shared" si="2"/>
        <v>569.79999999999995</v>
      </c>
      <c r="X48" s="57">
        <f t="shared" si="2"/>
        <v>569.79999999999995</v>
      </c>
      <c r="Y48" s="57">
        <f t="shared" si="2"/>
        <v>569.79999999999995</v>
      </c>
      <c r="Z48" s="57">
        <f t="shared" si="2"/>
        <v>569.79999999999995</v>
      </c>
      <c r="AA48" s="57">
        <f t="shared" si="2"/>
        <v>569.79999999999995</v>
      </c>
      <c r="AB48" s="57">
        <f t="shared" si="2"/>
        <v>569.79999999999995</v>
      </c>
      <c r="AC48" s="57">
        <f t="shared" si="2"/>
        <v>569.79999999999995</v>
      </c>
    </row>
    <row r="49" spans="1:29" ht="15.75" customHeight="1" x14ac:dyDescent="0.2">
      <c r="A49" s="47" t="s">
        <v>941</v>
      </c>
      <c r="B49" s="57">
        <f>B48</f>
        <v>3369.8</v>
      </c>
      <c r="C49" s="57">
        <f>B49+C48</f>
        <v>6739.6</v>
      </c>
      <c r="D49" s="57">
        <f t="shared" ref="D49:AC49" si="3">C49+D48</f>
        <v>10109.400000000001</v>
      </c>
      <c r="E49" s="57">
        <f t="shared" si="3"/>
        <v>13479.2</v>
      </c>
      <c r="F49" s="57">
        <f t="shared" si="3"/>
        <v>16849</v>
      </c>
      <c r="G49" s="57">
        <f t="shared" si="3"/>
        <v>20218.8</v>
      </c>
      <c r="H49" s="57">
        <f t="shared" si="3"/>
        <v>23588.6</v>
      </c>
      <c r="I49" s="57">
        <f t="shared" si="3"/>
        <v>26958.399999999998</v>
      </c>
      <c r="J49" s="57">
        <f t="shared" si="3"/>
        <v>30328.199999999997</v>
      </c>
      <c r="K49" s="57">
        <f t="shared" si="3"/>
        <v>33698</v>
      </c>
      <c r="L49" s="57">
        <f t="shared" si="3"/>
        <v>36067.800000000003</v>
      </c>
      <c r="M49" s="57">
        <f t="shared" si="3"/>
        <v>38437.600000000006</v>
      </c>
      <c r="N49" s="57">
        <f t="shared" si="3"/>
        <v>40807.400000000009</v>
      </c>
      <c r="O49" s="57">
        <f t="shared" si="3"/>
        <v>43177.200000000012</v>
      </c>
      <c r="P49" s="57">
        <f t="shared" si="3"/>
        <v>45097.000000000015</v>
      </c>
      <c r="Q49" s="57">
        <f t="shared" si="3"/>
        <v>46566.800000000017</v>
      </c>
      <c r="R49" s="57">
        <f t="shared" si="3"/>
        <v>47136.60000000002</v>
      </c>
      <c r="S49" s="57">
        <f t="shared" si="3"/>
        <v>47706.400000000023</v>
      </c>
      <c r="T49" s="57">
        <f t="shared" si="3"/>
        <v>48276.200000000026</v>
      </c>
      <c r="U49" s="57">
        <f t="shared" si="3"/>
        <v>48846.000000000029</v>
      </c>
      <c r="V49" s="57">
        <f t="shared" si="3"/>
        <v>49415.800000000032</v>
      </c>
      <c r="W49" s="57">
        <f t="shared" si="3"/>
        <v>49985.600000000035</v>
      </c>
      <c r="X49" s="57">
        <f t="shared" si="3"/>
        <v>50555.400000000038</v>
      </c>
      <c r="Y49" s="57">
        <f t="shared" si="3"/>
        <v>51125.200000000041</v>
      </c>
      <c r="Z49" s="57">
        <f t="shared" si="3"/>
        <v>51695.000000000044</v>
      </c>
      <c r="AA49" s="57">
        <f t="shared" si="3"/>
        <v>52264.800000000047</v>
      </c>
      <c r="AB49" s="57">
        <f t="shared" si="3"/>
        <v>52834.600000000049</v>
      </c>
      <c r="AC49" s="57">
        <f t="shared" si="3"/>
        <v>53404.400000000052</v>
      </c>
    </row>
    <row r="50" spans="1:29" ht="15.75" customHeight="1" x14ac:dyDescent="0.2">
      <c r="A50" s="47" t="s">
        <v>936</v>
      </c>
      <c r="B50" s="57">
        <f>B49*Percent_Urban</f>
        <v>2739.9231927467013</v>
      </c>
      <c r="C50" s="57">
        <f>C49*Percent_Urban</f>
        <v>5479.8463854934025</v>
      </c>
      <c r="D50" s="57">
        <f>D49*Percent_Urban</f>
        <v>8219.7695782401042</v>
      </c>
      <c r="E50" s="57">
        <f>E49*Percent_Urban</f>
        <v>10959.692770986805</v>
      </c>
      <c r="F50" s="57">
        <f>F49*Percent_Urban</f>
        <v>13699.615963733506</v>
      </c>
      <c r="G50" s="57">
        <f>G49*Percent_Urban</f>
        <v>16439.539156480205</v>
      </c>
      <c r="H50" s="57">
        <f>H49*Percent_Urban</f>
        <v>19179.462349226906</v>
      </c>
      <c r="I50" s="57">
        <f>I49*Percent_Urban</f>
        <v>21919.385541973606</v>
      </c>
      <c r="J50" s="57">
        <f>J49*Percent_Urban</f>
        <v>24659.308734720307</v>
      </c>
      <c r="K50" s="57">
        <f>K49*Percent_Urban</f>
        <v>27399.231927467012</v>
      </c>
      <c r="L50" s="57">
        <f>L49*Percent_Urban</f>
        <v>29326.073277746298</v>
      </c>
      <c r="M50" s="57">
        <f>M49*Percent_Urban</f>
        <v>31252.914628025585</v>
      </c>
      <c r="N50" s="57">
        <f>N49*Percent_Urban</f>
        <v>33179.755978304871</v>
      </c>
      <c r="O50" s="57">
        <f>O49*Percent_Urban</f>
        <v>35106.597328584154</v>
      </c>
      <c r="P50" s="57">
        <f>P49*Percent_Urban</f>
        <v>36667.551849753108</v>
      </c>
      <c r="Q50" s="57">
        <f>Q49*Percent_Urban</f>
        <v>37862.61954181172</v>
      </c>
      <c r="R50" s="57">
        <f>R49*Percent_Urban</f>
        <v>38325.913575649654</v>
      </c>
      <c r="S50" s="57">
        <f>S49*Percent_Urban</f>
        <v>38789.207609487588</v>
      </c>
      <c r="T50" s="57">
        <f>T49*Percent_Urban</f>
        <v>39252.50164332553</v>
      </c>
      <c r="U50" s="57">
        <f>U49*Percent_Urban</f>
        <v>39715.795677163464</v>
      </c>
      <c r="V50" s="57">
        <f>V49*Percent_Urban</f>
        <v>40179.089711001398</v>
      </c>
      <c r="W50" s="57">
        <f>W49*Percent_Urban</f>
        <v>40642.383744839339</v>
      </c>
      <c r="X50" s="57">
        <f>X49*Percent_Urban</f>
        <v>41105.677778677273</v>
      </c>
      <c r="Y50" s="57">
        <f>Y49*Percent_Urban</f>
        <v>41568.971812515207</v>
      </c>
      <c r="Z50" s="57">
        <f>Z49*Percent_Urban</f>
        <v>42032.265846353148</v>
      </c>
      <c r="AA50" s="57">
        <f>AA49*Percent_Urban</f>
        <v>42495.559880191082</v>
      </c>
      <c r="AB50" s="57">
        <f>AB49*Percent_Urban</f>
        <v>42958.853914029016</v>
      </c>
      <c r="AC50" s="57">
        <f>AC49*Percent_Urban</f>
        <v>43422.147947866957</v>
      </c>
    </row>
    <row r="51" spans="1:29" ht="15.75" customHeight="1" x14ac:dyDescent="0.2">
      <c r="A51" s="47" t="s">
        <v>937</v>
      </c>
      <c r="B51" s="57">
        <f>B49*Percent_rural</f>
        <v>629.87680725329881</v>
      </c>
      <c r="C51" s="57">
        <f>C49*Percent_rural</f>
        <v>1259.7536145065976</v>
      </c>
      <c r="D51" s="57">
        <f>D49*Percent_rural</f>
        <v>1889.6304217598965</v>
      </c>
      <c r="E51" s="57">
        <f>E49*Percent_rural</f>
        <v>2519.5072290131952</v>
      </c>
      <c r="F51" s="57">
        <f>F49*Percent_rural</f>
        <v>3149.3840362664937</v>
      </c>
      <c r="G51" s="57">
        <f>G49*Percent_rural</f>
        <v>3779.2608435197926</v>
      </c>
      <c r="H51" s="57">
        <f>H49*Percent_rural</f>
        <v>4409.1376507730911</v>
      </c>
      <c r="I51" s="57">
        <f>I49*Percent_rural</f>
        <v>5039.0144580263895</v>
      </c>
      <c r="J51" s="57">
        <f>J49*Percent_rural</f>
        <v>5668.891265279688</v>
      </c>
      <c r="K51" s="57">
        <f>K49*Percent_rural</f>
        <v>6298.7680725329874</v>
      </c>
      <c r="L51" s="57">
        <f>L49*Percent_rural</f>
        <v>6741.7267222537039</v>
      </c>
      <c r="M51" s="57">
        <f>M49*Percent_rural</f>
        <v>7184.6853719744204</v>
      </c>
      <c r="N51" s="57">
        <f>N49*Percent_rural</f>
        <v>7627.644021695136</v>
      </c>
      <c r="O51" s="57">
        <f>O49*Percent_rural</f>
        <v>8070.6026714158525</v>
      </c>
      <c r="P51" s="57">
        <f>P49*Percent_rural</f>
        <v>8429.4481502469062</v>
      </c>
      <c r="Q51" s="57">
        <f>Q49*Percent_rural</f>
        <v>8704.1804581882971</v>
      </c>
      <c r="R51" s="57">
        <f>R49*Percent_rural</f>
        <v>8810.6864243503642</v>
      </c>
      <c r="S51" s="57">
        <f>S49*Percent_rural</f>
        <v>8917.1923905124295</v>
      </c>
      <c r="T51" s="57">
        <f>T49*Percent_rural</f>
        <v>9023.6983566744966</v>
      </c>
      <c r="U51" s="57">
        <f>U49*Percent_rural</f>
        <v>9130.2043228365637</v>
      </c>
      <c r="V51" s="57">
        <f>V49*Percent_rural</f>
        <v>9236.710288998629</v>
      </c>
      <c r="W51" s="57">
        <f>W49*Percent_rural</f>
        <v>9343.2162551606962</v>
      </c>
      <c r="X51" s="57">
        <f>X49*Percent_rural</f>
        <v>9449.7222213227633</v>
      </c>
      <c r="Y51" s="57">
        <f>Y49*Percent_rural</f>
        <v>9556.2281874848286</v>
      </c>
      <c r="Z51" s="57">
        <f>Z49*Percent_rural</f>
        <v>9662.7341536468957</v>
      </c>
      <c r="AA51" s="57">
        <f>AA49*Percent_rural</f>
        <v>9769.240119808961</v>
      </c>
      <c r="AB51" s="57">
        <f>AB49*Percent_rural</f>
        <v>9875.7460859710282</v>
      </c>
      <c r="AC51" s="57">
        <f>AC49*Percent_rural</f>
        <v>9982.2520521330953</v>
      </c>
    </row>
    <row r="52" spans="1:29" ht="15.75" customHeight="1" x14ac:dyDescent="0.2">
      <c r="A52" s="47" t="s">
        <v>938</v>
      </c>
      <c r="B52" s="57">
        <f>B50*Calculations!H121*8760</f>
        <v>4472601.9657479078</v>
      </c>
      <c r="C52" s="57">
        <f>C50*Calculations!I121*8760</f>
        <v>9064365.4334746525</v>
      </c>
      <c r="D52" s="57">
        <f>D50*Calculations!J121*8760</f>
        <v>13759680.54231246</v>
      </c>
      <c r="E52" s="57">
        <f>E50*Calculations!K121*8760</f>
        <v>18544552.130326882</v>
      </c>
      <c r="F52" s="57">
        <f>F50*Calculations!L121*8760</f>
        <v>23407554.562313657</v>
      </c>
      <c r="G52" s="57">
        <f>G50*Calculations!M121*8760</f>
        <v>28335602.173586506</v>
      </c>
      <c r="H52" s="57">
        <f>H50*Calculations!N121*8760</f>
        <v>33319206.180574667</v>
      </c>
      <c r="I52" s="57">
        <f>I50*Calculations!O121*8760</f>
        <v>38352804.901277736</v>
      </c>
      <c r="J52" s="57">
        <f>J50*Calculations!P121*8760</f>
        <v>43423382.194692507</v>
      </c>
      <c r="K52" s="57">
        <f>K50*Calculations!Q121*8760</f>
        <v>48525188.424170047</v>
      </c>
      <c r="L52" s="57">
        <f>L50*Calculations!R121*8760</f>
        <v>52191440.430251695</v>
      </c>
      <c r="M52" s="57">
        <f>M50*Calculations!S121*8760</f>
        <v>55850725.293029524</v>
      </c>
      <c r="N52" s="57">
        <f>N50*Calculations!T121*8760</f>
        <v>59520385.512269683</v>
      </c>
      <c r="O52" s="57">
        <f>O50*Calculations!U121*8760</f>
        <v>63196842.095178351</v>
      </c>
      <c r="P52" s="57">
        <f>P50*Calculations!V121*8760</f>
        <v>66193084.61137481</v>
      </c>
      <c r="Q52" s="57">
        <f>Q50*Calculations!W121*8760</f>
        <v>68530502.186914414</v>
      </c>
      <c r="R52" s="57">
        <f>R50*Calculations!X121*8760</f>
        <v>69521596.379611865</v>
      </c>
      <c r="S52" s="57">
        <f>S50*Calculations!Y121*8760</f>
        <v>70475194.562871382</v>
      </c>
      <c r="T52" s="57">
        <f>T50*Calculations!Z121*8760</f>
        <v>71413053.40558137</v>
      </c>
      <c r="U52" s="57">
        <f>U50*Calculations!AA121*8760</f>
        <v>72312663.832207784</v>
      </c>
      <c r="V52" s="57">
        <f>V50*Calculations!AB121*8760</f>
        <v>73190328.465007201</v>
      </c>
      <c r="W52" s="57">
        <f>W50*Calculations!AC121*8760</f>
        <v>74061332.589130089</v>
      </c>
      <c r="X52" s="57">
        <f>X50*Calculations!AD121*8760</f>
        <v>74907079.980390653</v>
      </c>
      <c r="Y52" s="57">
        <f>Y50*Calculations!AE121*8760</f>
        <v>75740500.166573346</v>
      </c>
      <c r="Z52" s="57">
        <f>Z50*Calculations!AF121*8760</f>
        <v>76556043.188601986</v>
      </c>
      <c r="AA52" s="57">
        <f>AA50*Calculations!AG121*8760</f>
        <v>77354952.860946596</v>
      </c>
      <c r="AB52" s="57">
        <f>AB50*Calculations!AH121*8760</f>
        <v>78138695.273116857</v>
      </c>
      <c r="AC52" s="57">
        <f>AC50*Calculations!AI121*8760</f>
        <v>78919268.85937506</v>
      </c>
    </row>
    <row r="53" spans="1:29" ht="15.75" customHeight="1" x14ac:dyDescent="0.2">
      <c r="A53" s="47" t="s">
        <v>939</v>
      </c>
      <c r="B53" s="57">
        <f>B51*Calculations!H121*8760</f>
        <v>1028199.7151445559</v>
      </c>
      <c r="C53" s="57">
        <f>C51*Calculations!I121*8760</f>
        <v>2083793.2881215625</v>
      </c>
      <c r="D53" s="57">
        <f>D51*Calculations!J121*8760</f>
        <v>3163192.1915770075</v>
      </c>
      <c r="E53" s="57">
        <f>E51*Calculations!K121*8760</f>
        <v>4263179.0988575043</v>
      </c>
      <c r="F53" s="57">
        <f>F51*Calculations!L121*8760</f>
        <v>5381127.3879313245</v>
      </c>
      <c r="G53" s="57">
        <f>G51*Calculations!M121*8760</f>
        <v>6514028.8150947085</v>
      </c>
      <c r="H53" s="57">
        <f>H51*Calculations!N121*8760</f>
        <v>7659702.0182145471</v>
      </c>
      <c r="I53" s="57">
        <f>I51*Calculations!O121*8760</f>
        <v>8816868.4306103438</v>
      </c>
      <c r="J53" s="57">
        <f>J51*Calculations!P121*8760</f>
        <v>9982535.7912728973</v>
      </c>
      <c r="K53" s="57">
        <f>K51*Calculations!Q121*8760</f>
        <v>11155382.324911254</v>
      </c>
      <c r="L53" s="57">
        <f>L51*Calculations!R121*8760</f>
        <v>11998211.464899559</v>
      </c>
      <c r="M53" s="57">
        <f>M51*Calculations!S121*8760</f>
        <v>12839438.938829666</v>
      </c>
      <c r="N53" s="57">
        <f>N51*Calculations!T121*8760</f>
        <v>13683051.587796764</v>
      </c>
      <c r="O53" s="57">
        <f>O51*Calculations!U121*8760</f>
        <v>14528226.642549466</v>
      </c>
      <c r="P53" s="57">
        <f>P51*Calculations!V121*8760</f>
        <v>15217028.312192796</v>
      </c>
      <c r="Q53" s="57">
        <f>Q51*Calculations!W121*8760</f>
        <v>15754373.710631758</v>
      </c>
      <c r="R53" s="57">
        <f>R51*Calculations!X121*8760</f>
        <v>15982214.858674215</v>
      </c>
      <c r="S53" s="57">
        <f>S51*Calculations!Y121*8760</f>
        <v>16201436.105701912</v>
      </c>
      <c r="T53" s="57">
        <f>T51*Calculations!Z121*8760</f>
        <v>16417039.059486993</v>
      </c>
      <c r="U53" s="57">
        <f>U51*Calculations!AA121*8760</f>
        <v>16623849.14262921</v>
      </c>
      <c r="V53" s="57">
        <f>V51*Calculations!AB121*8760</f>
        <v>16825614.14035261</v>
      </c>
      <c r="W53" s="57">
        <f>W51*Calculations!AC121*8760</f>
        <v>17025847.963789463</v>
      </c>
      <c r="X53" s="57">
        <f>X51*Calculations!AD121*8760</f>
        <v>17220275.555030067</v>
      </c>
      <c r="Y53" s="57">
        <f>Y51*Calculations!AE121*8760</f>
        <v>17411869.263701499</v>
      </c>
      <c r="Z53" s="57">
        <f>Z51*Calculations!AF121*8760</f>
        <v>17599353.218088608</v>
      </c>
      <c r="AA53" s="57">
        <f>AA51*Calculations!AG121*8760</f>
        <v>17783013.35682255</v>
      </c>
      <c r="AB53" s="57">
        <f>AB51*Calculations!AH121*8760</f>
        <v>17963186.717007846</v>
      </c>
      <c r="AC53" s="57">
        <f>AC51*Calculations!AI121*8760</f>
        <v>18142631.600587118</v>
      </c>
    </row>
    <row r="56" spans="1:29" ht="15" x14ac:dyDescent="0.25">
      <c r="C56" s="52"/>
    </row>
    <row r="57" spans="1:29" ht="12.75" x14ac:dyDescent="0.2"/>
    <row r="58" spans="1:29" ht="12.75" x14ac:dyDescent="0.2"/>
    <row r="59" spans="1:29" ht="12.75" x14ac:dyDescent="0.2"/>
    <row r="70" spans="1:1" ht="12.75" x14ac:dyDescent="0.2">
      <c r="A70" s="48" t="s">
        <v>913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topLeftCell="A94" zoomScaleNormal="100" workbookViewId="0">
      <selection activeCell="E121" sqref="E121:AI121"/>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177</v>
      </c>
    </row>
    <row r="2" spans="1:35" x14ac:dyDescent="0.25">
      <c r="C2" s="18" t="s">
        <v>180</v>
      </c>
    </row>
    <row r="3" spans="1:35" x14ac:dyDescent="0.25">
      <c r="B3" t="s">
        <v>653</v>
      </c>
      <c r="C3" s="1" t="s">
        <v>170</v>
      </c>
      <c r="D3" s="16"/>
    </row>
    <row r="4" spans="1:35" x14ac:dyDescent="0.25">
      <c r="A4" t="s">
        <v>615</v>
      </c>
      <c r="B4" t="s">
        <v>614</v>
      </c>
      <c r="C4" s="1" t="s">
        <v>166</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62</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559</v>
      </c>
      <c r="B6" s="3" t="s">
        <v>767</v>
      </c>
      <c r="C6" t="s">
        <v>7</v>
      </c>
      <c r="D6" s="17"/>
      <c r="E6" s="17">
        <f>INDEX(AEO21_Table_21._Residential_Sec!$E$8:$AK$93,MATCH($A6,AEO21_Table_21._Residential_Sec!$C$8:$C$93,0),MATCH(E$4,AEO21_Table_21._Residential_Sec!$E$5:$AK$5,0))*About!$A$38*About!$B$41</f>
        <v>0</v>
      </c>
      <c r="F6" s="17">
        <f>INDEX(AEO22_Table_21._Residential_Sec!$E$8:$AJ$93,MATCH($B6,AEO22_Table_21._Residential_Sec!$C$8:$C$93,0),MATCH(F$4,AEO22_Table_21._Residential_Sec!$E$5:$AJ$5,0))*About!$A$38*About!$B$41</f>
        <v>0</v>
      </c>
      <c r="G6" s="17">
        <f>INDEX(AEO22_Table_21._Residential_Sec!$E$8:$AJ$93,MATCH($B6,AEO22_Table_21._Residential_Sec!$C$8:$C$93,0),MATCH(G$4,AEO22_Table_21._Residential_Sec!$E$5:$AJ$5,0))*About!$A$38*About!$B$41</f>
        <v>0</v>
      </c>
      <c r="H6" s="17">
        <f>INDEX(AEO22_Table_21._Residential_Sec!$E$8:$AJ$93,MATCH($B6,AEO22_Table_21._Residential_Sec!$C$8:$C$93,0),MATCH(H$4,AEO22_Table_21._Residential_Sec!$E$5:$AJ$5,0))*About!$A$38*About!$B$41</f>
        <v>0</v>
      </c>
      <c r="I6" s="17">
        <f>INDEX(AEO22_Table_21._Residential_Sec!$E$8:$AJ$93,MATCH($B6,AEO22_Table_21._Residential_Sec!$C$8:$C$93,0),MATCH(I$4,AEO22_Table_21._Residential_Sec!$E$5:$AJ$5,0))*About!$A$38*About!$B$41</f>
        <v>0</v>
      </c>
      <c r="J6" s="17">
        <f>INDEX(AEO22_Table_21._Residential_Sec!$E$8:$AJ$93,MATCH($B6,AEO22_Table_21._Residential_Sec!$C$8:$C$93,0),MATCH(J$4,AEO22_Table_21._Residential_Sec!$E$5:$AJ$5,0))*About!$A$38*About!$B$41</f>
        <v>0</v>
      </c>
      <c r="K6" s="17">
        <f>INDEX(AEO22_Table_21._Residential_Sec!$E$8:$AJ$93,MATCH($B6,AEO22_Table_21._Residential_Sec!$C$8:$C$93,0),MATCH(K$4,AEO22_Table_21._Residential_Sec!$E$5:$AJ$5,0))*About!$A$38*About!$B$41</f>
        <v>0</v>
      </c>
      <c r="L6" s="17">
        <f>INDEX(AEO22_Table_21._Residential_Sec!$E$8:$AJ$93,MATCH($B6,AEO22_Table_21._Residential_Sec!$C$8:$C$93,0),MATCH(L$4,AEO22_Table_21._Residential_Sec!$E$5:$AJ$5,0))*About!$A$38*About!$B$41</f>
        <v>0</v>
      </c>
      <c r="M6" s="17">
        <f>INDEX(AEO22_Table_21._Residential_Sec!$E$8:$AJ$93,MATCH($B6,AEO22_Table_21._Residential_Sec!$C$8:$C$93,0),MATCH(M$4,AEO22_Table_21._Residential_Sec!$E$5:$AJ$5,0))*About!$A$38*About!$B$41</f>
        <v>0</v>
      </c>
      <c r="N6" s="17">
        <f>INDEX(AEO22_Table_21._Residential_Sec!$E$8:$AJ$93,MATCH($B6,AEO22_Table_21._Residential_Sec!$C$8:$C$93,0),MATCH(N$4,AEO22_Table_21._Residential_Sec!$E$5:$AJ$5,0))*About!$A$38*About!$B$41</f>
        <v>0</v>
      </c>
      <c r="O6" s="17">
        <f>INDEX(AEO22_Table_21._Residential_Sec!$E$8:$AJ$93,MATCH($B6,AEO22_Table_21._Residential_Sec!$C$8:$C$93,0),MATCH(O$4,AEO22_Table_21._Residential_Sec!$E$5:$AJ$5,0))*About!$A$38*About!$B$41</f>
        <v>0</v>
      </c>
      <c r="P6" s="17">
        <f>INDEX(AEO22_Table_21._Residential_Sec!$E$8:$AJ$93,MATCH($B6,AEO22_Table_21._Residential_Sec!$C$8:$C$93,0),MATCH(P$4,AEO22_Table_21._Residential_Sec!$E$5:$AJ$5,0))*About!$A$38*About!$B$41</f>
        <v>0</v>
      </c>
      <c r="Q6" s="17">
        <f>INDEX(AEO22_Table_21._Residential_Sec!$E$8:$AJ$93,MATCH($B6,AEO22_Table_21._Residential_Sec!$C$8:$C$93,0),MATCH(Q$4,AEO22_Table_21._Residential_Sec!$E$5:$AJ$5,0))*About!$A$38*About!$B$41</f>
        <v>0</v>
      </c>
      <c r="R6" s="17">
        <f>INDEX(AEO22_Table_21._Residential_Sec!$E$8:$AJ$93,MATCH($B6,AEO22_Table_21._Residential_Sec!$C$8:$C$93,0),MATCH(R$4,AEO22_Table_21._Residential_Sec!$E$5:$AJ$5,0))*About!$A$38*About!$B$41</f>
        <v>0.81308184246741666</v>
      </c>
      <c r="S6" s="17">
        <f>INDEX(AEO22_Table_21._Residential_Sec!$E$8:$AJ$93,MATCH($B6,AEO22_Table_21._Residential_Sec!$C$8:$C$93,0),MATCH(S$4,AEO22_Table_21._Residential_Sec!$E$5:$AJ$5,0))*About!$A$38*About!$B$41</f>
        <v>4.0654092123370846</v>
      </c>
      <c r="T6" s="17">
        <f>INDEX(AEO22_Table_21._Residential_Sec!$E$8:$AJ$93,MATCH($B6,AEO22_Table_21._Residential_Sec!$C$8:$C$93,0),MATCH(T$4,AEO22_Table_21._Residential_Sec!$E$5:$AJ$5,0))*About!$A$38*About!$B$41</f>
        <v>10.570063952076419</v>
      </c>
      <c r="U6" s="17">
        <f>INDEX(AEO22_Table_21._Residential_Sec!$E$8:$AJ$93,MATCH($B6,AEO22_Table_21._Residential_Sec!$C$8:$C$93,0),MATCH(U$4,AEO22_Table_21._Residential_Sec!$E$5:$AJ$5,0))*About!$A$38*About!$B$41</f>
        <v>23.579373431555087</v>
      </c>
      <c r="V6" s="17">
        <f>INDEX(AEO22_Table_21._Residential_Sec!$E$8:$AJ$93,MATCH($B6,AEO22_Table_21._Residential_Sec!$C$8:$C$93,0),MATCH(V$4,AEO22_Table_21._Residential_Sec!$E$5:$AJ$5,0))*About!$A$38*About!$B$41</f>
        <v>47.158746863110174</v>
      </c>
      <c r="W6" s="17">
        <f>INDEX(AEO22_Table_21._Residential_Sec!$E$8:$AJ$93,MATCH($B6,AEO22_Table_21._Residential_Sec!$C$8:$C$93,0),MATCH(W$4,AEO22_Table_21._Residential_Sec!$E$5:$AJ$5,0))*About!$A$38*About!$B$41</f>
        <v>93.504411883752923</v>
      </c>
      <c r="X6" s="17">
        <f>INDEX(AEO22_Table_21._Residential_Sec!$E$8:$AJ$93,MATCH($B6,AEO22_Table_21._Residential_Sec!$C$8:$C$93,0),MATCH(X$4,AEO22_Table_21._Residential_Sec!$E$5:$AJ$5,0))*About!$A$38*About!$B$41</f>
        <v>176.43875981542945</v>
      </c>
      <c r="Y6" s="17">
        <f>INDEX(AEO22_Table_21._Residential_Sec!$E$8:$AJ$93,MATCH($B6,AEO22_Table_21._Residential_Sec!$C$8:$C$93,0),MATCH(Y$4,AEO22_Table_21._Residential_Sec!$E$5:$AJ$5,0))*About!$A$38*About!$B$41</f>
        <v>331.73739172670605</v>
      </c>
      <c r="Z6" s="17">
        <f>INDEX(AEO22_Table_21._Residential_Sec!$E$8:$AJ$93,MATCH($B6,AEO22_Table_21._Residential_Sec!$C$8:$C$93,0),MATCH(Z$4,AEO22_Table_21._Residential_Sec!$E$5:$AJ$5,0))*About!$A$38*About!$B$41</f>
        <v>613.87679106289977</v>
      </c>
      <c r="AA6" s="17">
        <f>INDEX(AEO22_Table_21._Residential_Sec!$E$8:$AJ$93,MATCH($B6,AEO22_Table_21._Residential_Sec!$C$8:$C$93,0),MATCH(AA$4,AEO22_Table_21._Residential_Sec!$E$5:$AJ$5,0))*About!$A$38*About!$B$41</f>
        <v>896.01619039909326</v>
      </c>
      <c r="AB6" s="17">
        <f>INDEX(AEO22_Table_21._Residential_Sec!$E$8:$AJ$93,MATCH($B6,AEO22_Table_21._Residential_Sec!$C$8:$C$93,0),MATCH(AB$4,AEO22_Table_21._Residential_Sec!$E$5:$AJ$5,0))*About!$A$38*About!$B$41</f>
        <v>1179.7817534202218</v>
      </c>
      <c r="AC6" s="17">
        <f>INDEX(AEO22_Table_21._Residential_Sec!$E$8:$AJ$93,MATCH($B6,AEO22_Table_21._Residential_Sec!$C$8:$C$93,0),MATCH(AC$4,AEO22_Table_21._Residential_Sec!$E$5:$AJ$5,0))*About!$A$38*About!$B$41</f>
        <v>1463.5473164413499</v>
      </c>
      <c r="AD6" s="17">
        <f>INDEX(AEO22_Table_21._Residential_Sec!$E$8:$AJ$93,MATCH($B6,AEO22_Table_21._Residential_Sec!$C$8:$C$93,0),MATCH(AD$4,AEO22_Table_21._Residential_Sec!$E$5:$AJ$5,0))*About!$A$38*About!$B$41</f>
        <v>1747.3128794624786</v>
      </c>
      <c r="AE6" s="17">
        <f>INDEX(AEO22_Table_21._Residential_Sec!$E$8:$AJ$93,MATCH($B6,AEO22_Table_21._Residential_Sec!$C$8:$C$93,0),MATCH(AE$4,AEO22_Table_21._Residential_Sec!$E$5:$AJ$5,0))*About!$A$38*About!$B$41</f>
        <v>2031.8915243260744</v>
      </c>
      <c r="AF6" s="17">
        <f>INDEX(AEO22_Table_21._Residential_Sec!$E$8:$AJ$93,MATCH($B6,AEO22_Table_21._Residential_Sec!$C$8:$C$93,0),MATCH(AF$4,AEO22_Table_21._Residential_Sec!$E$5:$AJ$5,0))*About!$A$38*About!$B$41</f>
        <v>2317.2832510321382</v>
      </c>
      <c r="AG6" s="17">
        <f>INDEX(AEO22_Table_21._Residential_Sec!$E$8:$AJ$93,MATCH($B6,AEO22_Table_21._Residential_Sec!$C$8:$C$93,0),MATCH(AG$4,AEO22_Table_21._Residential_Sec!$E$5:$AJ$5,0))*About!$A$38*About!$B$41</f>
        <v>2602.6749777382011</v>
      </c>
      <c r="AH6" s="17">
        <f>INDEX(AEO22_Table_21._Residential_Sec!$E$8:$AJ$93,MATCH($B6,AEO22_Table_21._Residential_Sec!$C$8:$C$93,0),MATCH(AH$4,AEO22_Table_21._Residential_Sec!$E$5:$AJ$5,0))*About!$A$38*About!$B$41</f>
        <v>2888.8797862867318</v>
      </c>
      <c r="AI6" s="17">
        <f>INDEX(AEO22_Table_21._Residential_Sec!$E$8:$AJ$93,MATCH($B6,AEO22_Table_21._Residential_Sec!$C$8:$C$93,0),MATCH(AI$4,AEO22_Table_21._Residential_Sec!$E$5:$AJ$5,0))*About!$A$38*About!$B$41</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561</v>
      </c>
      <c r="B9" s="3" t="s">
        <v>771</v>
      </c>
      <c r="C9" t="s">
        <v>63</v>
      </c>
      <c r="D9" s="17"/>
      <c r="E9" s="17">
        <f>INDEX(AEO21_Table_21._Residential_Sec!$E$8:$AK$93,MATCH($A9,AEO21_Table_21._Residential_Sec!$C$8:$C$93,0),MATCH(E$4,AEO21_Table_21._Residential_Sec!$E$5:$AK$5,0))*About!$A$38*About!$B$41</f>
        <v>15079.415850400712</v>
      </c>
      <c r="F9" s="17">
        <f>INDEX(AEO22_Table_21._Residential_Sec!$E$8:$AJ$93,MATCH($B9,AEO22_Table_21._Residential_Sec!$C$8:$C$93,0),MATCH(F$4,AEO22_Table_21._Residential_Sec!$E$5:$AJ$5,0))*About!$A$38*About!$B$41</f>
        <v>15079.415850400712</v>
      </c>
      <c r="G9" s="17">
        <f>INDEX(AEO22_Table_21._Residential_Sec!$E$8:$AJ$93,MATCH($B9,AEO22_Table_21._Residential_Sec!$C$8:$C$93,0),MATCH(G$4,AEO22_Table_21._Residential_Sec!$E$5:$AJ$5,0))*About!$A$38*About!$B$41</f>
        <v>15079.415850400712</v>
      </c>
      <c r="H9" s="17">
        <f>INDEX(AEO22_Table_21._Residential_Sec!$E$8:$AJ$93,MATCH($B9,AEO22_Table_21._Residential_Sec!$C$8:$C$93,0),MATCH(H$4,AEO22_Table_21._Residential_Sec!$E$5:$AJ$5,0))*About!$A$38*About!$B$41</f>
        <v>15079.415850400712</v>
      </c>
      <c r="I9" s="17">
        <f>INDEX(AEO22_Table_21._Residential_Sec!$E$8:$AJ$93,MATCH($B9,AEO22_Table_21._Residential_Sec!$C$8:$C$93,0),MATCH(I$4,AEO22_Table_21._Residential_Sec!$E$5:$AJ$5,0))*About!$A$38*About!$B$41</f>
        <v>15079.415850400712</v>
      </c>
      <c r="J9" s="17">
        <f>INDEX(AEO22_Table_21._Residential_Sec!$E$8:$AJ$93,MATCH($B9,AEO22_Table_21._Residential_Sec!$C$8:$C$93,0),MATCH(J$4,AEO22_Table_21._Residential_Sec!$E$5:$AJ$5,0))*About!$A$38*About!$B$41</f>
        <v>15079.415850400712</v>
      </c>
      <c r="K9" s="17">
        <f>INDEX(AEO22_Table_21._Residential_Sec!$E$8:$AJ$93,MATCH($B9,AEO22_Table_21._Residential_Sec!$C$8:$C$93,0),MATCH(K$4,AEO22_Table_21._Residential_Sec!$E$5:$AJ$5,0))*About!$A$38*About!$B$41</f>
        <v>15079.415850400712</v>
      </c>
      <c r="L9" s="17">
        <f>INDEX(AEO22_Table_21._Residential_Sec!$E$8:$AJ$93,MATCH($B9,AEO22_Table_21._Residential_Sec!$C$8:$C$93,0),MATCH(L$4,AEO22_Table_21._Residential_Sec!$E$5:$AJ$5,0))*About!$A$38*About!$B$41</f>
        <v>15079.415850400712</v>
      </c>
      <c r="M9" s="17">
        <f>INDEX(AEO22_Table_21._Residential_Sec!$E$8:$AJ$93,MATCH($B9,AEO22_Table_21._Residential_Sec!$C$8:$C$93,0),MATCH(M$4,AEO22_Table_21._Residential_Sec!$E$5:$AJ$5,0))*About!$A$38*About!$B$41</f>
        <v>15079.415850400712</v>
      </c>
      <c r="N9" s="17">
        <f>INDEX(AEO22_Table_21._Residential_Sec!$E$8:$AJ$93,MATCH($B9,AEO22_Table_21._Residential_Sec!$C$8:$C$93,0),MATCH(N$4,AEO22_Table_21._Residential_Sec!$E$5:$AJ$5,0))*About!$A$38*About!$B$41</f>
        <v>15079.415850400712</v>
      </c>
      <c r="O9" s="17">
        <f>INDEX(AEO22_Table_21._Residential_Sec!$E$8:$AJ$93,MATCH($B9,AEO22_Table_21._Residential_Sec!$C$8:$C$93,0),MATCH(O$4,AEO22_Table_21._Residential_Sec!$E$5:$AJ$5,0))*About!$A$38*About!$B$41</f>
        <v>15079.415850400712</v>
      </c>
      <c r="P9" s="17">
        <f>INDEX(AEO22_Table_21._Residential_Sec!$E$8:$AJ$93,MATCH($B9,AEO22_Table_21._Residential_Sec!$C$8:$C$93,0),MATCH(P$4,AEO22_Table_21._Residential_Sec!$E$5:$AJ$5,0))*About!$A$38*About!$B$41</f>
        <v>15079.415850400712</v>
      </c>
      <c r="Q9" s="17">
        <f>INDEX(AEO22_Table_21._Residential_Sec!$E$8:$AJ$93,MATCH($B9,AEO22_Table_21._Residential_Sec!$C$8:$C$93,0),MATCH(Q$4,AEO22_Table_21._Residential_Sec!$E$5:$AJ$5,0))*About!$A$38*About!$B$41</f>
        <v>15079.415850400712</v>
      </c>
      <c r="R9" s="17">
        <f>INDEX(AEO22_Table_21._Residential_Sec!$E$8:$AJ$93,MATCH($B9,AEO22_Table_21._Residential_Sec!$C$8:$C$93,0),MATCH(R$4,AEO22_Table_21._Residential_Sec!$E$5:$AJ$5,0))*About!$A$38*About!$B$41</f>
        <v>15080.228932243179</v>
      </c>
      <c r="S9" s="17">
        <f>INDEX(AEO22_Table_21._Residential_Sec!$E$8:$AJ$93,MATCH($B9,AEO22_Table_21._Residential_Sec!$C$8:$C$93,0),MATCH(S$4,AEO22_Table_21._Residential_Sec!$E$5:$AJ$5,0))*About!$A$38*About!$B$41</f>
        <v>15081.855095928113</v>
      </c>
      <c r="T9" s="17">
        <f>INDEX(AEO22_Table_21._Residential_Sec!$E$8:$AJ$93,MATCH($B9,AEO22_Table_21._Residential_Sec!$C$8:$C$93,0),MATCH(T$4,AEO22_Table_21._Residential_Sec!$E$5:$AJ$5,0))*About!$A$38*About!$B$41</f>
        <v>15086.733586982917</v>
      </c>
      <c r="U9" s="17">
        <f>INDEX(AEO22_Table_21._Residential_Sec!$E$8:$AJ$93,MATCH($B9,AEO22_Table_21._Residential_Sec!$C$8:$C$93,0),MATCH(U$4,AEO22_Table_21._Residential_Sec!$E$5:$AJ$5,0))*About!$A$38*About!$B$41</f>
        <v>15096.490569092528</v>
      </c>
      <c r="V9" s="17">
        <f>INDEX(AEO22_Table_21._Residential_Sec!$E$8:$AJ$93,MATCH($B9,AEO22_Table_21._Residential_Sec!$C$8:$C$93,0),MATCH(V$4,AEO22_Table_21._Residential_Sec!$E$5:$AJ$5,0))*About!$A$38*About!$B$41</f>
        <v>15113.565287784344</v>
      </c>
      <c r="W9" s="17">
        <f>INDEX(AEO22_Table_21._Residential_Sec!$E$8:$AJ$93,MATCH($B9,AEO22_Table_21._Residential_Sec!$C$8:$C$93,0),MATCH(W$4,AEO22_Table_21._Residential_Sec!$E$5:$AJ$5,0))*About!$A$38*About!$B$41</f>
        <v>15147.714725167976</v>
      </c>
      <c r="X9" s="17">
        <f>INDEX(AEO22_Table_21._Residential_Sec!$E$8:$AJ$93,MATCH($B9,AEO22_Table_21._Residential_Sec!$C$8:$C$93,0),MATCH(X$4,AEO22_Table_21._Residential_Sec!$E$5:$AJ$5,0))*About!$A$38*About!$B$41</f>
        <v>15208.69586335303</v>
      </c>
      <c r="Y9" s="17">
        <f>INDEX(AEO22_Table_21._Residential_Sec!$E$8:$AJ$93,MATCH($B9,AEO22_Table_21._Residential_Sec!$C$8:$C$93,0),MATCH(Y$4,AEO22_Table_21._Residential_Sec!$E$5:$AJ$5,0))*About!$A$38*About!$B$41</f>
        <v>15323.340403140939</v>
      </c>
      <c r="Z9" s="17">
        <f>INDEX(AEO22_Table_21._Residential_Sec!$E$8:$AJ$93,MATCH($B9,AEO22_Table_21._Residential_Sec!$C$8:$C$93,0),MATCH(Z$4,AEO22_Table_21._Residential_Sec!$E$5:$AJ$5,0))*About!$A$38*About!$B$41</f>
        <v>15530.676272970128</v>
      </c>
      <c r="AA9" s="17">
        <f>INDEX(AEO22_Table_21._Residential_Sec!$E$8:$AJ$93,MATCH($B9,AEO22_Table_21._Residential_Sec!$C$8:$C$93,0),MATCH(AA$4,AEO22_Table_21._Residential_Sec!$E$5:$AJ$5,0))*About!$A$38*About!$B$41</f>
        <v>15738.01214279932</v>
      </c>
      <c r="AB9" s="17">
        <f>INDEX(AEO22_Table_21._Residential_Sec!$E$8:$AJ$93,MATCH($B9,AEO22_Table_21._Residential_Sec!$C$8:$C$93,0),MATCH(AB$4,AEO22_Table_21._Residential_Sec!$E$5:$AJ$5,0))*About!$A$38*About!$B$41</f>
        <v>15946.161094470979</v>
      </c>
      <c r="AC9" s="17">
        <f>INDEX(AEO22_Table_21._Residential_Sec!$E$8:$AJ$93,MATCH($B9,AEO22_Table_21._Residential_Sec!$C$8:$C$93,0),MATCH(AC$4,AEO22_Table_21._Residential_Sec!$E$5:$AJ$5,0))*About!$A$38*About!$B$41</f>
        <v>16154.310046142637</v>
      </c>
      <c r="AD9" s="17">
        <f>INDEX(AEO22_Table_21._Residential_Sec!$E$8:$AJ$93,MATCH($B9,AEO22_Table_21._Residential_Sec!$C$8:$C$93,0),MATCH(AD$4,AEO22_Table_21._Residential_Sec!$E$5:$AJ$5,0))*About!$A$38*About!$B$41</f>
        <v>16363.272079656763</v>
      </c>
      <c r="AE9" s="17">
        <f>INDEX(AEO22_Table_21._Residential_Sec!$E$8:$AJ$93,MATCH($B9,AEO22_Table_21._Residential_Sec!$C$8:$C$93,0),MATCH(AE$4,AEO22_Table_21._Residential_Sec!$E$5:$AJ$5,0))*About!$A$38*About!$B$41</f>
        <v>16571.42103132842</v>
      </c>
      <c r="AF9" s="17">
        <f>INDEX(AEO22_Table_21._Residential_Sec!$E$8:$AJ$93,MATCH($B9,AEO22_Table_21._Residential_Sec!$C$8:$C$93,0),MATCH(AF$4,AEO22_Table_21._Residential_Sec!$E$5:$AJ$5,0))*About!$A$38*About!$B$41</f>
        <v>16780.383064842546</v>
      </c>
      <c r="AG9" s="17">
        <f>INDEX(AEO22_Table_21._Residential_Sec!$E$8:$AJ$93,MATCH($B9,AEO22_Table_21._Residential_Sec!$C$8:$C$93,0),MATCH(AG$4,AEO22_Table_21._Residential_Sec!$E$5:$AJ$5,0))*About!$A$38*About!$B$41</f>
        <v>16990.158180199141</v>
      </c>
      <c r="AH9" s="17">
        <f>INDEX(AEO22_Table_21._Residential_Sec!$E$8:$AJ$93,MATCH($B9,AEO22_Table_21._Residential_Sec!$C$8:$C$93,0),MATCH(AH$4,AEO22_Table_21._Residential_Sec!$E$5:$AJ$5,0))*About!$A$38*About!$B$41</f>
        <v>17199.120213713268</v>
      </c>
      <c r="AI9" s="17">
        <f>INDEX(AEO22_Table_21._Residential_Sec!$E$8:$AJ$93,MATCH($B9,AEO22_Table_21._Residential_Sec!$C$8:$C$93,0),MATCH(AI$4,AEO22_Table_21._Residential_Sec!$E$5:$AJ$5,0))*About!$A$38*About!$B$41</f>
        <v>17408.082247227394</v>
      </c>
    </row>
    <row r="10" spans="1:35" x14ac:dyDescent="0.25">
      <c r="A10" t="s">
        <v>560</v>
      </c>
      <c r="B10" s="3" t="s">
        <v>769</v>
      </c>
      <c r="C10" t="s">
        <v>10</v>
      </c>
      <c r="D10" s="17"/>
      <c r="E10" s="17">
        <f>INDEX(AEO21_Table_21._Residential_Sec!$E$8:$AK$93,MATCH($A10,AEO21_Table_21._Residential_Sec!$C$8:$C$93,0),MATCH(E$4,AEO21_Table_21._Residential_Sec!$E$5:$AK$5,0))*About!$A$38*About!$B$41</f>
        <v>22042280.423217028</v>
      </c>
      <c r="F10" s="17">
        <f>INDEX(AEO22_Table_21._Residential_Sec!$E$8:$AJ$93,MATCH($B10,AEO22_Table_21._Residential_Sec!$C$8:$C$93,0),MATCH(F$4,AEO22_Table_21._Residential_Sec!$E$5:$AJ$5,0))*About!$A$38*About!$B$41</f>
        <v>27293829.688982435</v>
      </c>
      <c r="G10" s="17">
        <f>INDEX(AEO22_Table_21._Residential_Sec!$E$8:$AJ$93,MATCH($B10,AEO22_Table_21._Residential_Sec!$C$8:$C$93,0),MATCH(G$4,AEO22_Table_21._Residential_Sec!$E$5:$AJ$5,0))*About!$A$38*About!$B$41</f>
        <v>30347213.819800857</v>
      </c>
      <c r="H10" s="17">
        <f>INDEX(AEO22_Table_21._Residential_Sec!$E$8:$AJ$93,MATCH($B10,AEO22_Table_21._Residential_Sec!$C$8:$C$93,0),MATCH(H$4,AEO22_Table_21._Residential_Sec!$E$5:$AJ$5,0))*About!$A$38*About!$B$41</f>
        <v>33400460.539787907</v>
      </c>
      <c r="I10" s="17">
        <f>INDEX(AEO22_Table_21._Residential_Sec!$E$8:$AJ$93,MATCH($B10,AEO22_Table_21._Residential_Sec!$C$8:$C$93,0),MATCH(I$4,AEO22_Table_21._Residential_Sec!$E$5:$AJ$5,0))*About!$A$38*About!$B$41</f>
        <v>35717929.173480131</v>
      </c>
      <c r="J10" s="17">
        <f>INDEX(AEO22_Table_21._Residential_Sec!$E$8:$AJ$93,MATCH($B10,AEO22_Table_21._Residential_Sec!$C$8:$C$93,0),MATCH(J$4,AEO22_Table_21._Residential_Sec!$E$5:$AJ$5,0))*About!$A$38*About!$B$41</f>
        <v>37920266.231360801</v>
      </c>
      <c r="K10" s="17">
        <f>INDEX(AEO22_Table_21._Residential_Sec!$E$8:$AJ$93,MATCH($B10,AEO22_Table_21._Residential_Sec!$C$8:$C$93,0),MATCH(K$4,AEO22_Table_21._Residential_Sec!$E$5:$AJ$5,0))*About!$A$38*About!$B$41</f>
        <v>40107985.703877598</v>
      </c>
      <c r="L10" s="17">
        <f>INDEX(AEO22_Table_21._Residential_Sec!$E$8:$AJ$93,MATCH($B10,AEO22_Table_21._Residential_Sec!$C$8:$C$93,0),MATCH(L$4,AEO22_Table_21._Residential_Sec!$E$5:$AJ$5,0))*About!$A$38*About!$B$41</f>
        <v>42309448.698777623</v>
      </c>
      <c r="M10" s="17">
        <f>INDEX(AEO22_Table_21._Residential_Sec!$E$8:$AJ$93,MATCH($B10,AEO22_Table_21._Residential_Sec!$C$8:$C$93,0),MATCH(M$4,AEO22_Table_21._Residential_Sec!$E$5:$AJ$5,0))*About!$A$38*About!$B$41</f>
        <v>44602792.381121993</v>
      </c>
      <c r="N10" s="17">
        <f>INDEX(AEO22_Table_21._Residential_Sec!$E$8:$AJ$93,MATCH($B10,AEO22_Table_21._Residential_Sec!$C$8:$C$93,0),MATCH(N$4,AEO22_Table_21._Residential_Sec!$E$5:$AJ$5,0))*About!$A$38*About!$B$41</f>
        <v>46979008.617178008</v>
      </c>
      <c r="O10" s="17">
        <f>INDEX(AEO22_Table_21._Residential_Sec!$E$8:$AJ$93,MATCH($B10,AEO22_Table_21._Residential_Sec!$C$8:$C$93,0),MATCH(O$4,AEO22_Table_21._Residential_Sec!$E$5:$AJ$5,0))*About!$A$38*About!$B$41</f>
        <v>49376254.402007602</v>
      </c>
      <c r="P10" s="17">
        <f>INDEX(AEO22_Table_21._Residential_Sec!$E$8:$AJ$93,MATCH($B10,AEO22_Table_21._Residential_Sec!$C$8:$C$93,0),MATCH(P$4,AEO22_Table_21._Residential_Sec!$E$5:$AJ$5,0))*About!$A$38*About!$B$41</f>
        <v>51886162.433093175</v>
      </c>
      <c r="Q10" s="17">
        <f>INDEX(AEO22_Table_21._Residential_Sec!$E$8:$AJ$93,MATCH($B10,AEO22_Table_21._Residential_Sec!$C$8:$C$93,0),MATCH(Q$4,AEO22_Table_21._Residential_Sec!$E$5:$AJ$5,0))*About!$A$38*About!$B$41</f>
        <v>54474132.012628511</v>
      </c>
      <c r="R10" s="17">
        <f>INDEX(AEO22_Table_21._Residential_Sec!$E$8:$AJ$93,MATCH($B10,AEO22_Table_21._Residential_Sec!$C$8:$C$93,0),MATCH(R$4,AEO22_Table_21._Residential_Sec!$E$5:$AJ$5,0))*About!$A$38*About!$B$41</f>
        <v>57280223.805715211</v>
      </c>
      <c r="S10" s="17">
        <f>INDEX(AEO22_Table_21._Residential_Sec!$E$8:$AJ$93,MATCH($B10,AEO22_Table_21._Residential_Sec!$C$8:$C$93,0),MATCH(S$4,AEO22_Table_21._Residential_Sec!$E$5:$AJ$5,0))*About!$A$38*About!$B$41</f>
        <v>60274617.222698934</v>
      </c>
      <c r="T10" s="17">
        <f>INDEX(AEO22_Table_21._Residential_Sec!$E$8:$AJ$93,MATCH($B10,AEO22_Table_21._Residential_Sec!$C$8:$C$93,0),MATCH(T$4,AEO22_Table_21._Residential_Sec!$E$5:$AJ$5,0))*About!$A$38*About!$B$41</f>
        <v>63257087.607544728</v>
      </c>
      <c r="U10" s="17">
        <f>INDEX(AEO22_Table_21._Residential_Sec!$E$8:$AJ$93,MATCH($B10,AEO22_Table_21._Residential_Sec!$C$8:$C$93,0),MATCH(U$4,AEO22_Table_21._Residential_Sec!$E$5:$AJ$5,0))*About!$A$38*About!$B$41</f>
        <v>66255562.695377633</v>
      </c>
      <c r="V10" s="17">
        <f>INDEX(AEO22_Table_21._Residential_Sec!$E$8:$AJ$93,MATCH($B10,AEO22_Table_21._Residential_Sec!$C$8:$C$93,0),MATCH(V$4,AEO22_Table_21._Residential_Sec!$E$5:$AJ$5,0))*About!$A$38*About!$B$41</f>
        <v>69497294.795758113</v>
      </c>
      <c r="W10" s="17">
        <f>INDEX(AEO22_Table_21._Residential_Sec!$E$8:$AJ$93,MATCH($B10,AEO22_Table_21._Residential_Sec!$C$8:$C$93,0),MATCH(W$4,AEO22_Table_21._Residential_Sec!$E$5:$AJ$5,0))*About!$A$38*About!$B$41</f>
        <v>72721439.935886011</v>
      </c>
      <c r="X10" s="17">
        <f>INDEX(AEO22_Table_21._Residential_Sec!$E$8:$AJ$93,MATCH($B10,AEO22_Table_21._Residential_Sec!$C$8:$C$93,0),MATCH(X$4,AEO22_Table_21._Residential_Sec!$E$5:$AJ$5,0))*About!$A$38*About!$B$41</f>
        <v>76102002.508540422</v>
      </c>
      <c r="Y10" s="17">
        <f>INDEX(AEO22_Table_21._Residential_Sec!$E$8:$AJ$93,MATCH($B10,AEO22_Table_21._Residential_Sec!$C$8:$C$93,0),MATCH(Y$4,AEO22_Table_21._Residential_Sec!$E$5:$AJ$5,0))*About!$A$38*About!$B$41</f>
        <v>79755399.571925849</v>
      </c>
      <c r="Z10" s="17">
        <f>INDEX(AEO22_Table_21._Residential_Sec!$E$8:$AJ$93,MATCH($B10,AEO22_Table_21._Residential_Sec!$C$8:$C$93,0),MATCH(Z$4,AEO22_Table_21._Residential_Sec!$E$5:$AJ$5,0))*About!$A$38*About!$B$41</f>
        <v>83504681.750829756</v>
      </c>
      <c r="AA10" s="17">
        <f>INDEX(AEO22_Table_21._Residential_Sec!$E$8:$AJ$93,MATCH($B10,AEO22_Table_21._Residential_Sec!$C$8:$C$93,0),MATCH(AA$4,AEO22_Table_21._Residential_Sec!$E$5:$AJ$5,0))*About!$A$38*About!$B$41</f>
        <v>87575642.685987204</v>
      </c>
      <c r="AB10" s="17">
        <f>INDEX(AEO22_Table_21._Residential_Sec!$E$8:$AJ$93,MATCH($B10,AEO22_Table_21._Residential_Sec!$C$8:$C$93,0),MATCH(AB$4,AEO22_Table_21._Residential_Sec!$E$5:$AJ$5,0))*About!$A$38*About!$B$41</f>
        <v>91843168.595806688</v>
      </c>
      <c r="AC10" s="17">
        <f>INDEX(AEO22_Table_21._Residential_Sec!$E$8:$AJ$93,MATCH($B10,AEO22_Table_21._Residential_Sec!$C$8:$C$93,0),MATCH(AC$4,AEO22_Table_21._Residential_Sec!$E$5:$AJ$5,0))*About!$A$38*About!$B$41</f>
        <v>96171164.215332314</v>
      </c>
      <c r="AD10" s="17">
        <f>INDEX(AEO22_Table_21._Residential_Sec!$E$8:$AJ$93,MATCH($B10,AEO22_Table_21._Residential_Sec!$C$8:$C$93,0),MATCH(AD$4,AEO22_Table_21._Residential_Sec!$E$5:$AJ$5,0))*About!$A$38*About!$B$41</f>
        <v>100774388.85161498</v>
      </c>
      <c r="AE10" s="17">
        <f>INDEX(AEO22_Table_21._Residential_Sec!$E$8:$AJ$93,MATCH($B10,AEO22_Table_21._Residential_Sec!$C$8:$C$93,0),MATCH(AE$4,AEO22_Table_21._Residential_Sec!$E$5:$AJ$5,0))*About!$A$38*About!$B$41</f>
        <v>105528980.86910062</v>
      </c>
      <c r="AF10" s="17">
        <f>INDEX(AEO22_Table_21._Residential_Sec!$E$8:$AJ$93,MATCH($B10,AEO22_Table_21._Residential_Sec!$C$8:$C$93,0),MATCH(AF$4,AEO22_Table_21._Residential_Sec!$E$5:$AJ$5,0))*About!$A$38*About!$B$41</f>
        <v>110527779.57872581</v>
      </c>
      <c r="AG10" s="17">
        <f>INDEX(AEO22_Table_21._Residential_Sec!$E$8:$AJ$93,MATCH($B10,AEO22_Table_21._Residential_Sec!$C$8:$C$93,0),MATCH(AG$4,AEO22_Table_21._Residential_Sec!$E$5:$AJ$5,0))*About!$A$38*About!$B$41</f>
        <v>115770368.68258724</v>
      </c>
      <c r="AH10" s="17">
        <f>INDEX(AEO22_Table_21._Residential_Sec!$E$8:$AJ$93,MATCH($B10,AEO22_Table_21._Residential_Sec!$C$8:$C$93,0),MATCH(AH$4,AEO22_Table_21._Residential_Sec!$E$5:$AJ$5,0))*About!$A$38*About!$B$41</f>
        <v>121260804.64599693</v>
      </c>
      <c r="AI10" s="17">
        <f>INDEX(AEO22_Table_21._Residential_Sec!$E$8:$AJ$93,MATCH($B10,AEO22_Table_21._Residential_Sec!$C$8:$C$93,0),MATCH(AI$4,AEO22_Table_21._Residential_Sec!$E$5:$AJ$5,0))*About!$A$38*About!$B$41</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61</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64</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162</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163</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164</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172</v>
      </c>
    </row>
    <row r="23" spans="1:35" x14ac:dyDescent="0.25">
      <c r="C23" s="1" t="s">
        <v>166</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62</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559</v>
      </c>
      <c r="B25" s="3" t="s">
        <v>767</v>
      </c>
      <c r="C25" t="s">
        <v>7</v>
      </c>
      <c r="D25" s="17"/>
      <c r="E25" s="17">
        <f>INDEX(AEO21_Table_21._Residential_Sec!$E$8:$AK$93,MATCH($A25,AEO21_Table_21._Residential_Sec!$C$8:$C$93,0),MATCH(E$4,AEO21_Table_21._Residential_Sec!$E$5:$AK$5,0))*About!$A$39*About!$B$41</f>
        <v>0</v>
      </c>
      <c r="F25" s="17">
        <f>INDEX(AEO22_Table_21._Residential_Sec!$E$8:$AJ$93,MATCH($B25,AEO22_Table_21._Residential_Sec!$C$8:$C$93,0),MATCH(F$4,AEO22_Table_21._Residential_Sec!$E$5:$AJ$5,0))*About!$A$39*About!$B$41</f>
        <v>0</v>
      </c>
      <c r="G25" s="17">
        <f>INDEX(AEO22_Table_21._Residential_Sec!$E$8:$AJ$93,MATCH($B25,AEO22_Table_21._Residential_Sec!$C$8:$C$93,0),MATCH(G$4,AEO22_Table_21._Residential_Sec!$E$5:$AJ$5,0))*About!$A$39*About!$B$41</f>
        <v>0</v>
      </c>
      <c r="H25" s="17">
        <f>INDEX(AEO22_Table_21._Residential_Sec!$E$8:$AJ$93,MATCH($B25,AEO22_Table_21._Residential_Sec!$C$8:$C$93,0),MATCH(H$4,AEO22_Table_21._Residential_Sec!$E$5:$AJ$5,0))*About!$A$39*About!$B$41</f>
        <v>0</v>
      </c>
      <c r="I25" s="17">
        <f>INDEX(AEO22_Table_21._Residential_Sec!$E$8:$AJ$93,MATCH($B25,AEO22_Table_21._Residential_Sec!$C$8:$C$93,0),MATCH(I$4,AEO22_Table_21._Residential_Sec!$E$5:$AJ$5,0))*About!$A$39*About!$B$41</f>
        <v>0</v>
      </c>
      <c r="J25" s="17">
        <f>INDEX(AEO22_Table_21._Residential_Sec!$E$8:$AJ$93,MATCH($B25,AEO22_Table_21._Residential_Sec!$C$8:$C$93,0),MATCH(J$4,AEO22_Table_21._Residential_Sec!$E$5:$AJ$5,0))*About!$A$39*About!$B$41</f>
        <v>0</v>
      </c>
      <c r="K25" s="17">
        <f>INDEX(AEO22_Table_21._Residential_Sec!$E$8:$AJ$93,MATCH($B25,AEO22_Table_21._Residential_Sec!$C$8:$C$93,0),MATCH(K$4,AEO22_Table_21._Residential_Sec!$E$5:$AJ$5,0))*About!$A$39*About!$B$41</f>
        <v>0</v>
      </c>
      <c r="L25" s="17">
        <f>INDEX(AEO22_Table_21._Residential_Sec!$E$8:$AJ$93,MATCH($B25,AEO22_Table_21._Residential_Sec!$C$8:$C$93,0),MATCH(L$4,AEO22_Table_21._Residential_Sec!$E$5:$AJ$5,0))*About!$A$39*About!$B$41</f>
        <v>0</v>
      </c>
      <c r="M25" s="17">
        <f>INDEX(AEO22_Table_21._Residential_Sec!$E$8:$AJ$93,MATCH($B25,AEO22_Table_21._Residential_Sec!$C$8:$C$93,0),MATCH(M$4,AEO22_Table_21._Residential_Sec!$E$5:$AJ$5,0))*About!$A$39*About!$B$41</f>
        <v>0</v>
      </c>
      <c r="N25" s="17">
        <f>INDEX(AEO22_Table_21._Residential_Sec!$E$8:$AJ$93,MATCH($B25,AEO22_Table_21._Residential_Sec!$C$8:$C$93,0),MATCH(N$4,AEO22_Table_21._Residential_Sec!$E$5:$AJ$5,0))*About!$A$39*About!$B$41</f>
        <v>0</v>
      </c>
      <c r="O25" s="17">
        <f>INDEX(AEO22_Table_21._Residential_Sec!$E$8:$AJ$93,MATCH($B25,AEO22_Table_21._Residential_Sec!$C$8:$C$93,0),MATCH(O$4,AEO22_Table_21._Residential_Sec!$E$5:$AJ$5,0))*About!$A$39*About!$B$41</f>
        <v>0</v>
      </c>
      <c r="P25" s="17">
        <f>INDEX(AEO22_Table_21._Residential_Sec!$E$8:$AJ$93,MATCH($B25,AEO22_Table_21._Residential_Sec!$C$8:$C$93,0),MATCH(P$4,AEO22_Table_21._Residential_Sec!$E$5:$AJ$5,0))*About!$A$39*About!$B$41</f>
        <v>0</v>
      </c>
      <c r="Q25" s="17">
        <f>INDEX(AEO22_Table_21._Residential_Sec!$E$8:$AJ$93,MATCH($B25,AEO22_Table_21._Residential_Sec!$C$8:$C$93,0),MATCH(Q$4,AEO22_Table_21._Residential_Sec!$E$5:$AJ$5,0))*About!$A$39*About!$B$41</f>
        <v>0</v>
      </c>
      <c r="R25" s="17">
        <f>INDEX(AEO22_Table_21._Residential_Sec!$E$8:$AJ$93,MATCH($B25,AEO22_Table_21._Residential_Sec!$C$8:$C$93,0),MATCH(R$4,AEO22_Table_21._Residential_Sec!$E$5:$AJ$5,0))*About!$A$39*About!$B$41</f>
        <v>0.18691815753258315</v>
      </c>
      <c r="S25" s="17">
        <f>INDEX(AEO22_Table_21._Residential_Sec!$E$8:$AJ$93,MATCH($B25,AEO22_Table_21._Residential_Sec!$C$8:$C$93,0),MATCH(S$4,AEO22_Table_21._Residential_Sec!$E$5:$AJ$5,0))*About!$A$39*About!$B$41</f>
        <v>0.93459078766291603</v>
      </c>
      <c r="T25" s="17">
        <f>INDEX(AEO22_Table_21._Residential_Sec!$E$8:$AJ$93,MATCH($B25,AEO22_Table_21._Residential_Sec!$C$8:$C$93,0),MATCH(T$4,AEO22_Table_21._Residential_Sec!$E$5:$AJ$5,0))*About!$A$39*About!$B$41</f>
        <v>2.4299360479235812</v>
      </c>
      <c r="U25" s="17">
        <f>INDEX(AEO22_Table_21._Residential_Sec!$E$8:$AJ$93,MATCH($B25,AEO22_Table_21._Residential_Sec!$C$8:$C$93,0),MATCH(U$4,AEO22_Table_21._Residential_Sec!$E$5:$AJ$5,0))*About!$A$39*About!$B$41</f>
        <v>5.420626568444912</v>
      </c>
      <c r="V25" s="17">
        <f>INDEX(AEO22_Table_21._Residential_Sec!$E$8:$AJ$93,MATCH($B25,AEO22_Table_21._Residential_Sec!$C$8:$C$93,0),MATCH(V$4,AEO22_Table_21._Residential_Sec!$E$5:$AJ$5,0))*About!$A$39*About!$B$41</f>
        <v>10.841253136889824</v>
      </c>
      <c r="W25" s="17">
        <f>INDEX(AEO22_Table_21._Residential_Sec!$E$8:$AJ$93,MATCH($B25,AEO22_Table_21._Residential_Sec!$C$8:$C$93,0),MATCH(W$4,AEO22_Table_21._Residential_Sec!$E$5:$AJ$5,0))*About!$A$39*About!$B$41</f>
        <v>21.495588116247063</v>
      </c>
      <c r="X25" s="17">
        <f>INDEX(AEO22_Table_21._Residential_Sec!$E$8:$AJ$93,MATCH($B25,AEO22_Table_21._Residential_Sec!$C$8:$C$93,0),MATCH(X$4,AEO22_Table_21._Residential_Sec!$E$5:$AJ$5,0))*About!$A$39*About!$B$41</f>
        <v>40.561240184570551</v>
      </c>
      <c r="Y25" s="17">
        <f>INDEX(AEO22_Table_21._Residential_Sec!$E$8:$AJ$93,MATCH($B25,AEO22_Table_21._Residential_Sec!$C$8:$C$93,0),MATCH(Y$4,AEO22_Table_21._Residential_Sec!$E$5:$AJ$5,0))*About!$A$39*About!$B$41</f>
        <v>76.262608273293935</v>
      </c>
      <c r="Z25" s="17">
        <f>INDEX(AEO22_Table_21._Residential_Sec!$E$8:$AJ$93,MATCH($B25,AEO22_Table_21._Residential_Sec!$C$8:$C$93,0),MATCH(Z$4,AEO22_Table_21._Residential_Sec!$E$5:$AJ$5,0))*About!$A$39*About!$B$41</f>
        <v>141.12320893710032</v>
      </c>
      <c r="AA25" s="17">
        <f>INDEX(AEO22_Table_21._Residential_Sec!$E$8:$AJ$93,MATCH($B25,AEO22_Table_21._Residential_Sec!$C$8:$C$93,0),MATCH(AA$4,AEO22_Table_21._Residential_Sec!$E$5:$AJ$5,0))*About!$A$39*About!$B$41</f>
        <v>205.98380960090662</v>
      </c>
      <c r="AB25" s="17">
        <f>INDEX(AEO22_Table_21._Residential_Sec!$E$8:$AJ$93,MATCH($B25,AEO22_Table_21._Residential_Sec!$C$8:$C$93,0),MATCH(AB$4,AEO22_Table_21._Residential_Sec!$E$5:$AJ$5,0))*About!$A$39*About!$B$41</f>
        <v>271.21824657977817</v>
      </c>
      <c r="AC25" s="17">
        <f>INDEX(AEO22_Table_21._Residential_Sec!$E$8:$AJ$93,MATCH($B25,AEO22_Table_21._Residential_Sec!$C$8:$C$93,0),MATCH(AC$4,AEO22_Table_21._Residential_Sec!$E$5:$AJ$5,0))*About!$A$39*About!$B$41</f>
        <v>336.45268355864971</v>
      </c>
      <c r="AD25" s="17">
        <f>INDEX(AEO22_Table_21._Residential_Sec!$E$8:$AJ$93,MATCH($B25,AEO22_Table_21._Residential_Sec!$C$8:$C$93,0),MATCH(AD$4,AEO22_Table_21._Residential_Sec!$E$5:$AJ$5,0))*About!$A$39*About!$B$41</f>
        <v>401.68712053752125</v>
      </c>
      <c r="AE25" s="17">
        <f>INDEX(AEO22_Table_21._Residential_Sec!$E$8:$AJ$93,MATCH($B25,AEO22_Table_21._Residential_Sec!$C$8:$C$93,0),MATCH(AE$4,AEO22_Table_21._Residential_Sec!$E$5:$AJ$5,0))*About!$A$39*About!$B$41</f>
        <v>467.10847567392528</v>
      </c>
      <c r="AF25" s="17">
        <f>INDEX(AEO22_Table_21._Residential_Sec!$E$8:$AJ$93,MATCH($B25,AEO22_Table_21._Residential_Sec!$C$8:$C$93,0),MATCH(AF$4,AEO22_Table_21._Residential_Sec!$E$5:$AJ$5,0))*About!$A$39*About!$B$41</f>
        <v>532.71674896786203</v>
      </c>
      <c r="AG25" s="17">
        <f>INDEX(AEO22_Table_21._Residential_Sec!$E$8:$AJ$93,MATCH($B25,AEO22_Table_21._Residential_Sec!$C$8:$C$93,0),MATCH(AG$4,AEO22_Table_21._Residential_Sec!$E$5:$AJ$5,0))*About!$A$39*About!$B$41</f>
        <v>598.32502226179861</v>
      </c>
      <c r="AH25" s="17">
        <f>INDEX(AEO22_Table_21._Residential_Sec!$E$8:$AJ$93,MATCH($B25,AEO22_Table_21._Residential_Sec!$C$8:$C$93,0),MATCH(AH$4,AEO22_Table_21._Residential_Sec!$E$5:$AJ$5,0))*About!$A$39*About!$B$41</f>
        <v>664.12021371326807</v>
      </c>
      <c r="AI25" s="17">
        <f>INDEX(AEO22_Table_21._Residential_Sec!$E$8:$AJ$93,MATCH($B25,AEO22_Table_21._Residential_Sec!$C$8:$C$93,0),MATCH(AI$4,AEO22_Table_21._Residential_Sec!$E$5:$AJ$5,0))*About!$A$39*About!$B$41</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561</v>
      </c>
      <c r="B28" s="3" t="s">
        <v>771</v>
      </c>
      <c r="C28" t="s">
        <v>63</v>
      </c>
      <c r="D28" s="17"/>
      <c r="E28" s="17">
        <f>INDEX(AEO21_Table_21._Residential_Sec!$E$8:$AK$93,MATCH($A28,AEO21_Table_21._Residential_Sec!$C$8:$C$93,0),MATCH(E$4,AEO21_Table_21._Residential_Sec!$E$5:$AK$5,0))*About!$A$39*About!$B$41</f>
        <v>3466.5841495992872</v>
      </c>
      <c r="F28" s="17">
        <f>INDEX(AEO22_Table_21._Residential_Sec!$E$8:$AJ$93,MATCH($B28,AEO22_Table_21._Residential_Sec!$C$8:$C$93,0),MATCH(F$4,AEO22_Table_21._Residential_Sec!$E$5:$AJ$5,0))*About!$A$39*About!$B$41</f>
        <v>3466.5841495992872</v>
      </c>
      <c r="G28" s="17">
        <f>INDEX(AEO22_Table_21._Residential_Sec!$E$8:$AJ$93,MATCH($B28,AEO22_Table_21._Residential_Sec!$C$8:$C$93,0),MATCH(G$4,AEO22_Table_21._Residential_Sec!$E$5:$AJ$5,0))*About!$A$39*About!$B$41</f>
        <v>3466.5841495992872</v>
      </c>
      <c r="H28" s="17">
        <f>INDEX(AEO22_Table_21._Residential_Sec!$E$8:$AJ$93,MATCH($B28,AEO22_Table_21._Residential_Sec!$C$8:$C$93,0),MATCH(H$4,AEO22_Table_21._Residential_Sec!$E$5:$AJ$5,0))*About!$A$39*About!$B$41</f>
        <v>3466.5841495992872</v>
      </c>
      <c r="I28" s="17">
        <f>INDEX(AEO22_Table_21._Residential_Sec!$E$8:$AJ$93,MATCH($B28,AEO22_Table_21._Residential_Sec!$C$8:$C$93,0),MATCH(I$4,AEO22_Table_21._Residential_Sec!$E$5:$AJ$5,0))*About!$A$39*About!$B$41</f>
        <v>3466.5841495992872</v>
      </c>
      <c r="J28" s="17">
        <f>INDEX(AEO22_Table_21._Residential_Sec!$E$8:$AJ$93,MATCH($B28,AEO22_Table_21._Residential_Sec!$C$8:$C$93,0),MATCH(J$4,AEO22_Table_21._Residential_Sec!$E$5:$AJ$5,0))*About!$A$39*About!$B$41</f>
        <v>3466.5841495992872</v>
      </c>
      <c r="K28" s="17">
        <f>INDEX(AEO22_Table_21._Residential_Sec!$E$8:$AJ$93,MATCH($B28,AEO22_Table_21._Residential_Sec!$C$8:$C$93,0),MATCH(K$4,AEO22_Table_21._Residential_Sec!$E$5:$AJ$5,0))*About!$A$39*About!$B$41</f>
        <v>3466.5841495992872</v>
      </c>
      <c r="L28" s="17">
        <f>INDEX(AEO22_Table_21._Residential_Sec!$E$8:$AJ$93,MATCH($B28,AEO22_Table_21._Residential_Sec!$C$8:$C$93,0),MATCH(L$4,AEO22_Table_21._Residential_Sec!$E$5:$AJ$5,0))*About!$A$39*About!$B$41</f>
        <v>3466.5841495992872</v>
      </c>
      <c r="M28" s="17">
        <f>INDEX(AEO22_Table_21._Residential_Sec!$E$8:$AJ$93,MATCH($B28,AEO22_Table_21._Residential_Sec!$C$8:$C$93,0),MATCH(M$4,AEO22_Table_21._Residential_Sec!$E$5:$AJ$5,0))*About!$A$39*About!$B$41</f>
        <v>3466.5841495992872</v>
      </c>
      <c r="N28" s="17">
        <f>INDEX(AEO22_Table_21._Residential_Sec!$E$8:$AJ$93,MATCH($B28,AEO22_Table_21._Residential_Sec!$C$8:$C$93,0),MATCH(N$4,AEO22_Table_21._Residential_Sec!$E$5:$AJ$5,0))*About!$A$39*About!$B$41</f>
        <v>3466.5841495992872</v>
      </c>
      <c r="O28" s="17">
        <f>INDEX(AEO22_Table_21._Residential_Sec!$E$8:$AJ$93,MATCH($B28,AEO22_Table_21._Residential_Sec!$C$8:$C$93,0),MATCH(O$4,AEO22_Table_21._Residential_Sec!$E$5:$AJ$5,0))*About!$A$39*About!$B$41</f>
        <v>3466.5841495992872</v>
      </c>
      <c r="P28" s="17">
        <f>INDEX(AEO22_Table_21._Residential_Sec!$E$8:$AJ$93,MATCH($B28,AEO22_Table_21._Residential_Sec!$C$8:$C$93,0),MATCH(P$4,AEO22_Table_21._Residential_Sec!$E$5:$AJ$5,0))*About!$A$39*About!$B$41</f>
        <v>3466.5841495992872</v>
      </c>
      <c r="Q28" s="17">
        <f>INDEX(AEO22_Table_21._Residential_Sec!$E$8:$AJ$93,MATCH($B28,AEO22_Table_21._Residential_Sec!$C$8:$C$93,0),MATCH(Q$4,AEO22_Table_21._Residential_Sec!$E$5:$AJ$5,0))*About!$A$39*About!$B$41</f>
        <v>3466.5841495992872</v>
      </c>
      <c r="R28" s="17">
        <f>INDEX(AEO22_Table_21._Residential_Sec!$E$8:$AJ$93,MATCH($B28,AEO22_Table_21._Residential_Sec!$C$8:$C$93,0),MATCH(R$4,AEO22_Table_21._Residential_Sec!$E$5:$AJ$5,0))*About!$A$39*About!$B$41</f>
        <v>3466.7710677568202</v>
      </c>
      <c r="S28" s="17">
        <f>INDEX(AEO22_Table_21._Residential_Sec!$E$8:$AJ$93,MATCH($B28,AEO22_Table_21._Residential_Sec!$C$8:$C$93,0),MATCH(S$4,AEO22_Table_21._Residential_Sec!$E$5:$AJ$5,0))*About!$A$39*About!$B$41</f>
        <v>3467.1449040718853</v>
      </c>
      <c r="T28" s="17">
        <f>INDEX(AEO22_Table_21._Residential_Sec!$E$8:$AJ$93,MATCH($B28,AEO22_Table_21._Residential_Sec!$C$8:$C$93,0),MATCH(T$4,AEO22_Table_21._Residential_Sec!$E$5:$AJ$5,0))*About!$A$39*About!$B$41</f>
        <v>3468.2664130170806</v>
      </c>
      <c r="U28" s="17">
        <f>INDEX(AEO22_Table_21._Residential_Sec!$E$8:$AJ$93,MATCH($B28,AEO22_Table_21._Residential_Sec!$C$8:$C$93,0),MATCH(U$4,AEO22_Table_21._Residential_Sec!$E$5:$AJ$5,0))*About!$A$39*About!$B$41</f>
        <v>3470.5094309074716</v>
      </c>
      <c r="V28" s="17">
        <f>INDEX(AEO22_Table_21._Residential_Sec!$E$8:$AJ$93,MATCH($B28,AEO22_Table_21._Residential_Sec!$C$8:$C$93,0),MATCH(V$4,AEO22_Table_21._Residential_Sec!$E$5:$AJ$5,0))*About!$A$39*About!$B$41</f>
        <v>3474.434712215656</v>
      </c>
      <c r="W28" s="17">
        <f>INDEX(AEO22_Table_21._Residential_Sec!$E$8:$AJ$93,MATCH($B28,AEO22_Table_21._Residential_Sec!$C$8:$C$93,0),MATCH(W$4,AEO22_Table_21._Residential_Sec!$E$5:$AJ$5,0))*About!$A$39*About!$B$41</f>
        <v>3482.2852748320247</v>
      </c>
      <c r="X28" s="17">
        <f>INDEX(AEO22_Table_21._Residential_Sec!$E$8:$AJ$93,MATCH($B28,AEO22_Table_21._Residential_Sec!$C$8:$C$93,0),MATCH(X$4,AEO22_Table_21._Residential_Sec!$E$5:$AJ$5,0))*About!$A$39*About!$B$41</f>
        <v>3496.3041366469679</v>
      </c>
      <c r="Y28" s="17">
        <f>INDEX(AEO22_Table_21._Residential_Sec!$E$8:$AJ$93,MATCH($B28,AEO22_Table_21._Residential_Sec!$C$8:$C$93,0),MATCH(Y$4,AEO22_Table_21._Residential_Sec!$E$5:$AJ$5,0))*About!$A$39*About!$B$41</f>
        <v>3522.6595968590627</v>
      </c>
      <c r="Z28" s="17">
        <f>INDEX(AEO22_Table_21._Residential_Sec!$E$8:$AJ$93,MATCH($B28,AEO22_Table_21._Residential_Sec!$C$8:$C$93,0),MATCH(Z$4,AEO22_Table_21._Residential_Sec!$E$5:$AJ$5,0))*About!$A$39*About!$B$41</f>
        <v>3570.323727029871</v>
      </c>
      <c r="AA28" s="17">
        <f>INDEX(AEO22_Table_21._Residential_Sec!$E$8:$AJ$93,MATCH($B28,AEO22_Table_21._Residential_Sec!$C$8:$C$93,0),MATCH(AA$4,AEO22_Table_21._Residential_Sec!$E$5:$AJ$5,0))*About!$A$39*About!$B$41</f>
        <v>3617.9878572006801</v>
      </c>
      <c r="AB28" s="17">
        <f>INDEX(AEO22_Table_21._Residential_Sec!$E$8:$AJ$93,MATCH($B28,AEO22_Table_21._Residential_Sec!$C$8:$C$93,0),MATCH(AB$4,AEO22_Table_21._Residential_Sec!$E$5:$AJ$5,0))*About!$A$39*About!$B$41</f>
        <v>3665.8389055290213</v>
      </c>
      <c r="AC28" s="17">
        <f>INDEX(AEO22_Table_21._Residential_Sec!$E$8:$AJ$93,MATCH($B28,AEO22_Table_21._Residential_Sec!$C$8:$C$93,0),MATCH(AC$4,AEO22_Table_21._Residential_Sec!$E$5:$AJ$5,0))*About!$A$39*About!$B$41</f>
        <v>3713.6899538573625</v>
      </c>
      <c r="AD28" s="17">
        <f>INDEX(AEO22_Table_21._Residential_Sec!$E$8:$AJ$93,MATCH($B28,AEO22_Table_21._Residential_Sec!$C$8:$C$93,0),MATCH(AD$4,AEO22_Table_21._Residential_Sec!$E$5:$AJ$5,0))*About!$A$39*About!$B$41</f>
        <v>3761.7279203432363</v>
      </c>
      <c r="AE28" s="17">
        <f>INDEX(AEO22_Table_21._Residential_Sec!$E$8:$AJ$93,MATCH($B28,AEO22_Table_21._Residential_Sec!$C$8:$C$93,0),MATCH(AE$4,AEO22_Table_21._Residential_Sec!$E$5:$AJ$5,0))*About!$A$39*About!$B$41</f>
        <v>3809.5789686715775</v>
      </c>
      <c r="AF28" s="17">
        <f>INDEX(AEO22_Table_21._Residential_Sec!$E$8:$AJ$93,MATCH($B28,AEO22_Table_21._Residential_Sec!$C$8:$C$93,0),MATCH(AF$4,AEO22_Table_21._Residential_Sec!$E$5:$AJ$5,0))*About!$A$39*About!$B$41</f>
        <v>3857.6169351574513</v>
      </c>
      <c r="AG28" s="17">
        <f>INDEX(AEO22_Table_21._Residential_Sec!$E$8:$AJ$93,MATCH($B28,AEO22_Table_21._Residential_Sec!$C$8:$C$93,0),MATCH(AG$4,AEO22_Table_21._Residential_Sec!$E$5:$AJ$5,0))*About!$A$39*About!$B$41</f>
        <v>3905.8418198008585</v>
      </c>
      <c r="AH28" s="17">
        <f>INDEX(AEO22_Table_21._Residential_Sec!$E$8:$AJ$93,MATCH($B28,AEO22_Table_21._Residential_Sec!$C$8:$C$93,0),MATCH(AH$4,AEO22_Table_21._Residential_Sec!$E$5:$AJ$5,0))*About!$A$39*About!$B$41</f>
        <v>3953.8797862867323</v>
      </c>
      <c r="AI28" s="17">
        <f>INDEX(AEO22_Table_21._Residential_Sec!$E$8:$AJ$93,MATCH($B28,AEO22_Table_21._Residential_Sec!$C$8:$C$93,0),MATCH(AI$4,AEO22_Table_21._Residential_Sec!$E$5:$AJ$5,0))*About!$A$39*About!$B$41</f>
        <v>4001.9177527726051</v>
      </c>
    </row>
    <row r="29" spans="1:35" x14ac:dyDescent="0.25">
      <c r="A29" t="s">
        <v>560</v>
      </c>
      <c r="B29" s="3" t="s">
        <v>769</v>
      </c>
      <c r="C29" t="s">
        <v>10</v>
      </c>
      <c r="D29" s="17"/>
      <c r="E29" s="17">
        <f>INDEX(AEO21_Table_21._Residential_Sec!$E$8:$AK$93,MATCH($A29,AEO21_Table_21._Residential_Sec!$C$8:$C$93,0),MATCH(E$4,AEO21_Table_21._Residential_Sec!$E$5:$AK$5,0))*About!$A$39*About!$B$41</f>
        <v>5067266.576782967</v>
      </c>
      <c r="F29" s="17">
        <f>INDEX(AEO22_Table_21._Residential_Sec!$E$8:$AJ$93,MATCH($B29,AEO22_Table_21._Residential_Sec!$C$8:$C$93,0),MATCH(F$4,AEO22_Table_21._Residential_Sec!$E$5:$AJ$5,0))*About!$A$39*About!$B$41</f>
        <v>6274537.3110175673</v>
      </c>
      <c r="G29" s="17">
        <f>INDEX(AEO22_Table_21._Residential_Sec!$E$8:$AJ$93,MATCH($B29,AEO22_Table_21._Residential_Sec!$C$8:$C$93,0),MATCH(G$4,AEO22_Table_21._Residential_Sec!$E$5:$AJ$5,0))*About!$A$39*About!$B$41</f>
        <v>6976475.1801991425</v>
      </c>
      <c r="H29" s="17">
        <f>INDEX(AEO22_Table_21._Residential_Sec!$E$8:$AJ$93,MATCH($B29,AEO22_Table_21._Residential_Sec!$C$8:$C$93,0),MATCH(H$4,AEO22_Table_21._Residential_Sec!$E$5:$AJ$5,0))*About!$A$39*About!$B$41</f>
        <v>7678381.4602120938</v>
      </c>
      <c r="I29" s="17">
        <f>INDEX(AEO22_Table_21._Residential_Sec!$E$8:$AJ$93,MATCH($B29,AEO22_Table_21._Residential_Sec!$C$8:$C$93,0),MATCH(I$4,AEO22_Table_21._Residential_Sec!$E$5:$AJ$5,0))*About!$A$39*About!$B$41</f>
        <v>8211140.826519873</v>
      </c>
      <c r="J29" s="17">
        <f>INDEX(AEO22_Table_21._Residential_Sec!$E$8:$AJ$93,MATCH($B29,AEO22_Table_21._Residential_Sec!$C$8:$C$93,0),MATCH(J$4,AEO22_Table_21._Residential_Sec!$E$5:$AJ$5,0))*About!$A$39*About!$B$41</f>
        <v>8717432.7686391957</v>
      </c>
      <c r="K29" s="17">
        <f>INDEX(AEO22_Table_21._Residential_Sec!$E$8:$AJ$93,MATCH($B29,AEO22_Table_21._Residential_Sec!$C$8:$C$93,0),MATCH(K$4,AEO22_Table_21._Residential_Sec!$E$5:$AJ$5,0))*About!$A$39*About!$B$41</f>
        <v>9220364.2961224001</v>
      </c>
      <c r="L29" s="17">
        <f>INDEX(AEO22_Table_21._Residential_Sec!$E$8:$AJ$93,MATCH($B29,AEO22_Table_21._Residential_Sec!$C$8:$C$93,0),MATCH(L$4,AEO22_Table_21._Residential_Sec!$E$5:$AJ$5,0))*About!$A$39*About!$B$41</f>
        <v>9726455.3012223747</v>
      </c>
      <c r="M29" s="17">
        <f>INDEX(AEO22_Table_21._Residential_Sec!$E$8:$AJ$93,MATCH($B29,AEO22_Table_21._Residential_Sec!$C$8:$C$93,0),MATCH(M$4,AEO22_Table_21._Residential_Sec!$E$5:$AJ$5,0))*About!$A$39*About!$B$41</f>
        <v>10253668.618878005</v>
      </c>
      <c r="N29" s="17">
        <f>INDEX(AEO22_Table_21._Residential_Sec!$E$8:$AJ$93,MATCH($B29,AEO22_Table_21._Residential_Sec!$C$8:$C$93,0),MATCH(N$4,AEO22_Table_21._Residential_Sec!$E$5:$AJ$5,0))*About!$A$39*About!$B$41</f>
        <v>10799933.382821986</v>
      </c>
      <c r="O29" s="17">
        <f>INDEX(AEO22_Table_21._Residential_Sec!$E$8:$AJ$93,MATCH($B29,AEO22_Table_21._Residential_Sec!$C$8:$C$93,0),MATCH(O$4,AEO22_Table_21._Residential_Sec!$E$5:$AJ$5,0))*About!$A$39*About!$B$41</f>
        <v>11351032.59799239</v>
      </c>
      <c r="P29" s="17">
        <f>INDEX(AEO22_Table_21._Residential_Sec!$E$8:$AJ$93,MATCH($B29,AEO22_Table_21._Residential_Sec!$C$8:$C$93,0),MATCH(P$4,AEO22_Table_21._Residential_Sec!$E$5:$AJ$5,0))*About!$A$39*About!$B$41</f>
        <v>11928031.566906825</v>
      </c>
      <c r="Q29" s="17">
        <f>INDEX(AEO22_Table_21._Residential_Sec!$E$8:$AJ$93,MATCH($B29,AEO22_Table_21._Residential_Sec!$C$8:$C$93,0),MATCH(Q$4,AEO22_Table_21._Residential_Sec!$E$5:$AJ$5,0))*About!$A$39*About!$B$41</f>
        <v>12522975.987371488</v>
      </c>
      <c r="R29" s="17">
        <f>INDEX(AEO22_Table_21._Residential_Sec!$E$8:$AJ$93,MATCH($B29,AEO22_Table_21._Residential_Sec!$C$8:$C$93,0),MATCH(R$4,AEO22_Table_21._Residential_Sec!$E$5:$AJ$5,0))*About!$A$39*About!$B$41</f>
        <v>13168064.194284791</v>
      </c>
      <c r="S29" s="17">
        <f>INDEX(AEO22_Table_21._Residential_Sec!$E$8:$AJ$93,MATCH($B29,AEO22_Table_21._Residential_Sec!$C$8:$C$93,0),MATCH(S$4,AEO22_Table_21._Residential_Sec!$E$5:$AJ$5,0))*About!$A$39*About!$B$41</f>
        <v>13856440.77730106</v>
      </c>
      <c r="T29" s="17">
        <f>INDEX(AEO22_Table_21._Residential_Sec!$E$8:$AJ$93,MATCH($B29,AEO22_Table_21._Residential_Sec!$C$8:$C$93,0),MATCH(T$4,AEO22_Table_21._Residential_Sec!$E$5:$AJ$5,0))*About!$A$39*About!$B$41</f>
        <v>14542076.392455274</v>
      </c>
      <c r="U29" s="17">
        <f>INDEX(AEO22_Table_21._Residential_Sec!$E$8:$AJ$93,MATCH($B29,AEO22_Table_21._Residential_Sec!$C$8:$C$93,0),MATCH(U$4,AEO22_Table_21._Residential_Sec!$E$5:$AJ$5,0))*About!$A$39*About!$B$41</f>
        <v>15231391.304622358</v>
      </c>
      <c r="V29" s="17">
        <f>INDEX(AEO22_Table_21._Residential_Sec!$E$8:$AJ$93,MATCH($B29,AEO22_Table_21._Residential_Sec!$C$8:$C$93,0),MATCH(V$4,AEO22_Table_21._Residential_Sec!$E$5:$AJ$5,0))*About!$A$39*About!$B$41</f>
        <v>15976628.204241883</v>
      </c>
      <c r="W29" s="17">
        <f>INDEX(AEO22_Table_21._Residential_Sec!$E$8:$AJ$93,MATCH($B29,AEO22_Table_21._Residential_Sec!$C$8:$C$93,0),MATCH(W$4,AEO22_Table_21._Residential_Sec!$E$5:$AJ$5,0))*About!$A$39*About!$B$41</f>
        <v>16717822.064113982</v>
      </c>
      <c r="X29" s="17">
        <f>INDEX(AEO22_Table_21._Residential_Sec!$E$8:$AJ$93,MATCH($B29,AEO22_Table_21._Residential_Sec!$C$8:$C$93,0),MATCH(X$4,AEO22_Table_21._Residential_Sec!$E$5:$AJ$5,0))*About!$A$39*About!$B$41</f>
        <v>17494974.491459563</v>
      </c>
      <c r="Y29" s="17">
        <f>INDEX(AEO22_Table_21._Residential_Sec!$E$8:$AJ$93,MATCH($B29,AEO22_Table_21._Residential_Sec!$C$8:$C$93,0),MATCH(Y$4,AEO22_Table_21._Residential_Sec!$E$5:$AJ$5,0))*About!$A$39*About!$B$41</f>
        <v>18334848.428074151</v>
      </c>
      <c r="Z29" s="17">
        <f>INDEX(AEO22_Table_21._Residential_Sec!$E$8:$AJ$93,MATCH($B29,AEO22_Table_21._Residential_Sec!$C$8:$C$93,0),MATCH(Z$4,AEO22_Table_21._Residential_Sec!$E$5:$AJ$5,0))*About!$A$39*About!$B$41</f>
        <v>19196765.24917024</v>
      </c>
      <c r="AA29" s="17">
        <f>INDEX(AEO22_Table_21._Residential_Sec!$E$8:$AJ$93,MATCH($B29,AEO22_Table_21._Residential_Sec!$C$8:$C$93,0),MATCH(AA$4,AEO22_Table_21._Residential_Sec!$E$5:$AJ$5,0))*About!$A$39*About!$B$41</f>
        <v>20132632.314012788</v>
      </c>
      <c r="AB29" s="17">
        <f>INDEX(AEO22_Table_21._Residential_Sec!$E$8:$AJ$93,MATCH($B29,AEO22_Table_21._Residential_Sec!$C$8:$C$93,0),MATCH(AB$4,AEO22_Table_21._Residential_Sec!$E$5:$AJ$5,0))*About!$A$39*About!$B$41</f>
        <v>21113687.404193316</v>
      </c>
      <c r="AC29" s="17">
        <f>INDEX(AEO22_Table_21._Residential_Sec!$E$8:$AJ$93,MATCH($B29,AEO22_Table_21._Residential_Sec!$C$8:$C$93,0),MATCH(AC$4,AEO22_Table_21._Residential_Sec!$E$5:$AJ$5,0))*About!$A$39*About!$B$41</f>
        <v>22108643.784667693</v>
      </c>
      <c r="AD29" s="17">
        <f>INDEX(AEO22_Table_21._Residential_Sec!$E$8:$AJ$93,MATCH($B29,AEO22_Table_21._Residential_Sec!$C$8:$C$93,0),MATCH(AD$4,AEO22_Table_21._Residential_Sec!$E$5:$AJ$5,0))*About!$A$39*About!$B$41</f>
        <v>23166872.148385007</v>
      </c>
      <c r="AE29" s="17">
        <f>INDEX(AEO22_Table_21._Residential_Sec!$E$8:$AJ$93,MATCH($B29,AEO22_Table_21._Residential_Sec!$C$8:$C$93,0),MATCH(AE$4,AEO22_Table_21._Residential_Sec!$E$5:$AJ$5,0))*About!$A$39*About!$B$41</f>
        <v>24259898.130899377</v>
      </c>
      <c r="AF29" s="17">
        <f>INDEX(AEO22_Table_21._Residential_Sec!$E$8:$AJ$93,MATCH($B29,AEO22_Table_21._Residential_Sec!$C$8:$C$93,0),MATCH(AF$4,AEO22_Table_21._Residential_Sec!$E$5:$AJ$5,0))*About!$A$39*About!$B$41</f>
        <v>25409064.421274185</v>
      </c>
      <c r="AG29" s="17">
        <f>INDEX(AEO22_Table_21._Residential_Sec!$E$8:$AJ$93,MATCH($B29,AEO22_Table_21._Residential_Sec!$C$8:$C$93,0),MATCH(AG$4,AEO22_Table_21._Residential_Sec!$E$5:$AJ$5,0))*About!$A$39*About!$B$41</f>
        <v>26614275.317412775</v>
      </c>
      <c r="AH29" s="17">
        <f>INDEX(AEO22_Table_21._Residential_Sec!$E$8:$AJ$93,MATCH($B29,AEO22_Table_21._Residential_Sec!$C$8:$C$93,0),MATCH(AH$4,AEO22_Table_21._Residential_Sec!$E$5:$AJ$5,0))*About!$A$39*About!$B$41</f>
        <v>27876463.354003076</v>
      </c>
      <c r="AI29" s="17">
        <f>INDEX(AEO22_Table_21._Residential_Sec!$E$8:$AJ$93,MATCH($B29,AEO22_Table_21._Residential_Sec!$C$8:$C$93,0),MATCH(AI$4,AEO22_Table_21._Residential_Sec!$E$5:$AJ$5,0))*About!$A$39*About!$B$41</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61</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64</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162</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163</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164</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181</v>
      </c>
    </row>
    <row r="41" spans="1:35" x14ac:dyDescent="0.25">
      <c r="B41" s="1" t="s">
        <v>174</v>
      </c>
    </row>
    <row r="42" spans="1:35" x14ac:dyDescent="0.25">
      <c r="C42" s="1" t="s">
        <v>165</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62</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554</v>
      </c>
      <c r="B44" s="3" t="s">
        <v>759</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556</v>
      </c>
      <c r="B47" s="3" t="s">
        <v>763</v>
      </c>
      <c r="C47" t="s">
        <v>63</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555</v>
      </c>
      <c r="B48" s="3" t="s">
        <v>761</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61</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64</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162</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163</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164</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175</v>
      </c>
    </row>
    <row r="61" spans="1:35" x14ac:dyDescent="0.25">
      <c r="C61" s="1" t="s">
        <v>165</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62</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554</v>
      </c>
      <c r="B63" s="3" t="s">
        <v>759</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556</v>
      </c>
      <c r="B66" s="3" t="s">
        <v>763</v>
      </c>
      <c r="C66" t="s">
        <v>63</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555</v>
      </c>
      <c r="B67" s="3" t="s">
        <v>761</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61</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64</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162</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163</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164</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178</v>
      </c>
    </row>
    <row r="80" spans="1:35" ht="18.75" x14ac:dyDescent="0.3">
      <c r="A80" s="15"/>
      <c r="B80" s="18" t="s">
        <v>181</v>
      </c>
    </row>
    <row r="81" spans="1:56" x14ac:dyDescent="0.25">
      <c r="B81" s="1" t="s">
        <v>176</v>
      </c>
      <c r="F81" s="20" t="s">
        <v>182</v>
      </c>
    </row>
    <row r="82" spans="1:56" x14ac:dyDescent="0.25">
      <c r="C82" s="1" t="s">
        <v>165</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62</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62</v>
      </c>
      <c r="AX83" s="10">
        <v>0</v>
      </c>
      <c r="AY83" s="10">
        <v>0</v>
      </c>
      <c r="AZ83" s="10">
        <v>0</v>
      </c>
      <c r="BA83" s="10">
        <v>0</v>
      </c>
      <c r="BB83" s="10">
        <v>0</v>
      </c>
      <c r="BC83" s="10">
        <v>0</v>
      </c>
      <c r="BD83" s="10">
        <v>0</v>
      </c>
    </row>
    <row r="84" spans="1:56" x14ac:dyDescent="0.25">
      <c r="A84" t="s">
        <v>441</v>
      </c>
      <c r="B84" s="3" t="s">
        <v>865</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445</v>
      </c>
      <c r="B87" s="3" t="s">
        <v>869</v>
      </c>
      <c r="C87" t="s">
        <v>63</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63</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443</v>
      </c>
      <c r="B88" s="3" t="s">
        <v>867</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439</v>
      </c>
      <c r="B92" s="3" t="s">
        <v>863</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61</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61</v>
      </c>
      <c r="AX94" s="10">
        <v>0</v>
      </c>
      <c r="AY94" s="10">
        <v>0</v>
      </c>
      <c r="AZ94" s="10">
        <v>0</v>
      </c>
      <c r="BA94" s="10">
        <v>0</v>
      </c>
      <c r="BB94" s="10">
        <v>0</v>
      </c>
      <c r="BC94" s="10">
        <v>0</v>
      </c>
      <c r="BD94" s="10">
        <v>0</v>
      </c>
    </row>
    <row r="95" spans="1:56" x14ac:dyDescent="0.25">
      <c r="C95" t="s">
        <v>64</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64</v>
      </c>
      <c r="AX95" s="10">
        <v>0</v>
      </c>
      <c r="AY95" s="10">
        <v>0</v>
      </c>
      <c r="AZ95" s="10">
        <v>0</v>
      </c>
      <c r="BA95" s="10">
        <v>0</v>
      </c>
      <c r="BB95" s="10">
        <v>0</v>
      </c>
      <c r="BC95" s="10">
        <v>0</v>
      </c>
      <c r="BD95" s="10">
        <v>0</v>
      </c>
    </row>
    <row r="96" spans="1:56" x14ac:dyDescent="0.25">
      <c r="C96" t="s">
        <v>162</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162</v>
      </c>
      <c r="AX96" s="10">
        <v>0</v>
      </c>
      <c r="AY96" s="10">
        <v>0</v>
      </c>
      <c r="AZ96" s="10">
        <v>0</v>
      </c>
      <c r="BA96" s="10">
        <v>0</v>
      </c>
      <c r="BB96" s="10">
        <v>0</v>
      </c>
      <c r="BC96" s="10">
        <v>0</v>
      </c>
      <c r="BD96" s="10">
        <v>0</v>
      </c>
    </row>
    <row r="97" spans="1:56" x14ac:dyDescent="0.25">
      <c r="C97" t="s">
        <v>163</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163</v>
      </c>
      <c r="AX97" s="10">
        <v>0</v>
      </c>
      <c r="AY97" s="10">
        <v>0</v>
      </c>
      <c r="AZ97" s="10">
        <v>0</v>
      </c>
      <c r="BA97" s="10">
        <v>0</v>
      </c>
      <c r="BB97" s="10">
        <v>0</v>
      </c>
      <c r="BC97" s="10">
        <v>0</v>
      </c>
      <c r="BD97" s="10">
        <v>0</v>
      </c>
    </row>
    <row r="98" spans="1:56" x14ac:dyDescent="0.25">
      <c r="C98" t="s">
        <v>164</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164</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180</v>
      </c>
    </row>
    <row r="101" spans="1:56" x14ac:dyDescent="0.25">
      <c r="B101" s="1" t="s">
        <v>173</v>
      </c>
      <c r="F101" s="20" t="s">
        <v>182</v>
      </c>
    </row>
    <row r="102" spans="1:56" x14ac:dyDescent="0.25">
      <c r="C102" s="1" t="s">
        <v>166</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62</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62</v>
      </c>
      <c r="AX103" s="10">
        <v>0</v>
      </c>
      <c r="AY103" s="10">
        <v>1</v>
      </c>
      <c r="AZ103" s="10">
        <v>2</v>
      </c>
      <c r="BA103" s="10">
        <v>3</v>
      </c>
      <c r="BB103" s="10">
        <v>4</v>
      </c>
      <c r="BC103" s="10">
        <v>5</v>
      </c>
      <c r="BD103" s="10">
        <v>6</v>
      </c>
    </row>
    <row r="104" spans="1:56" x14ac:dyDescent="0.25">
      <c r="A104" t="s">
        <v>454</v>
      </c>
      <c r="B104" s="3" t="s">
        <v>877</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458</v>
      </c>
      <c r="B107" s="3" t="s">
        <v>881</v>
      </c>
      <c r="C107" t="s">
        <v>63</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63</v>
      </c>
      <c r="AX107" s="17">
        <f>E107</f>
        <v>755308</v>
      </c>
      <c r="AY107" s="17">
        <f>J107</f>
        <v>763034</v>
      </c>
      <c r="AZ107" s="17">
        <f>O107</f>
        <v>768833</v>
      </c>
      <c r="BA107" s="17">
        <f>T107</f>
        <v>775961</v>
      </c>
      <c r="BB107" s="17">
        <f>Y107</f>
        <v>779108</v>
      </c>
      <c r="BC107" s="17">
        <f>AD107</f>
        <v>784248</v>
      </c>
      <c r="BD107" s="17">
        <f>AI107</f>
        <v>784516</v>
      </c>
    </row>
    <row r="108" spans="1:56" x14ac:dyDescent="0.25">
      <c r="A108" t="s">
        <v>456</v>
      </c>
      <c r="B108" s="3" t="s">
        <v>879</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452</v>
      </c>
      <c r="B112" s="3" t="s">
        <v>875</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61</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61</v>
      </c>
      <c r="AX114" s="10">
        <v>0</v>
      </c>
      <c r="AY114" s="10">
        <v>0</v>
      </c>
      <c r="AZ114" s="10">
        <v>0</v>
      </c>
      <c r="BA114" s="10">
        <v>0</v>
      </c>
      <c r="BB114" s="10">
        <v>0</v>
      </c>
      <c r="BC114" s="10">
        <v>0</v>
      </c>
      <c r="BD114" s="10">
        <v>0</v>
      </c>
    </row>
    <row r="115" spans="1:56" x14ac:dyDescent="0.25">
      <c r="C115" t="s">
        <v>64</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64</v>
      </c>
      <c r="AX115" s="10">
        <v>0</v>
      </c>
      <c r="AY115" s="10">
        <v>0</v>
      </c>
      <c r="AZ115" s="10">
        <v>0</v>
      </c>
      <c r="BA115" s="10">
        <v>0</v>
      </c>
      <c r="BB115" s="10">
        <v>0</v>
      </c>
      <c r="BC115" s="10">
        <v>0</v>
      </c>
      <c r="BD115" s="10">
        <v>0</v>
      </c>
    </row>
    <row r="116" spans="1:56" x14ac:dyDescent="0.25">
      <c r="C116" t="s">
        <v>162</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162</v>
      </c>
      <c r="AX116" s="10">
        <v>0</v>
      </c>
      <c r="AY116" s="10">
        <v>0</v>
      </c>
      <c r="AZ116" s="10">
        <v>0</v>
      </c>
      <c r="BA116" s="10">
        <v>0</v>
      </c>
      <c r="BB116" s="10">
        <v>0</v>
      </c>
      <c r="BC116" s="10">
        <v>0</v>
      </c>
      <c r="BD116" s="10">
        <v>0</v>
      </c>
    </row>
    <row r="117" spans="1:56" x14ac:dyDescent="0.25">
      <c r="C117" t="s">
        <v>163</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163</v>
      </c>
      <c r="AX117" s="10">
        <v>0</v>
      </c>
      <c r="AY117" s="10">
        <v>0</v>
      </c>
      <c r="AZ117" s="10">
        <v>0</v>
      </c>
      <c r="BA117" s="10">
        <v>0</v>
      </c>
      <c r="BB117" s="10">
        <v>0</v>
      </c>
      <c r="BC117" s="10">
        <v>0</v>
      </c>
      <c r="BD117" s="10">
        <v>0</v>
      </c>
    </row>
    <row r="118" spans="1:56" x14ac:dyDescent="0.25">
      <c r="C118" t="s">
        <v>164</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164</v>
      </c>
      <c r="AX118" s="10">
        <v>0</v>
      </c>
      <c r="AY118" s="10">
        <v>0</v>
      </c>
      <c r="AZ118" s="10">
        <v>0</v>
      </c>
      <c r="BA118" s="10">
        <v>0</v>
      </c>
      <c r="BB118" s="10">
        <v>0</v>
      </c>
      <c r="BC118" s="10">
        <v>0</v>
      </c>
      <c r="BD118" s="10">
        <v>0</v>
      </c>
    </row>
    <row r="121" spans="1:56" x14ac:dyDescent="0.25">
      <c r="A121" t="s">
        <v>935</v>
      </c>
      <c r="E121" s="58">
        <f>E10/(E48*8760)</f>
        <v>0.16894106961455674</v>
      </c>
      <c r="F121" s="58">
        <f t="shared" ref="F121:AI121" si="43">F10/(F48*8760)</f>
        <v>0.18013879342231093</v>
      </c>
      <c r="G121" s="58">
        <f t="shared" si="43"/>
        <v>0.18349618150428545</v>
      </c>
      <c r="H121" s="58">
        <f t="shared" si="43"/>
        <v>0.18634500485552655</v>
      </c>
      <c r="I121" s="58">
        <f t="shared" si="43"/>
        <v>0.18882735750336888</v>
      </c>
      <c r="J121" s="58">
        <f t="shared" si="43"/>
        <v>0.19109292212927406</v>
      </c>
      <c r="K121" s="58">
        <f t="shared" si="43"/>
        <v>0.19315851730344336</v>
      </c>
      <c r="L121" s="58">
        <f t="shared" si="43"/>
        <v>0.1950489179218052</v>
      </c>
      <c r="M121" s="58">
        <f t="shared" si="43"/>
        <v>0.1967608551300441</v>
      </c>
      <c r="N121" s="58">
        <f t="shared" si="43"/>
        <v>0.19831433645656837</v>
      </c>
      <c r="O121" s="58">
        <f t="shared" si="43"/>
        <v>0.19973981784774603</v>
      </c>
      <c r="P121" s="58">
        <f t="shared" si="43"/>
        <v>0.20101971037295446</v>
      </c>
      <c r="Q121" s="58">
        <f t="shared" si="43"/>
        <v>0.2021737355965508</v>
      </c>
      <c r="R121" s="58">
        <f t="shared" si="43"/>
        <v>0.20316143021697536</v>
      </c>
      <c r="S121" s="58">
        <f t="shared" si="43"/>
        <v>0.20400188744464723</v>
      </c>
      <c r="T121" s="58">
        <f t="shared" si="43"/>
        <v>0.20478042577039768</v>
      </c>
      <c r="U121" s="58">
        <f t="shared" si="43"/>
        <v>0.20549560281235812</v>
      </c>
      <c r="V121" s="58">
        <f t="shared" si="43"/>
        <v>0.20607561226360971</v>
      </c>
      <c r="W121" s="58">
        <f t="shared" si="43"/>
        <v>0.20661847443927792</v>
      </c>
      <c r="X121" s="58">
        <f t="shared" si="43"/>
        <v>0.20707282760034548</v>
      </c>
      <c r="Y121" s="58">
        <f t="shared" si="43"/>
        <v>0.20740597785778372</v>
      </c>
      <c r="Z121" s="58">
        <f t="shared" si="43"/>
        <v>0.20768549022366409</v>
      </c>
      <c r="AA121" s="58">
        <f t="shared" si="43"/>
        <v>0.20784854387864829</v>
      </c>
      <c r="AB121" s="58">
        <f t="shared" si="43"/>
        <v>0.207945485752703</v>
      </c>
      <c r="AC121" s="58">
        <f t="shared" si="43"/>
        <v>0.20802150963066285</v>
      </c>
      <c r="AD121" s="58">
        <f t="shared" si="43"/>
        <v>0.2080256789215997</v>
      </c>
      <c r="AE121" s="58">
        <f t="shared" si="43"/>
        <v>0.20799590273962146</v>
      </c>
      <c r="AF121" s="58">
        <f t="shared" si="43"/>
        <v>0.20791823045049204</v>
      </c>
      <c r="AG121" s="58">
        <f t="shared" si="43"/>
        <v>0.20779756981153599</v>
      </c>
      <c r="AH121" s="58">
        <f t="shared" si="43"/>
        <v>0.20763920752231527</v>
      </c>
      <c r="AI121" s="58">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topLeftCell="F1" workbookViewId="0">
      <selection activeCell="AG7" sqref="AG7"/>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Calculations!D5</f>
        <v>0</v>
      </c>
      <c r="C2" s="10">
        <f>Calculations!E5</f>
        <v>0</v>
      </c>
      <c r="D2" s="10">
        <f>Calculations!F5</f>
        <v>0</v>
      </c>
      <c r="E2" s="10">
        <f>Calculations!G5</f>
        <v>0</v>
      </c>
      <c r="F2" s="10">
        <f>Calculations!H5</f>
        <v>0</v>
      </c>
      <c r="G2" s="10">
        <f>Calculations!I5</f>
        <v>0</v>
      </c>
      <c r="H2" s="10">
        <f>Calculations!J5</f>
        <v>0</v>
      </c>
      <c r="I2" s="10">
        <f>Calculations!K5</f>
        <v>0</v>
      </c>
      <c r="J2" s="10">
        <f>Calculations!L5</f>
        <v>0</v>
      </c>
      <c r="K2" s="10">
        <f>Calculations!M5</f>
        <v>0</v>
      </c>
      <c r="L2" s="10">
        <f>Calculations!N5</f>
        <v>0</v>
      </c>
      <c r="M2" s="10">
        <f>Calculations!O5</f>
        <v>0</v>
      </c>
      <c r="N2" s="10">
        <f>Calculations!P5</f>
        <v>0</v>
      </c>
      <c r="O2" s="10">
        <f>Calculations!Q5</f>
        <v>0</v>
      </c>
      <c r="P2" s="10">
        <f>Calculations!R5</f>
        <v>0</v>
      </c>
      <c r="Q2" s="10">
        <f>Calculations!S5</f>
        <v>0</v>
      </c>
      <c r="R2" s="10">
        <f>Calculations!T5</f>
        <v>0</v>
      </c>
      <c r="S2" s="10">
        <f>Calculations!U5</f>
        <v>0</v>
      </c>
      <c r="T2" s="10">
        <f>Calculations!V5</f>
        <v>0</v>
      </c>
      <c r="U2" s="10">
        <f>Calculations!W5</f>
        <v>0</v>
      </c>
      <c r="V2" s="10">
        <f>Calculations!X5</f>
        <v>0</v>
      </c>
      <c r="W2" s="10">
        <f>Calculations!Y5</f>
        <v>0</v>
      </c>
      <c r="X2" s="10">
        <f>Calculations!Z5</f>
        <v>0</v>
      </c>
      <c r="Y2" s="10">
        <f>Calculations!AA5</f>
        <v>0</v>
      </c>
      <c r="Z2" s="10">
        <f>Calculations!AB5</f>
        <v>0</v>
      </c>
      <c r="AA2" s="10">
        <f>Calculations!AC5</f>
        <v>0</v>
      </c>
      <c r="AB2" s="10">
        <f>Calculations!AD5</f>
        <v>0</v>
      </c>
      <c r="AC2" s="10">
        <f>Calculations!AE5</f>
        <v>0</v>
      </c>
      <c r="AD2" s="10">
        <f>Calculations!AF5</f>
        <v>0</v>
      </c>
      <c r="AE2" s="10">
        <f>Calculations!AG5</f>
        <v>0</v>
      </c>
      <c r="AF2" s="10">
        <f>Calculations!AH5</f>
        <v>0</v>
      </c>
      <c r="AG2" s="10">
        <f>Calculations!AI5</f>
        <v>0</v>
      </c>
    </row>
    <row r="3" spans="1:33" x14ac:dyDescent="0.25">
      <c r="A3" t="s">
        <v>7</v>
      </c>
      <c r="B3" s="10">
        <f>Calculations!D6</f>
        <v>0</v>
      </c>
      <c r="C3" s="10">
        <f>Calculations!E6</f>
        <v>0</v>
      </c>
      <c r="D3" s="10">
        <f>Calculations!F6</f>
        <v>0</v>
      </c>
      <c r="E3" s="10">
        <f>Calculations!G6</f>
        <v>0</v>
      </c>
      <c r="F3" s="10">
        <f>Calculations!H6</f>
        <v>0</v>
      </c>
      <c r="G3" s="10">
        <f>Calculations!I6</f>
        <v>0</v>
      </c>
      <c r="H3" s="10">
        <f>Calculations!J6</f>
        <v>0</v>
      </c>
      <c r="I3" s="10">
        <f>Calculations!K6</f>
        <v>0</v>
      </c>
      <c r="J3" s="10">
        <f>Calculations!L6</f>
        <v>0</v>
      </c>
      <c r="K3" s="10">
        <f>Calculations!M6</f>
        <v>0</v>
      </c>
      <c r="L3" s="10">
        <f>Calculations!N6</f>
        <v>0</v>
      </c>
      <c r="M3" s="10">
        <f>Calculations!O6</f>
        <v>0</v>
      </c>
      <c r="N3" s="10">
        <f>Calculations!P6</f>
        <v>0</v>
      </c>
      <c r="O3" s="10">
        <f>Calculations!Q6</f>
        <v>0</v>
      </c>
      <c r="P3" s="10">
        <f>Calculations!R6</f>
        <v>0.81308184246741666</v>
      </c>
      <c r="Q3" s="10">
        <f>Calculations!S6</f>
        <v>4.0654092123370846</v>
      </c>
      <c r="R3" s="10">
        <f>Calculations!T6</f>
        <v>10.570063952076419</v>
      </c>
      <c r="S3" s="10">
        <f>Calculations!U6</f>
        <v>23.579373431555087</v>
      </c>
      <c r="T3" s="10">
        <f>Calculations!V6</f>
        <v>47.158746863110174</v>
      </c>
      <c r="U3" s="10">
        <f>Calculations!W6</f>
        <v>93.504411883752923</v>
      </c>
      <c r="V3" s="10">
        <f>Calculations!X6</f>
        <v>176.43875981542945</v>
      </c>
      <c r="W3" s="10">
        <f>Calculations!Y6</f>
        <v>331.73739172670605</v>
      </c>
      <c r="X3" s="10">
        <f>Calculations!Z6</f>
        <v>613.87679106289977</v>
      </c>
      <c r="Y3" s="10">
        <f>Calculations!AA6</f>
        <v>896.01619039909326</v>
      </c>
      <c r="Z3" s="10">
        <f>Calculations!AB6</f>
        <v>1179.7817534202218</v>
      </c>
      <c r="AA3" s="10">
        <f>Calculations!AC6</f>
        <v>1463.5473164413499</v>
      </c>
      <c r="AB3" s="10">
        <f>Calculations!AD6</f>
        <v>1747.3128794624786</v>
      </c>
      <c r="AC3" s="10">
        <f>Calculations!AE6</f>
        <v>2031.8915243260744</v>
      </c>
      <c r="AD3" s="10">
        <f>Calculations!AF6</f>
        <v>2317.2832510321382</v>
      </c>
      <c r="AE3" s="10">
        <f>Calculations!AG6</f>
        <v>2602.6749777382011</v>
      </c>
      <c r="AF3" s="10">
        <f>Calculations!AH6</f>
        <v>2888.8797862867318</v>
      </c>
      <c r="AG3" s="10">
        <f>Calculations!AI6</f>
        <v>3174.2715129927951</v>
      </c>
    </row>
    <row r="4" spans="1:33" x14ac:dyDescent="0.25">
      <c r="A4" t="s">
        <v>8</v>
      </c>
      <c r="B4" s="10">
        <f>Calculations!D7</f>
        <v>0</v>
      </c>
      <c r="C4" s="10">
        <f>Calculations!E7</f>
        <v>0</v>
      </c>
      <c r="D4" s="10">
        <f>Calculations!F7</f>
        <v>0</v>
      </c>
      <c r="E4" s="10">
        <f>Calculations!G7</f>
        <v>0</v>
      </c>
      <c r="F4" s="10">
        <f>Calculations!H7</f>
        <v>0</v>
      </c>
      <c r="G4" s="10">
        <f>Calculations!I7</f>
        <v>0</v>
      </c>
      <c r="H4" s="10">
        <f>Calculations!J7</f>
        <v>0</v>
      </c>
      <c r="I4" s="10">
        <f>Calculations!K7</f>
        <v>0</v>
      </c>
      <c r="J4" s="10">
        <f>Calculations!L7</f>
        <v>0</v>
      </c>
      <c r="K4" s="10">
        <f>Calculations!M7</f>
        <v>0</v>
      </c>
      <c r="L4" s="10">
        <f>Calculations!N7</f>
        <v>0</v>
      </c>
      <c r="M4" s="10">
        <f>Calculations!O7</f>
        <v>0</v>
      </c>
      <c r="N4" s="10">
        <f>Calculations!P7</f>
        <v>0</v>
      </c>
      <c r="O4" s="10">
        <f>Calculations!Q7</f>
        <v>0</v>
      </c>
      <c r="P4" s="10">
        <f>Calculations!R7</f>
        <v>0</v>
      </c>
      <c r="Q4" s="10">
        <f>Calculations!S7</f>
        <v>0</v>
      </c>
      <c r="R4" s="10">
        <f>Calculations!T7</f>
        <v>0</v>
      </c>
      <c r="S4" s="10">
        <f>Calculations!U7</f>
        <v>0</v>
      </c>
      <c r="T4" s="10">
        <f>Calculations!V7</f>
        <v>0</v>
      </c>
      <c r="U4" s="10">
        <f>Calculations!W7</f>
        <v>0</v>
      </c>
      <c r="V4" s="10">
        <f>Calculations!X7</f>
        <v>0</v>
      </c>
      <c r="W4" s="10">
        <f>Calculations!Y7</f>
        <v>0</v>
      </c>
      <c r="X4" s="10">
        <f>Calculations!Z7</f>
        <v>0</v>
      </c>
      <c r="Y4" s="10">
        <f>Calculations!AA7</f>
        <v>0</v>
      </c>
      <c r="Z4" s="10">
        <f>Calculations!AB7</f>
        <v>0</v>
      </c>
      <c r="AA4" s="10">
        <f>Calculations!AC7</f>
        <v>0</v>
      </c>
      <c r="AB4" s="10">
        <f>Calculations!AD7</f>
        <v>0</v>
      </c>
      <c r="AC4" s="10">
        <f>Calculations!AE7</f>
        <v>0</v>
      </c>
      <c r="AD4" s="10">
        <f>Calculations!AF7</f>
        <v>0</v>
      </c>
      <c r="AE4" s="10">
        <f>Calculations!AG7</f>
        <v>0</v>
      </c>
      <c r="AF4" s="10">
        <f>Calculations!AH7</f>
        <v>0</v>
      </c>
      <c r="AG4" s="10">
        <f>Calculations!AI7</f>
        <v>0</v>
      </c>
    </row>
    <row r="5" spans="1:33" x14ac:dyDescent="0.25">
      <c r="A5" t="s">
        <v>9</v>
      </c>
      <c r="B5" s="10">
        <f>Calculations!D8</f>
        <v>0</v>
      </c>
      <c r="C5" s="10">
        <f>Calculations!E8</f>
        <v>0</v>
      </c>
      <c r="D5" s="10">
        <f>Calculations!F8</f>
        <v>0</v>
      </c>
      <c r="E5" s="10">
        <f>Calculations!G8</f>
        <v>0</v>
      </c>
      <c r="F5" s="10">
        <f>Calculations!H8</f>
        <v>0</v>
      </c>
      <c r="G5" s="10">
        <f>Calculations!I8</f>
        <v>0</v>
      </c>
      <c r="H5" s="10">
        <f>Calculations!J8</f>
        <v>0</v>
      </c>
      <c r="I5" s="10">
        <f>Calculations!K8</f>
        <v>0</v>
      </c>
      <c r="J5" s="10">
        <f>Calculations!L8</f>
        <v>0</v>
      </c>
      <c r="K5" s="10">
        <f>Calculations!M8</f>
        <v>0</v>
      </c>
      <c r="L5" s="10">
        <f>Calculations!N8</f>
        <v>0</v>
      </c>
      <c r="M5" s="10">
        <f>Calculations!O8</f>
        <v>0</v>
      </c>
      <c r="N5" s="10">
        <f>Calculations!P8</f>
        <v>0</v>
      </c>
      <c r="O5" s="10">
        <f>Calculations!Q8</f>
        <v>0</v>
      </c>
      <c r="P5" s="10">
        <f>Calculations!R8</f>
        <v>0</v>
      </c>
      <c r="Q5" s="10">
        <f>Calculations!S8</f>
        <v>0</v>
      </c>
      <c r="R5" s="10">
        <f>Calculations!T8</f>
        <v>0</v>
      </c>
      <c r="S5" s="10">
        <f>Calculations!U8</f>
        <v>0</v>
      </c>
      <c r="T5" s="10">
        <f>Calculations!V8</f>
        <v>0</v>
      </c>
      <c r="U5" s="10">
        <f>Calculations!W8</f>
        <v>0</v>
      </c>
      <c r="V5" s="10">
        <f>Calculations!X8</f>
        <v>0</v>
      </c>
      <c r="W5" s="10">
        <f>Calculations!Y8</f>
        <v>0</v>
      </c>
      <c r="X5" s="10">
        <f>Calculations!Z8</f>
        <v>0</v>
      </c>
      <c r="Y5" s="10">
        <f>Calculations!AA8</f>
        <v>0</v>
      </c>
      <c r="Z5" s="10">
        <f>Calculations!AB8</f>
        <v>0</v>
      </c>
      <c r="AA5" s="10">
        <f>Calculations!AC8</f>
        <v>0</v>
      </c>
      <c r="AB5" s="10">
        <f>Calculations!AD8</f>
        <v>0</v>
      </c>
      <c r="AC5" s="10">
        <f>Calculations!AE8</f>
        <v>0</v>
      </c>
      <c r="AD5" s="10">
        <f>Calculations!AF8</f>
        <v>0</v>
      </c>
      <c r="AE5" s="10">
        <f>Calculations!AG8</f>
        <v>0</v>
      </c>
      <c r="AF5" s="10">
        <f>Calculations!AH8</f>
        <v>0</v>
      </c>
      <c r="AG5" s="10">
        <f>Calculations!AI8</f>
        <v>0</v>
      </c>
    </row>
    <row r="6" spans="1:33" x14ac:dyDescent="0.25">
      <c r="A6" t="s">
        <v>63</v>
      </c>
      <c r="B6" s="10">
        <f>Calculations!D9</f>
        <v>0</v>
      </c>
      <c r="C6" s="10">
        <f>Calculations!E9</f>
        <v>15079.415850400712</v>
      </c>
      <c r="D6" s="10">
        <f>Calculations!F9</f>
        <v>15079.415850400712</v>
      </c>
      <c r="E6" s="10">
        <f>Calculations!G9</f>
        <v>15079.415850400712</v>
      </c>
      <c r="F6" s="10">
        <f>Calculations!H9</f>
        <v>15079.415850400712</v>
      </c>
      <c r="G6" s="10">
        <f>Calculations!I9</f>
        <v>15079.415850400712</v>
      </c>
      <c r="H6" s="10">
        <f>Calculations!J9</f>
        <v>15079.415850400712</v>
      </c>
      <c r="I6" s="10">
        <f>Calculations!K9</f>
        <v>15079.415850400712</v>
      </c>
      <c r="J6" s="10">
        <f>Calculations!L9</f>
        <v>15079.415850400712</v>
      </c>
      <c r="K6" s="10">
        <f>Calculations!M9</f>
        <v>15079.415850400712</v>
      </c>
      <c r="L6" s="10">
        <f>Calculations!N9</f>
        <v>15079.415850400712</v>
      </c>
      <c r="M6" s="10">
        <f>Calculations!O9</f>
        <v>15079.415850400712</v>
      </c>
      <c r="N6" s="10">
        <f>Calculations!P9</f>
        <v>15079.415850400712</v>
      </c>
      <c r="O6" s="10">
        <f>Calculations!Q9</f>
        <v>15079.415850400712</v>
      </c>
      <c r="P6" s="10">
        <f>Calculations!R9</f>
        <v>15080.228932243179</v>
      </c>
      <c r="Q6" s="10">
        <f>Calculations!S9</f>
        <v>15081.855095928113</v>
      </c>
      <c r="R6" s="10">
        <f>Calculations!T9</f>
        <v>15086.733586982917</v>
      </c>
      <c r="S6" s="10">
        <f>Calculations!U9</f>
        <v>15096.490569092528</v>
      </c>
      <c r="T6" s="10">
        <f>Calculations!V9</f>
        <v>15113.565287784344</v>
      </c>
      <c r="U6" s="10">
        <f>Calculations!W9</f>
        <v>15147.714725167976</v>
      </c>
      <c r="V6" s="10">
        <f>Calculations!X9</f>
        <v>15208.69586335303</v>
      </c>
      <c r="W6" s="10">
        <f>Calculations!Y9</f>
        <v>15323.340403140939</v>
      </c>
      <c r="X6" s="10">
        <f>Calculations!Z9</f>
        <v>15530.676272970128</v>
      </c>
      <c r="Y6" s="10">
        <f>Calculations!AA9</f>
        <v>15738.01214279932</v>
      </c>
      <c r="Z6" s="10">
        <f>Calculations!AB9</f>
        <v>15946.161094470979</v>
      </c>
      <c r="AA6" s="10">
        <f>Calculations!AC9</f>
        <v>16154.310046142637</v>
      </c>
      <c r="AB6" s="10">
        <f>Calculations!AD9</f>
        <v>16363.272079656763</v>
      </c>
      <c r="AC6" s="10">
        <f>Calculations!AE9</f>
        <v>16571.42103132842</v>
      </c>
      <c r="AD6" s="10">
        <f>Calculations!AF9</f>
        <v>16780.383064842546</v>
      </c>
      <c r="AE6" s="10">
        <f>Calculations!AG9</f>
        <v>16990.158180199141</v>
      </c>
      <c r="AF6" s="10">
        <f>Calculations!AH9</f>
        <v>17199.120213713268</v>
      </c>
      <c r="AG6" s="10">
        <f>Calculations!AI9</f>
        <v>17408.082247227394</v>
      </c>
    </row>
    <row r="7" spans="1:33" x14ac:dyDescent="0.25">
      <c r="A7" t="s">
        <v>10</v>
      </c>
      <c r="B7" s="10">
        <f>Calculations!D10</f>
        <v>0</v>
      </c>
      <c r="C7" s="10">
        <f>Calculations!E10</f>
        <v>22042280.423217028</v>
      </c>
      <c r="D7" s="10">
        <f>Calculations!F10</f>
        <v>27293829.688982435</v>
      </c>
      <c r="E7" s="10">
        <f>Calculations!G10</f>
        <v>30347213.819800857</v>
      </c>
      <c r="F7" s="10">
        <f>Calculations!H10+'Inflation Reduction Act'!B52</f>
        <v>37873062.505535811</v>
      </c>
      <c r="G7" s="10">
        <f>Calculations!I10+'Inflation Reduction Act'!C52</f>
        <v>44782294.606954783</v>
      </c>
      <c r="H7" s="10">
        <f>Calculations!J10+'Inflation Reduction Act'!D52</f>
        <v>51679946.773673259</v>
      </c>
      <c r="I7" s="10">
        <f>Calculations!K10+'Inflation Reduction Act'!E52</f>
        <v>58652537.83420448</v>
      </c>
      <c r="J7" s="10">
        <f>Calculations!L10+'Inflation Reduction Act'!F52</f>
        <v>65717003.261091277</v>
      </c>
      <c r="K7" s="10">
        <f>Calculations!M10+'Inflation Reduction Act'!G52</f>
        <v>72938394.554708496</v>
      </c>
      <c r="L7" s="10">
        <f>Calculations!N10+'Inflation Reduction Act'!H52</f>
        <v>80298214.797752678</v>
      </c>
      <c r="M7" s="10">
        <f>Calculations!O10+'Inflation Reduction Act'!I52</f>
        <v>87729059.303285331</v>
      </c>
      <c r="N7" s="10">
        <f>Calculations!P10+'Inflation Reduction Act'!J52</f>
        <v>95309544.627785683</v>
      </c>
      <c r="O7" s="10">
        <f>Calculations!Q10+'Inflation Reduction Act'!K52</f>
        <v>102999320.43679856</v>
      </c>
      <c r="P7" s="10">
        <f>Calculations!R10+'Inflation Reduction Act'!L52</f>
        <v>109471664.23596691</v>
      </c>
      <c r="Q7" s="10">
        <f>Calculations!S10+'Inflation Reduction Act'!M52</f>
        <v>116125342.51572846</v>
      </c>
      <c r="R7" s="10">
        <f>Calculations!T10+'Inflation Reduction Act'!N52</f>
        <v>122777473.11981441</v>
      </c>
      <c r="S7" s="10">
        <f>Calculations!U10+'Inflation Reduction Act'!O52</f>
        <v>129452404.79055598</v>
      </c>
      <c r="T7" s="10">
        <f>Calculations!V10+'Inflation Reduction Act'!P52</f>
        <v>135690379.40713292</v>
      </c>
      <c r="U7" s="10">
        <f>Calculations!W10+'Inflation Reduction Act'!Q52</f>
        <v>141251942.12280041</v>
      </c>
      <c r="V7" s="10">
        <f>Calculations!X10+'Inflation Reduction Act'!R52</f>
        <v>145623598.8881523</v>
      </c>
      <c r="W7" s="10">
        <f>Calculations!Y10+'Inflation Reduction Act'!S52</f>
        <v>150230594.13479722</v>
      </c>
      <c r="X7" s="10">
        <f>Calculations!Z10+'Inflation Reduction Act'!T52</f>
        <v>154917735.15641111</v>
      </c>
      <c r="Y7" s="10">
        <f>Calculations!AA10+'Inflation Reduction Act'!U52</f>
        <v>159888306.51819497</v>
      </c>
      <c r="Z7" s="10">
        <f>Calculations!AB10+'Inflation Reduction Act'!V52</f>
        <v>165033497.0608139</v>
      </c>
      <c r="AA7" s="10">
        <f>Calculations!AC10+'Inflation Reduction Act'!W52</f>
        <v>170232496.8044624</v>
      </c>
      <c r="AB7" s="10">
        <f>Calculations!AD10+'Inflation Reduction Act'!X52</f>
        <v>175681468.83200562</v>
      </c>
      <c r="AC7" s="10">
        <f>Calculations!AE10+'Inflation Reduction Act'!Y52</f>
        <v>181269481.03567398</v>
      </c>
      <c r="AD7" s="10">
        <f>Calculations!AF10+'Inflation Reduction Act'!Z52</f>
        <v>187083822.76732779</v>
      </c>
      <c r="AE7" s="10">
        <f>Calculations!AG10+'Inflation Reduction Act'!AA52</f>
        <v>193125321.54353383</v>
      </c>
      <c r="AF7" s="10">
        <f>Calculations!AH10+'Inflation Reduction Act'!AB52</f>
        <v>199399499.91911379</v>
      </c>
      <c r="AG7" s="10">
        <f>Calculations!AI10+'Inflation Reduction Act'!AC52</f>
        <v>205792827.06191695</v>
      </c>
    </row>
    <row r="8" spans="1:33" x14ac:dyDescent="0.25">
      <c r="A8" t="s">
        <v>11</v>
      </c>
      <c r="B8" s="10">
        <f>Calculations!D11</f>
        <v>0</v>
      </c>
      <c r="C8" s="10">
        <f>Calculations!E11</f>
        <v>0</v>
      </c>
      <c r="D8" s="10">
        <f>Calculations!F11</f>
        <v>0</v>
      </c>
      <c r="E8" s="10">
        <f>Calculations!G11</f>
        <v>0</v>
      </c>
      <c r="F8" s="10">
        <f>Calculations!H11</f>
        <v>0</v>
      </c>
      <c r="G8" s="10">
        <f>Calculations!I11</f>
        <v>0</v>
      </c>
      <c r="H8" s="10">
        <f>Calculations!J11</f>
        <v>0</v>
      </c>
      <c r="I8" s="10">
        <f>Calculations!K11</f>
        <v>0</v>
      </c>
      <c r="J8" s="10">
        <f>Calculations!L11</f>
        <v>0</v>
      </c>
      <c r="K8" s="10">
        <f>Calculations!M11</f>
        <v>0</v>
      </c>
      <c r="L8" s="10">
        <f>Calculations!N11</f>
        <v>0</v>
      </c>
      <c r="M8" s="10">
        <f>Calculations!O11</f>
        <v>0</v>
      </c>
      <c r="N8" s="10">
        <f>Calculations!P11</f>
        <v>0</v>
      </c>
      <c r="O8" s="10">
        <f>Calculations!Q11</f>
        <v>0</v>
      </c>
      <c r="P8" s="10">
        <f>Calculations!R11</f>
        <v>0</v>
      </c>
      <c r="Q8" s="10">
        <f>Calculations!S11</f>
        <v>0</v>
      </c>
      <c r="R8" s="10">
        <f>Calculations!T11</f>
        <v>0</v>
      </c>
      <c r="S8" s="10">
        <f>Calculations!U11</f>
        <v>0</v>
      </c>
      <c r="T8" s="10">
        <f>Calculations!V11</f>
        <v>0</v>
      </c>
      <c r="U8" s="10">
        <f>Calculations!W11</f>
        <v>0</v>
      </c>
      <c r="V8" s="10">
        <f>Calculations!X11</f>
        <v>0</v>
      </c>
      <c r="W8" s="10">
        <f>Calculations!Y11</f>
        <v>0</v>
      </c>
      <c r="X8" s="10">
        <f>Calculations!Z11</f>
        <v>0</v>
      </c>
      <c r="Y8" s="10">
        <f>Calculations!AA11</f>
        <v>0</v>
      </c>
      <c r="Z8" s="10">
        <f>Calculations!AB11</f>
        <v>0</v>
      </c>
      <c r="AA8" s="10">
        <f>Calculations!AC11</f>
        <v>0</v>
      </c>
      <c r="AB8" s="10">
        <f>Calculations!AD11</f>
        <v>0</v>
      </c>
      <c r="AC8" s="10">
        <f>Calculations!AE11</f>
        <v>0</v>
      </c>
      <c r="AD8" s="10">
        <f>Calculations!AF11</f>
        <v>0</v>
      </c>
      <c r="AE8" s="10">
        <f>Calculations!AG11</f>
        <v>0</v>
      </c>
      <c r="AF8" s="10">
        <f>Calculations!AH11</f>
        <v>0</v>
      </c>
      <c r="AG8" s="10">
        <f>Calculations!AI11</f>
        <v>0</v>
      </c>
    </row>
    <row r="9" spans="1:33" x14ac:dyDescent="0.25">
      <c r="A9" t="s">
        <v>12</v>
      </c>
      <c r="B9" s="10">
        <f>Calculations!D12</f>
        <v>0</v>
      </c>
      <c r="C9" s="10">
        <f>Calculations!E12</f>
        <v>0</v>
      </c>
      <c r="D9" s="10">
        <f>Calculations!F12</f>
        <v>0</v>
      </c>
      <c r="E9" s="10">
        <f>Calculations!G12</f>
        <v>0</v>
      </c>
      <c r="F9" s="10">
        <f>Calculations!H12</f>
        <v>0</v>
      </c>
      <c r="G9" s="10">
        <f>Calculations!I12</f>
        <v>0</v>
      </c>
      <c r="H9" s="10">
        <f>Calculations!J12</f>
        <v>0</v>
      </c>
      <c r="I9" s="10">
        <f>Calculations!K12</f>
        <v>0</v>
      </c>
      <c r="J9" s="10">
        <f>Calculations!L12</f>
        <v>0</v>
      </c>
      <c r="K9" s="10">
        <f>Calculations!M12</f>
        <v>0</v>
      </c>
      <c r="L9" s="10">
        <f>Calculations!N12</f>
        <v>0</v>
      </c>
      <c r="M9" s="10">
        <f>Calculations!O12</f>
        <v>0</v>
      </c>
      <c r="N9" s="10">
        <f>Calculations!P12</f>
        <v>0</v>
      </c>
      <c r="O9" s="10">
        <f>Calculations!Q12</f>
        <v>0</v>
      </c>
      <c r="P9" s="10">
        <f>Calculations!R12</f>
        <v>0</v>
      </c>
      <c r="Q9" s="10">
        <f>Calculations!S12</f>
        <v>0</v>
      </c>
      <c r="R9" s="10">
        <f>Calculations!T12</f>
        <v>0</v>
      </c>
      <c r="S9" s="10">
        <f>Calculations!U12</f>
        <v>0</v>
      </c>
      <c r="T9" s="10">
        <f>Calculations!V12</f>
        <v>0</v>
      </c>
      <c r="U9" s="10">
        <f>Calculations!W12</f>
        <v>0</v>
      </c>
      <c r="V9" s="10">
        <f>Calculations!X12</f>
        <v>0</v>
      </c>
      <c r="W9" s="10">
        <f>Calculations!Y12</f>
        <v>0</v>
      </c>
      <c r="X9" s="10">
        <f>Calculations!Z12</f>
        <v>0</v>
      </c>
      <c r="Y9" s="10">
        <f>Calculations!AA12</f>
        <v>0</v>
      </c>
      <c r="Z9" s="10">
        <f>Calculations!AB12</f>
        <v>0</v>
      </c>
      <c r="AA9" s="10">
        <f>Calculations!AC12</f>
        <v>0</v>
      </c>
      <c r="AB9" s="10">
        <f>Calculations!AD12</f>
        <v>0</v>
      </c>
      <c r="AC9" s="10">
        <f>Calculations!AE12</f>
        <v>0</v>
      </c>
      <c r="AD9" s="10">
        <f>Calculations!AF12</f>
        <v>0</v>
      </c>
      <c r="AE9" s="10">
        <f>Calculations!AG12</f>
        <v>0</v>
      </c>
      <c r="AF9" s="10">
        <f>Calculations!AH12</f>
        <v>0</v>
      </c>
      <c r="AG9" s="10">
        <f>Calculations!AI12</f>
        <v>0</v>
      </c>
    </row>
    <row r="10" spans="1:33" x14ac:dyDescent="0.25">
      <c r="A10" t="s">
        <v>13</v>
      </c>
      <c r="B10" s="10">
        <f>Calculations!D13</f>
        <v>0</v>
      </c>
      <c r="C10" s="10">
        <f>Calculations!E13</f>
        <v>0</v>
      </c>
      <c r="D10" s="10">
        <f>Calculations!F13</f>
        <v>0</v>
      </c>
      <c r="E10" s="10">
        <f>Calculations!G13</f>
        <v>0</v>
      </c>
      <c r="F10" s="10">
        <f>Calculations!H13</f>
        <v>0</v>
      </c>
      <c r="G10" s="10">
        <f>Calculations!I13</f>
        <v>0</v>
      </c>
      <c r="H10" s="10">
        <f>Calculations!J13</f>
        <v>0</v>
      </c>
      <c r="I10" s="10">
        <f>Calculations!K13</f>
        <v>0</v>
      </c>
      <c r="J10" s="10">
        <f>Calculations!L13</f>
        <v>0</v>
      </c>
      <c r="K10" s="10">
        <f>Calculations!M13</f>
        <v>0</v>
      </c>
      <c r="L10" s="10">
        <f>Calculations!N13</f>
        <v>0</v>
      </c>
      <c r="M10" s="10">
        <f>Calculations!O13</f>
        <v>0</v>
      </c>
      <c r="N10" s="10">
        <f>Calculations!P13</f>
        <v>0</v>
      </c>
      <c r="O10" s="10">
        <f>Calculations!Q13</f>
        <v>0</v>
      </c>
      <c r="P10" s="10">
        <f>Calculations!R13</f>
        <v>0</v>
      </c>
      <c r="Q10" s="10">
        <f>Calculations!S13</f>
        <v>0</v>
      </c>
      <c r="R10" s="10">
        <f>Calculations!T13</f>
        <v>0</v>
      </c>
      <c r="S10" s="10">
        <f>Calculations!U13</f>
        <v>0</v>
      </c>
      <c r="T10" s="10">
        <f>Calculations!V13</f>
        <v>0</v>
      </c>
      <c r="U10" s="10">
        <f>Calculations!W13</f>
        <v>0</v>
      </c>
      <c r="V10" s="10">
        <f>Calculations!X13</f>
        <v>0</v>
      </c>
      <c r="W10" s="10">
        <f>Calculations!Y13</f>
        <v>0</v>
      </c>
      <c r="X10" s="10">
        <f>Calculations!Z13</f>
        <v>0</v>
      </c>
      <c r="Y10" s="10">
        <f>Calculations!AA13</f>
        <v>0</v>
      </c>
      <c r="Z10" s="10">
        <f>Calculations!AB13</f>
        <v>0</v>
      </c>
      <c r="AA10" s="10">
        <f>Calculations!AC13</f>
        <v>0</v>
      </c>
      <c r="AB10" s="10">
        <f>Calculations!AD13</f>
        <v>0</v>
      </c>
      <c r="AC10" s="10">
        <f>Calculations!AE13</f>
        <v>0</v>
      </c>
      <c r="AD10" s="10">
        <f>Calculations!AF13</f>
        <v>0</v>
      </c>
      <c r="AE10" s="10">
        <f>Calculations!AG13</f>
        <v>0</v>
      </c>
      <c r="AF10" s="10">
        <f>Calculations!AH13</f>
        <v>0</v>
      </c>
      <c r="AG10" s="10">
        <f>Calculations!AI13</f>
        <v>0</v>
      </c>
    </row>
    <row r="11" spans="1:33" x14ac:dyDescent="0.25">
      <c r="A11" t="s">
        <v>14</v>
      </c>
      <c r="B11" s="10">
        <f>Calculations!D14</f>
        <v>0</v>
      </c>
      <c r="C11" s="10">
        <f>Calculations!E14</f>
        <v>0</v>
      </c>
      <c r="D11" s="10">
        <f>Calculations!F14</f>
        <v>0</v>
      </c>
      <c r="E11" s="10">
        <f>Calculations!G14</f>
        <v>0</v>
      </c>
      <c r="F11" s="10">
        <f>Calculations!H14</f>
        <v>0</v>
      </c>
      <c r="G11" s="10">
        <f>Calculations!I14</f>
        <v>0</v>
      </c>
      <c r="H11" s="10">
        <f>Calculations!J14</f>
        <v>0</v>
      </c>
      <c r="I11" s="10">
        <f>Calculations!K14</f>
        <v>0</v>
      </c>
      <c r="J11" s="10">
        <f>Calculations!L14</f>
        <v>0</v>
      </c>
      <c r="K11" s="10">
        <f>Calculations!M14</f>
        <v>0</v>
      </c>
      <c r="L11" s="10">
        <f>Calculations!N14</f>
        <v>0</v>
      </c>
      <c r="M11" s="10">
        <f>Calculations!O14</f>
        <v>0</v>
      </c>
      <c r="N11" s="10">
        <f>Calculations!P14</f>
        <v>0</v>
      </c>
      <c r="O11" s="10">
        <f>Calculations!Q14</f>
        <v>0</v>
      </c>
      <c r="P11" s="10">
        <f>Calculations!R14</f>
        <v>0</v>
      </c>
      <c r="Q11" s="10">
        <f>Calculations!S14</f>
        <v>0</v>
      </c>
      <c r="R11" s="10">
        <f>Calculations!T14</f>
        <v>0</v>
      </c>
      <c r="S11" s="10">
        <f>Calculations!U14</f>
        <v>0</v>
      </c>
      <c r="T11" s="10">
        <f>Calculations!V14</f>
        <v>0</v>
      </c>
      <c r="U11" s="10">
        <f>Calculations!W14</f>
        <v>0</v>
      </c>
      <c r="V11" s="10">
        <f>Calculations!X14</f>
        <v>0</v>
      </c>
      <c r="W11" s="10">
        <f>Calculations!Y14</f>
        <v>0</v>
      </c>
      <c r="X11" s="10">
        <f>Calculations!Z14</f>
        <v>0</v>
      </c>
      <c r="Y11" s="10">
        <f>Calculations!AA14</f>
        <v>0</v>
      </c>
      <c r="Z11" s="10">
        <f>Calculations!AB14</f>
        <v>0</v>
      </c>
      <c r="AA11" s="10">
        <f>Calculations!AC14</f>
        <v>0</v>
      </c>
      <c r="AB11" s="10">
        <f>Calculations!AD14</f>
        <v>0</v>
      </c>
      <c r="AC11" s="10">
        <f>Calculations!AE14</f>
        <v>0</v>
      </c>
      <c r="AD11" s="10">
        <f>Calculations!AF14</f>
        <v>0</v>
      </c>
      <c r="AE11" s="10">
        <f>Calculations!AG14</f>
        <v>0</v>
      </c>
      <c r="AF11" s="10">
        <f>Calculations!AH14</f>
        <v>0</v>
      </c>
      <c r="AG11" s="10">
        <f>Calculations!AI14</f>
        <v>0</v>
      </c>
    </row>
    <row r="12" spans="1:33" x14ac:dyDescent="0.25">
      <c r="A12" t="s">
        <v>15</v>
      </c>
      <c r="B12" s="10">
        <f>Calculations!D15</f>
        <v>0</v>
      </c>
      <c r="C12" s="10">
        <f>Calculations!E15</f>
        <v>0</v>
      </c>
      <c r="D12" s="10">
        <f>Calculations!F15</f>
        <v>0</v>
      </c>
      <c r="E12" s="10">
        <f>Calculations!G15</f>
        <v>0</v>
      </c>
      <c r="F12" s="10">
        <f>Calculations!H15</f>
        <v>0</v>
      </c>
      <c r="G12" s="10">
        <f>Calculations!I15</f>
        <v>0</v>
      </c>
      <c r="H12" s="10">
        <f>Calculations!J15</f>
        <v>0</v>
      </c>
      <c r="I12" s="10">
        <f>Calculations!K15</f>
        <v>0</v>
      </c>
      <c r="J12" s="10">
        <f>Calculations!L15</f>
        <v>0</v>
      </c>
      <c r="K12" s="10">
        <f>Calculations!M15</f>
        <v>0</v>
      </c>
      <c r="L12" s="10">
        <f>Calculations!N15</f>
        <v>0</v>
      </c>
      <c r="M12" s="10">
        <f>Calculations!O15</f>
        <v>0</v>
      </c>
      <c r="N12" s="10">
        <f>Calculations!P15</f>
        <v>0</v>
      </c>
      <c r="O12" s="10">
        <f>Calculations!Q15</f>
        <v>0</v>
      </c>
      <c r="P12" s="10">
        <f>Calculations!R15</f>
        <v>0</v>
      </c>
      <c r="Q12" s="10">
        <f>Calculations!S15</f>
        <v>0</v>
      </c>
      <c r="R12" s="10">
        <f>Calculations!T15</f>
        <v>0</v>
      </c>
      <c r="S12" s="10">
        <f>Calculations!U15</f>
        <v>0</v>
      </c>
      <c r="T12" s="10">
        <f>Calculations!V15</f>
        <v>0</v>
      </c>
      <c r="U12" s="10">
        <f>Calculations!W15</f>
        <v>0</v>
      </c>
      <c r="V12" s="10">
        <f>Calculations!X15</f>
        <v>0</v>
      </c>
      <c r="W12" s="10">
        <f>Calculations!Y15</f>
        <v>0</v>
      </c>
      <c r="X12" s="10">
        <f>Calculations!Z15</f>
        <v>0</v>
      </c>
      <c r="Y12" s="10">
        <f>Calculations!AA15</f>
        <v>0</v>
      </c>
      <c r="Z12" s="10">
        <f>Calculations!AB15</f>
        <v>0</v>
      </c>
      <c r="AA12" s="10">
        <f>Calculations!AC15</f>
        <v>0</v>
      </c>
      <c r="AB12" s="10">
        <f>Calculations!AD15</f>
        <v>0</v>
      </c>
      <c r="AC12" s="10">
        <f>Calculations!AE15</f>
        <v>0</v>
      </c>
      <c r="AD12" s="10">
        <f>Calculations!AF15</f>
        <v>0</v>
      </c>
      <c r="AE12" s="10">
        <f>Calculations!AG15</f>
        <v>0</v>
      </c>
      <c r="AF12" s="10">
        <f>Calculations!AH15</f>
        <v>0</v>
      </c>
      <c r="AG12" s="10">
        <f>Calculations!AI15</f>
        <v>0</v>
      </c>
    </row>
    <row r="13" spans="1:33" x14ac:dyDescent="0.25">
      <c r="A13" t="s">
        <v>61</v>
      </c>
      <c r="B13" s="10">
        <f>Calculations!D16</f>
        <v>0</v>
      </c>
      <c r="C13" s="10">
        <f>Calculations!E16</f>
        <v>0</v>
      </c>
      <c r="D13" s="10">
        <f>Calculations!F16</f>
        <v>0</v>
      </c>
      <c r="E13" s="10">
        <f>Calculations!G16</f>
        <v>0</v>
      </c>
      <c r="F13" s="10">
        <f>Calculations!H16</f>
        <v>0</v>
      </c>
      <c r="G13" s="10">
        <f>Calculations!I16</f>
        <v>0</v>
      </c>
      <c r="H13" s="10">
        <f>Calculations!J16</f>
        <v>0</v>
      </c>
      <c r="I13" s="10">
        <f>Calculations!K16</f>
        <v>0</v>
      </c>
      <c r="J13" s="10">
        <f>Calculations!L16</f>
        <v>0</v>
      </c>
      <c r="K13" s="10">
        <f>Calculations!M16</f>
        <v>0</v>
      </c>
      <c r="L13" s="10">
        <f>Calculations!N16</f>
        <v>0</v>
      </c>
      <c r="M13" s="10">
        <f>Calculations!O16</f>
        <v>0</v>
      </c>
      <c r="N13" s="10">
        <f>Calculations!P16</f>
        <v>0</v>
      </c>
      <c r="O13" s="10">
        <f>Calculations!Q16</f>
        <v>0</v>
      </c>
      <c r="P13" s="10">
        <f>Calculations!R16</f>
        <v>0</v>
      </c>
      <c r="Q13" s="10">
        <f>Calculations!S16</f>
        <v>0</v>
      </c>
      <c r="R13" s="10">
        <f>Calculations!T16</f>
        <v>0</v>
      </c>
      <c r="S13" s="10">
        <f>Calculations!U16</f>
        <v>0</v>
      </c>
      <c r="T13" s="10">
        <f>Calculations!V16</f>
        <v>0</v>
      </c>
      <c r="U13" s="10">
        <f>Calculations!W16</f>
        <v>0</v>
      </c>
      <c r="V13" s="10">
        <f>Calculations!X16</f>
        <v>0</v>
      </c>
      <c r="W13" s="10">
        <f>Calculations!Y16</f>
        <v>0</v>
      </c>
      <c r="X13" s="10">
        <f>Calculations!Z16</f>
        <v>0</v>
      </c>
      <c r="Y13" s="10">
        <f>Calculations!AA16</f>
        <v>0</v>
      </c>
      <c r="Z13" s="10">
        <f>Calculations!AB16</f>
        <v>0</v>
      </c>
      <c r="AA13" s="10">
        <f>Calculations!AC16</f>
        <v>0</v>
      </c>
      <c r="AB13" s="10">
        <f>Calculations!AD16</f>
        <v>0</v>
      </c>
      <c r="AC13" s="10">
        <f>Calculations!AE16</f>
        <v>0</v>
      </c>
      <c r="AD13" s="10">
        <f>Calculations!AF16</f>
        <v>0</v>
      </c>
      <c r="AE13" s="10">
        <f>Calculations!AG16</f>
        <v>0</v>
      </c>
      <c r="AF13" s="10">
        <f>Calculations!AH16</f>
        <v>0</v>
      </c>
      <c r="AG13" s="10">
        <f>Calculations!AI16</f>
        <v>0</v>
      </c>
    </row>
    <row r="14" spans="1:33" x14ac:dyDescent="0.25">
      <c r="A14" t="s">
        <v>64</v>
      </c>
      <c r="B14" s="10">
        <f>Calculations!D17</f>
        <v>0</v>
      </c>
      <c r="C14" s="10">
        <f>Calculations!E17</f>
        <v>0</v>
      </c>
      <c r="D14" s="10">
        <f>Calculations!F17</f>
        <v>0</v>
      </c>
      <c r="E14" s="10">
        <f>Calculations!G17</f>
        <v>0</v>
      </c>
      <c r="F14" s="10">
        <f>Calculations!H17</f>
        <v>0</v>
      </c>
      <c r="G14" s="10">
        <f>Calculations!I17</f>
        <v>0</v>
      </c>
      <c r="H14" s="10">
        <f>Calculations!J17</f>
        <v>0</v>
      </c>
      <c r="I14" s="10">
        <f>Calculations!K17</f>
        <v>0</v>
      </c>
      <c r="J14" s="10">
        <f>Calculations!L17</f>
        <v>0</v>
      </c>
      <c r="K14" s="10">
        <f>Calculations!M17</f>
        <v>0</v>
      </c>
      <c r="L14" s="10">
        <f>Calculations!N17</f>
        <v>0</v>
      </c>
      <c r="M14" s="10">
        <f>Calculations!O17</f>
        <v>0</v>
      </c>
      <c r="N14" s="10">
        <f>Calculations!P17</f>
        <v>0</v>
      </c>
      <c r="O14" s="10">
        <f>Calculations!Q17</f>
        <v>0</v>
      </c>
      <c r="P14" s="10">
        <f>Calculations!R17</f>
        <v>0</v>
      </c>
      <c r="Q14" s="10">
        <f>Calculations!S17</f>
        <v>0</v>
      </c>
      <c r="R14" s="10">
        <f>Calculations!T17</f>
        <v>0</v>
      </c>
      <c r="S14" s="10">
        <f>Calculations!U17</f>
        <v>0</v>
      </c>
      <c r="T14" s="10">
        <f>Calculations!V17</f>
        <v>0</v>
      </c>
      <c r="U14" s="10">
        <f>Calculations!W17</f>
        <v>0</v>
      </c>
      <c r="V14" s="10">
        <f>Calculations!X17</f>
        <v>0</v>
      </c>
      <c r="W14" s="10">
        <f>Calculations!Y17</f>
        <v>0</v>
      </c>
      <c r="X14" s="10">
        <f>Calculations!Z17</f>
        <v>0</v>
      </c>
      <c r="Y14" s="10">
        <f>Calculations!AA17</f>
        <v>0</v>
      </c>
      <c r="Z14" s="10">
        <f>Calculations!AB17</f>
        <v>0</v>
      </c>
      <c r="AA14" s="10">
        <f>Calculations!AC17</f>
        <v>0</v>
      </c>
      <c r="AB14" s="10">
        <f>Calculations!AD17</f>
        <v>0</v>
      </c>
      <c r="AC14" s="10">
        <f>Calculations!AE17</f>
        <v>0</v>
      </c>
      <c r="AD14" s="10">
        <f>Calculations!AF17</f>
        <v>0</v>
      </c>
      <c r="AE14" s="10">
        <f>Calculations!AG17</f>
        <v>0</v>
      </c>
      <c r="AF14" s="10">
        <f>Calculations!AH17</f>
        <v>0</v>
      </c>
      <c r="AG14" s="10">
        <f>Calculations!AI17</f>
        <v>0</v>
      </c>
    </row>
    <row r="15" spans="1:33" x14ac:dyDescent="0.25">
      <c r="A15" t="s">
        <v>162</v>
      </c>
      <c r="B15" s="10">
        <f>Calculations!D18</f>
        <v>0</v>
      </c>
      <c r="C15" s="10">
        <f>Calculations!E18</f>
        <v>0</v>
      </c>
      <c r="D15" s="10">
        <f>Calculations!F18</f>
        <v>0</v>
      </c>
      <c r="E15" s="10">
        <f>Calculations!G18</f>
        <v>0</v>
      </c>
      <c r="F15" s="10">
        <f>Calculations!H18</f>
        <v>0</v>
      </c>
      <c r="G15" s="10">
        <f>Calculations!I18</f>
        <v>0</v>
      </c>
      <c r="H15" s="10">
        <f>Calculations!J18</f>
        <v>0</v>
      </c>
      <c r="I15" s="10">
        <f>Calculations!K18</f>
        <v>0</v>
      </c>
      <c r="J15" s="10">
        <f>Calculations!L18</f>
        <v>0</v>
      </c>
      <c r="K15" s="10">
        <f>Calculations!M18</f>
        <v>0</v>
      </c>
      <c r="L15" s="10">
        <f>Calculations!N18</f>
        <v>0</v>
      </c>
      <c r="M15" s="10">
        <f>Calculations!O18</f>
        <v>0</v>
      </c>
      <c r="N15" s="10">
        <f>Calculations!P18</f>
        <v>0</v>
      </c>
      <c r="O15" s="10">
        <f>Calculations!Q18</f>
        <v>0</v>
      </c>
      <c r="P15" s="10">
        <f>Calculations!R18</f>
        <v>0</v>
      </c>
      <c r="Q15" s="10">
        <f>Calculations!S18</f>
        <v>0</v>
      </c>
      <c r="R15" s="10">
        <f>Calculations!T18</f>
        <v>0</v>
      </c>
      <c r="S15" s="10">
        <f>Calculations!U18</f>
        <v>0</v>
      </c>
      <c r="T15" s="10">
        <f>Calculations!V18</f>
        <v>0</v>
      </c>
      <c r="U15" s="10">
        <f>Calculations!W18</f>
        <v>0</v>
      </c>
      <c r="V15" s="10">
        <f>Calculations!X18</f>
        <v>0</v>
      </c>
      <c r="W15" s="10">
        <f>Calculations!Y18</f>
        <v>0</v>
      </c>
      <c r="X15" s="10">
        <f>Calculations!Z18</f>
        <v>0</v>
      </c>
      <c r="Y15" s="10">
        <f>Calculations!AA18</f>
        <v>0</v>
      </c>
      <c r="Z15" s="10">
        <f>Calculations!AB18</f>
        <v>0</v>
      </c>
      <c r="AA15" s="10">
        <f>Calculations!AC18</f>
        <v>0</v>
      </c>
      <c r="AB15" s="10">
        <f>Calculations!AD18</f>
        <v>0</v>
      </c>
      <c r="AC15" s="10">
        <f>Calculations!AE18</f>
        <v>0</v>
      </c>
      <c r="AD15" s="10">
        <f>Calculations!AF18</f>
        <v>0</v>
      </c>
      <c r="AE15" s="10">
        <f>Calculations!AG18</f>
        <v>0</v>
      </c>
      <c r="AF15" s="10">
        <f>Calculations!AH18</f>
        <v>0</v>
      </c>
      <c r="AG15" s="10">
        <f>Calculations!AI18</f>
        <v>0</v>
      </c>
    </row>
    <row r="16" spans="1:33" x14ac:dyDescent="0.25">
      <c r="A16" t="s">
        <v>163</v>
      </c>
      <c r="B16" s="10">
        <f>Calculations!D19</f>
        <v>0</v>
      </c>
      <c r="C16" s="10">
        <f>Calculations!E19</f>
        <v>0</v>
      </c>
      <c r="D16" s="10">
        <f>Calculations!F19</f>
        <v>0</v>
      </c>
      <c r="E16" s="10">
        <f>Calculations!G19</f>
        <v>0</v>
      </c>
      <c r="F16" s="10">
        <f>Calculations!H19</f>
        <v>0</v>
      </c>
      <c r="G16" s="10">
        <f>Calculations!I19</f>
        <v>0</v>
      </c>
      <c r="H16" s="10">
        <f>Calculations!J19</f>
        <v>0</v>
      </c>
      <c r="I16" s="10">
        <f>Calculations!K19</f>
        <v>0</v>
      </c>
      <c r="J16" s="10">
        <f>Calculations!L19</f>
        <v>0</v>
      </c>
      <c r="K16" s="10">
        <f>Calculations!M19</f>
        <v>0</v>
      </c>
      <c r="L16" s="10">
        <f>Calculations!N19</f>
        <v>0</v>
      </c>
      <c r="M16" s="10">
        <f>Calculations!O19</f>
        <v>0</v>
      </c>
      <c r="N16" s="10">
        <f>Calculations!P19</f>
        <v>0</v>
      </c>
      <c r="O16" s="10">
        <f>Calculations!Q19</f>
        <v>0</v>
      </c>
      <c r="P16" s="10">
        <f>Calculations!R19</f>
        <v>0</v>
      </c>
      <c r="Q16" s="10">
        <f>Calculations!S19</f>
        <v>0</v>
      </c>
      <c r="R16" s="10">
        <f>Calculations!T19</f>
        <v>0</v>
      </c>
      <c r="S16" s="10">
        <f>Calculations!U19</f>
        <v>0</v>
      </c>
      <c r="T16" s="10">
        <f>Calculations!V19</f>
        <v>0</v>
      </c>
      <c r="U16" s="10">
        <f>Calculations!W19</f>
        <v>0</v>
      </c>
      <c r="V16" s="10">
        <f>Calculations!X19</f>
        <v>0</v>
      </c>
      <c r="W16" s="10">
        <f>Calculations!Y19</f>
        <v>0</v>
      </c>
      <c r="X16" s="10">
        <f>Calculations!Z19</f>
        <v>0</v>
      </c>
      <c r="Y16" s="10">
        <f>Calculations!AA19</f>
        <v>0</v>
      </c>
      <c r="Z16" s="10">
        <f>Calculations!AB19</f>
        <v>0</v>
      </c>
      <c r="AA16" s="10">
        <f>Calculations!AC19</f>
        <v>0</v>
      </c>
      <c r="AB16" s="10">
        <f>Calculations!AD19</f>
        <v>0</v>
      </c>
      <c r="AC16" s="10">
        <f>Calculations!AE19</f>
        <v>0</v>
      </c>
      <c r="AD16" s="10">
        <f>Calculations!AF19</f>
        <v>0</v>
      </c>
      <c r="AE16" s="10">
        <f>Calculations!AG19</f>
        <v>0</v>
      </c>
      <c r="AF16" s="10">
        <f>Calculations!AH19</f>
        <v>0</v>
      </c>
      <c r="AG16" s="10">
        <f>Calculations!AI19</f>
        <v>0</v>
      </c>
    </row>
    <row r="17" spans="1:33" x14ac:dyDescent="0.25">
      <c r="A17" t="s">
        <v>164</v>
      </c>
      <c r="B17" s="10">
        <f>Calculations!D20</f>
        <v>0</v>
      </c>
      <c r="C17" s="10">
        <f>Calculations!E20</f>
        <v>0</v>
      </c>
      <c r="D17" s="10">
        <f>Calculations!F20</f>
        <v>0</v>
      </c>
      <c r="E17" s="10">
        <f>Calculations!G20</f>
        <v>0</v>
      </c>
      <c r="F17" s="10">
        <f>Calculations!H20</f>
        <v>0</v>
      </c>
      <c r="G17" s="10">
        <f>Calculations!I20</f>
        <v>0</v>
      </c>
      <c r="H17" s="10">
        <f>Calculations!J20</f>
        <v>0</v>
      </c>
      <c r="I17" s="10">
        <f>Calculations!K20</f>
        <v>0</v>
      </c>
      <c r="J17" s="10">
        <f>Calculations!L20</f>
        <v>0</v>
      </c>
      <c r="K17" s="10">
        <f>Calculations!M20</f>
        <v>0</v>
      </c>
      <c r="L17" s="10">
        <f>Calculations!N20</f>
        <v>0</v>
      </c>
      <c r="M17" s="10">
        <f>Calculations!O20</f>
        <v>0</v>
      </c>
      <c r="N17" s="10">
        <f>Calculations!P20</f>
        <v>0</v>
      </c>
      <c r="O17" s="10">
        <f>Calculations!Q20</f>
        <v>0</v>
      </c>
      <c r="P17" s="10">
        <f>Calculations!R20</f>
        <v>0</v>
      </c>
      <c r="Q17" s="10">
        <f>Calculations!S20</f>
        <v>0</v>
      </c>
      <c r="R17" s="10">
        <f>Calculations!T20</f>
        <v>0</v>
      </c>
      <c r="S17" s="10">
        <f>Calculations!U20</f>
        <v>0</v>
      </c>
      <c r="T17" s="10">
        <f>Calculations!V20</f>
        <v>0</v>
      </c>
      <c r="U17" s="10">
        <f>Calculations!W20</f>
        <v>0</v>
      </c>
      <c r="V17" s="10">
        <f>Calculations!X20</f>
        <v>0</v>
      </c>
      <c r="W17" s="10">
        <f>Calculations!Y20</f>
        <v>0</v>
      </c>
      <c r="X17" s="10">
        <f>Calculations!Z20</f>
        <v>0</v>
      </c>
      <c r="Y17" s="10">
        <f>Calculations!AA20</f>
        <v>0</v>
      </c>
      <c r="Z17" s="10">
        <f>Calculations!AB20</f>
        <v>0</v>
      </c>
      <c r="AA17" s="10">
        <f>Calculations!AC20</f>
        <v>0</v>
      </c>
      <c r="AB17" s="10">
        <f>Calculations!AD20</f>
        <v>0</v>
      </c>
      <c r="AC17" s="10">
        <f>Calculations!AE20</f>
        <v>0</v>
      </c>
      <c r="AD17" s="10">
        <f>Calculations!AF20</f>
        <v>0</v>
      </c>
      <c r="AE17" s="10">
        <f>Calculations!AG20</f>
        <v>0</v>
      </c>
      <c r="AF17" s="10">
        <f>Calculations!AH20</f>
        <v>0</v>
      </c>
      <c r="AG17" s="10">
        <f>Calculations!AI20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2023-05-12T16:31:08Z</dcterms:modified>
</cp:coreProperties>
</file>